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omas\OneDrive\Downloads\Dissertação\base_de_dados\dados_estado_producao\"/>
    </mc:Choice>
  </mc:AlternateContent>
  <xr:revisionPtr revIDLastSave="0" documentId="13_ncr:1_{1508A2B6-65B3-45AC-9025-27ADE447C7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ao" sheetId="6" r:id="rId1"/>
    <sheet name="efetivo" sheetId="5" r:id="rId2"/>
    <sheet name="financiamentos" sheetId="4" r:id="rId3"/>
    <sheet name="vbp" sheetId="1" r:id="rId4"/>
    <sheet name="estabelecimentos" sheetId="3" r:id="rId5"/>
    <sheet name="Planilha1" sheetId="7" r:id="rId6"/>
    <sheet name="Planilha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5" l="1"/>
  <c r="R30" i="5"/>
  <c r="Q30" i="5"/>
  <c r="N30" i="5"/>
  <c r="O30" i="5"/>
  <c r="P30" i="5"/>
  <c r="T30" i="5"/>
  <c r="C30" i="5"/>
  <c r="D30" i="5"/>
  <c r="E30" i="5"/>
  <c r="F30" i="5"/>
  <c r="G30" i="5"/>
  <c r="H30" i="5"/>
  <c r="I30" i="5"/>
  <c r="J30" i="5"/>
  <c r="K30" i="5"/>
  <c r="L30" i="5"/>
  <c r="M30" i="5"/>
  <c r="B30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Q16" i="5"/>
  <c r="R16" i="5"/>
  <c r="S16" i="5"/>
  <c r="T16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R3" i="5"/>
  <c r="S3" i="5"/>
  <c r="T3" i="5"/>
  <c r="Q3" i="5"/>
  <c r="N3" i="6"/>
  <c r="N4" i="6"/>
  <c r="D30" i="6"/>
  <c r="N30" i="6"/>
  <c r="Q30" i="6"/>
  <c r="R29" i="6"/>
  <c r="R3" i="6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S29" i="6"/>
  <c r="S2" i="6"/>
  <c r="R2" i="6"/>
  <c r="M2" i="1"/>
  <c r="L2" i="1"/>
  <c r="K2" i="1"/>
  <c r="J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E30" i="4"/>
  <c r="B30" i="4"/>
  <c r="E2" i="4"/>
  <c r="B3" i="4"/>
  <c r="B4" i="4"/>
  <c r="B5" i="4"/>
  <c r="B6" i="4"/>
  <c r="B7" i="4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B20" i="4"/>
  <c r="B21" i="4"/>
  <c r="B22" i="4"/>
  <c r="B23" i="4"/>
  <c r="B24" i="4"/>
  <c r="B25" i="4"/>
  <c r="E25" i="4" s="1"/>
  <c r="B26" i="4"/>
  <c r="E26" i="4" s="1"/>
  <c r="B27" i="4"/>
  <c r="E27" i="4" s="1"/>
  <c r="B28" i="4"/>
  <c r="E28" i="4" s="1"/>
  <c r="B29" i="4"/>
  <c r="E29" i="4" s="1"/>
  <c r="B2" i="4"/>
  <c r="E3" i="4"/>
  <c r="E4" i="4"/>
  <c r="E5" i="4"/>
  <c r="E6" i="4"/>
  <c r="E7" i="4"/>
  <c r="E19" i="4"/>
  <c r="E20" i="4"/>
  <c r="E21" i="4"/>
  <c r="E22" i="4"/>
  <c r="E23" i="4"/>
  <c r="E24" i="4"/>
  <c r="F2" i="3" l="1"/>
  <c r="F3" i="3"/>
  <c r="N29" i="6"/>
  <c r="O30" i="6"/>
  <c r="G30" i="6"/>
  <c r="E30" i="6"/>
  <c r="F30" i="6"/>
  <c r="H30" i="6"/>
  <c r="I30" i="6"/>
  <c r="J30" i="6"/>
  <c r="K30" i="6"/>
  <c r="L30" i="6"/>
  <c r="M30" i="6"/>
  <c r="P30" i="6"/>
  <c r="Q3" i="6"/>
  <c r="P3" i="6"/>
  <c r="O3" i="6"/>
  <c r="O4" i="6"/>
  <c r="P4" i="6"/>
  <c r="Q4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N16" i="6"/>
  <c r="O16" i="6"/>
  <c r="P16" i="6"/>
  <c r="Q16" i="6"/>
  <c r="N17" i="6"/>
  <c r="O17" i="6"/>
  <c r="P17" i="6"/>
  <c r="Q17" i="6"/>
  <c r="N18" i="6"/>
  <c r="O18" i="6"/>
  <c r="P18" i="6"/>
  <c r="Q18" i="6"/>
  <c r="N19" i="6"/>
  <c r="O19" i="6"/>
  <c r="P19" i="6"/>
  <c r="Q19" i="6"/>
  <c r="N20" i="6"/>
  <c r="O20" i="6"/>
  <c r="P20" i="6"/>
  <c r="Q20" i="6"/>
  <c r="N21" i="6"/>
  <c r="O21" i="6"/>
  <c r="P21" i="6"/>
  <c r="Q21" i="6"/>
  <c r="N22" i="6"/>
  <c r="O22" i="6"/>
  <c r="P22" i="6"/>
  <c r="Q22" i="6"/>
  <c r="N23" i="6"/>
  <c r="O23" i="6"/>
  <c r="P23" i="6"/>
  <c r="Q23" i="6"/>
  <c r="N24" i="6"/>
  <c r="O24" i="6"/>
  <c r="P24" i="6"/>
  <c r="Q24" i="6"/>
  <c r="N25" i="6"/>
  <c r="O25" i="6"/>
  <c r="P25" i="6"/>
  <c r="Q25" i="6"/>
  <c r="N26" i="6"/>
  <c r="O26" i="6"/>
  <c r="P26" i="6"/>
  <c r="Q26" i="6"/>
  <c r="N27" i="6"/>
  <c r="O27" i="6"/>
  <c r="P27" i="6"/>
  <c r="Q27" i="6"/>
  <c r="N28" i="6"/>
  <c r="O28" i="6"/>
  <c r="P28" i="6"/>
  <c r="Q28" i="6"/>
  <c r="O29" i="6"/>
  <c r="P29" i="6"/>
  <c r="Q29" i="6"/>
  <c r="G5" i="3"/>
  <c r="F5" i="3"/>
  <c r="G4" i="3"/>
  <c r="F4" i="3"/>
  <c r="G3" i="3"/>
  <c r="G2" i="3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H2" i="1"/>
  <c r="G2" i="1"/>
  <c r="F2" i="1"/>
</calcChain>
</file>

<file path=xl/sharedStrings.xml><?xml version="1.0" encoding="utf-8"?>
<sst xmlns="http://schemas.openxmlformats.org/spreadsheetml/2006/main" count="218" uniqueCount="175">
  <si>
    <t>VBP - Total (R$ 1,00)</t>
  </si>
  <si>
    <t>VBP - Agricultura (R$ 1,00)</t>
  </si>
  <si>
    <t>VBP - Florestais (R$ 1,00)</t>
  </si>
  <si>
    <t>VBP - Pecuária (R$ 1,00)</t>
  </si>
  <si>
    <t>Ano</t>
  </si>
  <si>
    <t xml:space="preserve">Financiamentos a Pecuária - Custeio - Contratos </t>
  </si>
  <si>
    <t>Financiamentos a Pecuária - Custeio - Valor (R$ 1,00)</t>
  </si>
  <si>
    <t xml:space="preserve">Financiamentos a Pecuária - Investimentos - Contratos </t>
  </si>
  <si>
    <t>Financiamentos a Pecuária - Investimentos - Valor (R$ 1,00)</t>
  </si>
  <si>
    <t xml:space="preserve">Financiamentos a Pecuária - Comercialização - Contratos </t>
  </si>
  <si>
    <t>Financiamentos a Pecuária - Comercialização - Valor (R$ 1,00)</t>
  </si>
  <si>
    <t xml:space="preserve">Financiamentos a Pecuária - Industrialização - Contratos </t>
  </si>
  <si>
    <t>Financiamentos a Pecuária - Industrialização - Valor (R$ 1,00)</t>
  </si>
  <si>
    <t xml:space="preserve">Estabelecimentos Agropecuários - Total </t>
  </si>
  <si>
    <t>Estabelecimentos Agropecuários - Área Total (ha)</t>
  </si>
  <si>
    <t xml:space="preserve">Estabelecimentos Agropecuários na Pecuária e Criação de Outros Animais </t>
  </si>
  <si>
    <t>Estabelecimentos Agropecuários na Pecuária e Criação de Outros Animais - Área (ha)</t>
  </si>
  <si>
    <t xml:space="preserve">Efetivo do Rebanho de Equinos </t>
  </si>
  <si>
    <t xml:space="preserve">Efetivo de Galináceos - Galinhas </t>
  </si>
  <si>
    <t xml:space="preserve">Efetivo do Rebanho de Ovinos </t>
  </si>
  <si>
    <t xml:space="preserve">Efetivo do Rebanho de Suínos - Matrizes de Suínos </t>
  </si>
  <si>
    <t xml:space="preserve">Efetivo do Rebanho de Bubalinos </t>
  </si>
  <si>
    <t xml:space="preserve">Efetivo do Rebanho de Caprinos </t>
  </si>
  <si>
    <t xml:space="preserve">Efetivo de Codornas </t>
  </si>
  <si>
    <t xml:space="preserve">Efetivo do Rebanho de Ovinos Tosquiados </t>
  </si>
  <si>
    <t xml:space="preserve">Efetivo do Rebanho de Asininos </t>
  </si>
  <si>
    <t xml:space="preserve">Efetivo de Coelhos </t>
  </si>
  <si>
    <t xml:space="preserve">Efetivo do Rebanho de Muares </t>
  </si>
  <si>
    <t>Produção de Origem Animal - Casulos do Bicho-da-seda - Quantidade Produzida (kg)</t>
  </si>
  <si>
    <t>Produção de Origem Animal - Lã - Quantidade Produzida (kg)</t>
  </si>
  <si>
    <t>Produção de Origem Animal - Leite - Quantidade Produzida (mil l)</t>
  </si>
  <si>
    <t>Produção de Origem Animal - Mel de Abelha - Quantidade Produzida (kg)</t>
  </si>
  <si>
    <t>Produção de Origem Animal - Ovos de Codorna - Quantidade Produzida (mil dz)</t>
  </si>
  <si>
    <t>Produção de Origem Animal - Ovos de Galinha - Quantidade Produzida (mil dz)</t>
  </si>
  <si>
    <t>Produção de Origem Animal - Casulos do Bicho-da-seda - Valor da Produção (R$ 1.000,00)</t>
  </si>
  <si>
    <t>Produção de Origem Animal - Lã - Valor da Produção (R$ 1.000,00)</t>
  </si>
  <si>
    <t>Produção de Origem Animal - Leite - Valor da Produção (R$ 1.000,00)</t>
  </si>
  <si>
    <t>Produção de Origem Animal - Mel de Abelha - Valor da Produção (R$ 1.000,00)</t>
  </si>
  <si>
    <t>Produção de Origem Animal - Ovos de Codorna - Valor da Produção (R$ 1.000,00)</t>
  </si>
  <si>
    <t>Produção de Origem Animal - Ovos de Galinha - Valor da Produção (R$ 1.000,00)</t>
  </si>
  <si>
    <t>-</t>
  </si>
  <si>
    <t>variação</t>
  </si>
  <si>
    <t>p.p.</t>
  </si>
  <si>
    <t>Financiamentos a Pecuária - Contratos  TOTAL</t>
  </si>
  <si>
    <t>Financiamentos a Pecuária - Valor (R$ 1,00) - TOTAL</t>
  </si>
  <si>
    <t>var qtd leite</t>
  </si>
  <si>
    <t>var qtd ovos</t>
  </si>
  <si>
    <t>var valor leite</t>
  </si>
  <si>
    <t>var valor ovos</t>
  </si>
  <si>
    <t>Deflacionador IPCA Maio/24</t>
  </si>
  <si>
    <t>Data</t>
  </si>
  <si>
    <t>Financiamentos a Pecuária - Valor (R$ 1,00) - TOTAL DEFLACIONADO</t>
  </si>
  <si>
    <t>VBP - Agricultura (R$ 1,00) - DEFLACIONADO</t>
  </si>
  <si>
    <t>VBP - Florestais (R$ 1,00) - DEFLACIONADO</t>
  </si>
  <si>
    <t>VBP - Pecuária (R$ 1,00) - DEFLACIONADO</t>
  </si>
  <si>
    <t>Produção de Origem Animal - Leite - Valor da Produção (R$ 1.000,00) - DEFLACIONADO</t>
  </si>
  <si>
    <t>Produção de Origem Animal - Ovos de Galinha - Valor da Produção (R$ 1.000,00) - DEFLACIONADO</t>
  </si>
  <si>
    <t>Média</t>
  </si>
  <si>
    <t>MÉDIA</t>
  </si>
  <si>
    <t>VAR BOVINOS</t>
  </si>
  <si>
    <t>VAR GALINACEOS</t>
  </si>
  <si>
    <t>VAR SUINOS</t>
  </si>
  <si>
    <t>VAR VACAS ORDENHADAS</t>
  </si>
  <si>
    <t>Contratos</t>
  </si>
  <si>
    <t>Valor (RS 1,00)</t>
  </si>
  <si>
    <t xml:space="preserve">Safra 2021/2022,  Bovinos - corte: 8,3 milhões de cabeças, Produção de carne: 386,5 mil toneladas (+15% da producao de carne); VBP: 7,3 bilhoes (+15%), Ranking VBP: 7º, Exportações 90 milhões de dolares para 57 países.  </t>
  </si>
  <si>
    <t xml:space="preserve">Safra </t>
  </si>
  <si>
    <t>Safra 2021/2022</t>
  </si>
  <si>
    <t>Produção</t>
  </si>
  <si>
    <t>VBP</t>
  </si>
  <si>
    <t>Rebanho</t>
  </si>
  <si>
    <t>8,3 milhões</t>
  </si>
  <si>
    <t>386,5 mil toneladas</t>
  </si>
  <si>
    <t>Ranking vbp</t>
  </si>
  <si>
    <t>Bovino - Cortes</t>
  </si>
  <si>
    <t>Exportações</t>
  </si>
  <si>
    <t>U$ 90 milhões</t>
  </si>
  <si>
    <t>Leite Bovino</t>
  </si>
  <si>
    <t>4,4 bilhões de L</t>
  </si>
  <si>
    <t>Variação da produção</t>
  </si>
  <si>
    <t>variação do VBP</t>
  </si>
  <si>
    <t>7,3 bilhões</t>
  </si>
  <si>
    <t>11,4 bilhões</t>
  </si>
  <si>
    <t>U$ 8,7 milhões</t>
  </si>
  <si>
    <t>Frango - Corte</t>
  </si>
  <si>
    <t xml:space="preserve">396 milhões </t>
  </si>
  <si>
    <t>4,8 milhões toneladas</t>
  </si>
  <si>
    <t>34,8 bilhoes</t>
  </si>
  <si>
    <t>U$ 3,7 bilhões</t>
  </si>
  <si>
    <t>Frango - Reprodução</t>
  </si>
  <si>
    <t>34,7 milhões</t>
  </si>
  <si>
    <t>1,1 bilhão</t>
  </si>
  <si>
    <t>248,7 milhoes de duzias</t>
  </si>
  <si>
    <t>3,8 bilhoes</t>
  </si>
  <si>
    <t>U$ 4,6 milhoes</t>
  </si>
  <si>
    <t>U$ 27,1 milhões</t>
  </si>
  <si>
    <t>Ovos ferteis</t>
  </si>
  <si>
    <t>Ovos de galinha</t>
  </si>
  <si>
    <t>244,5 milhoes de duzias</t>
  </si>
  <si>
    <t>1,1 bilhao</t>
  </si>
  <si>
    <t>Suínos</t>
  </si>
  <si>
    <t>7 milhoes de cabeças</t>
  </si>
  <si>
    <t>1 milhao de toneladas</t>
  </si>
  <si>
    <t>8,4 bilhoes</t>
  </si>
  <si>
    <t>U$ 333,6 milhoes</t>
  </si>
  <si>
    <t>Método</t>
  </si>
  <si>
    <t>Descrição</t>
  </si>
  <si>
    <t>BEKK</t>
  </si>
  <si>
    <t>Modela a matriz de variância condicional usando a estrutura BEKK para a heterocedasticidade.</t>
  </si>
  <si>
    <t>CCC</t>
  </si>
  <si>
    <t>Constant Conditional Correlation model; assume correlações constantes ao longo do tempo.</t>
  </si>
  <si>
    <t>DCC</t>
  </si>
  <si>
    <t>Dynamic Conditional Correlation model; permite correlações que variam ao longo do tempo.</t>
  </si>
  <si>
    <t>cDCC</t>
  </si>
  <si>
    <t>Conditional Dynamic Conditional Correlation model; estende o DCC incluindo variáveis condicionais.</t>
  </si>
  <si>
    <t>ADCC</t>
  </si>
  <si>
    <t>Asymmetric Dynamic Conditional Correlation model; permite diferentes comportamentos para choques positivos e negativos.</t>
  </si>
  <si>
    <t>cADCC</t>
  </si>
  <si>
    <t>Conditional Asymmetric Dynamic Conditional Correlation; extensão do ADCC com variáveis condicionais.</t>
  </si>
  <si>
    <t>OGARCH</t>
  </si>
  <si>
    <t>Orthogonal GARCH; permite a decomposição da matriz de variância em componentes ortogonais.</t>
  </si>
  <si>
    <t>GJR-GARCH</t>
  </si>
  <si>
    <t>GARCH com efeito de assimetria; modela a volatilidade com diferentes respostas a choques positivos e negativos.</t>
  </si>
  <si>
    <t>EGARCH</t>
  </si>
  <si>
    <t>Exponential GARCH; modela a volatilidade usando uma especificação exponencial, capturando efeitos assimétricos.</t>
  </si>
  <si>
    <t>APARCH</t>
  </si>
  <si>
    <t>Asymmetric Power ARCH; permite modelar a volatilidade com efeitos assimétricos e funções de potência.</t>
  </si>
  <si>
    <t>TVP-VAR</t>
  </si>
  <si>
    <t>Time-Varying Parameter Vector Autoregression; permite que os parâmetros do modelo VAR variem ao longo do tempo.</t>
  </si>
  <si>
    <t>TVP-VEC</t>
  </si>
  <si>
    <t>Time-Varying Parameter Vector Error Correction; extensão do TVP-VAR para incluir correção de erro.</t>
  </si>
  <si>
    <t>TVP-VECM</t>
  </si>
  <si>
    <t>Time-Varying Parameter Vector Error Correction Model; modelo com parâmetros variáveis no tempo e correção de erro.</t>
  </si>
  <si>
    <t>VAR</t>
  </si>
  <si>
    <t>Vector Autoregression; modela múltiplas séries temporais inter-relacionadas com parâmetros constantes.</t>
  </si>
  <si>
    <t>VARMA</t>
  </si>
  <si>
    <t>Vector Autoregressive Moving Average; combina elementos do VAR e do MA para modelar séries temporais.</t>
  </si>
  <si>
    <t>VARMAX</t>
  </si>
  <si>
    <t>Vector Autoregressive Moving Average with eXogenous variables; inclui variáveis exógenas no modelo VARMA.</t>
  </si>
  <si>
    <t>SVAR</t>
  </si>
  <si>
    <t>Structural Vector Autoregression; estende o VAR para modelar relações estruturais entre as séries temporais.</t>
  </si>
  <si>
    <t>SVARMA</t>
  </si>
  <si>
    <t>Structural Vector Autoregressive Moving Average; combinação do SVAR com elementos do MA para séries temporais.</t>
  </si>
  <si>
    <t>FAVAR</t>
  </si>
  <si>
    <t>Factor-Augmented Vector Autoregression; inclui fatores adicionais que capturam informações latentes.</t>
  </si>
  <si>
    <t>TVP-FAVAR</t>
  </si>
  <si>
    <t>Time-Varying Parameter Factor-Augmented Vector Autoregression; FAVAR com parâmetros que variam ao longo do tempo.</t>
  </si>
  <si>
    <t>Família Garch</t>
  </si>
  <si>
    <t>Família VAR</t>
  </si>
  <si>
    <t>Modelo de Correlação Condicional Constante; assume correlações constantes ao longo do tempo.</t>
  </si>
  <si>
    <t>Modelo de Correlação Condicional Dinâmica; permite correlações que variam ao longo do tempo.</t>
  </si>
  <si>
    <t>Modelo de Correlação Condicional Dinâmica Condicional; estende o DCC incluindo variáveis condicionais.</t>
  </si>
  <si>
    <t>Modelo de Correlação Condicional Dinâmica Assimétrica; permite diferentes comportamentos para choques positivos e negativos.</t>
  </si>
  <si>
    <t>Correlação Condicional Dinâmica Assimétrica Condicional; extensão do ADCC com variáveis condicionais.</t>
  </si>
  <si>
    <t>GARCH Ortogonal; permite a decomposição da matriz de variância em componentes ortogonais.</t>
  </si>
  <si>
    <t>GARCH Exponencial; modela a volatilidade usando uma especificação exponencial, capturando efeitos assimétricos.</t>
  </si>
  <si>
    <t>ARCH de Potência Assimétrica; permite modelar a volatilidade com efeitos assimétricos e funções de potência.</t>
  </si>
  <si>
    <t>Regressão Vetorial com Parâmetros Variáveis no Tempo; permite que os parâmetros do modelo VAR variem ao longo do tempo.</t>
  </si>
  <si>
    <t>Regressão Vetorial com Parâmetros Variáveis no Tempo e Correção de Erro; extensão do TVP-VAR para incluir correção de erro.</t>
  </si>
  <si>
    <t>Modelo de Correção de Erro Vetorial com Parâmetros Variáveis no Tempo; modelo com parâmetros variáveis no tempo e correção de erro.</t>
  </si>
  <si>
    <t>Regressão Vetorial; modela múltiplas séries temporais inter-relacionadas com parâmetros constantes.</t>
  </si>
  <si>
    <t>Regressão Vetorial Autorregressiva com Média Móvel; combina elementos do VAR e do MA para modelar séries temporais.</t>
  </si>
  <si>
    <t>Regressão Vetorial Autorregressiva com Média Móvel e Variáveis Exógenas; inclui variáveis exógenas no modelo VARMA.</t>
  </si>
  <si>
    <t>Regressão Vetorial Estrutural; estende o VAR para modelar relações estruturais entre as séries temporais.</t>
  </si>
  <si>
    <t>Regressão Vetorial Estrutural com Média Móvel; combinação do SVAR com elementos do MA para séries temporais.</t>
  </si>
  <si>
    <t>Regressão Vetorial com Fatores Aumentados; inclui fatores adicionais que capturam informações latentes.</t>
  </si>
  <si>
    <t>Regressão Vetorial com Fatores Aumentados e Parâmetros Variáveis no Tempo; FAVAR com parâmetros que variam ao longo do tempo.</t>
  </si>
  <si>
    <t xml:space="preserve">Rebanho de Bovinos </t>
  </si>
  <si>
    <t>Efetivo de Galináceos</t>
  </si>
  <si>
    <t>Rebanho de Suínos</t>
  </si>
  <si>
    <t xml:space="preserve">Rebanho de Vacas Ordenhadas </t>
  </si>
  <si>
    <t>VBP Total</t>
  </si>
  <si>
    <t>% Agricultura</t>
  </si>
  <si>
    <t>% Florestais</t>
  </si>
  <si>
    <t>% Pecuária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</si>
</sst>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70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1" fontId="0" fillId="0" borderId="0" xfId="0" applyNumberFormat="1"/>
    <xf numFmtId="164" fontId="2" fillId="0" borderId="0" xfId="0" applyNumberFormat="1" applyFont="1"/>
    <xf numFmtId="0" fontId="2" fillId="0" borderId="0" xfId="0" applyFont="1"/>
    <xf numFmtId="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44" fontId="0" fillId="0" borderId="0" xfId="3" applyFont="1"/>
    <xf numFmtId="0" fontId="0" fillId="2" borderId="0" xfId="0" applyFill="1"/>
    <xf numFmtId="43" fontId="0" fillId="0" borderId="0" xfId="2" applyFont="1"/>
    <xf numFmtId="3" fontId="0" fillId="2" borderId="0" xfId="0" applyNumberFormat="1" applyFill="1"/>
    <xf numFmtId="10" fontId="0" fillId="2" borderId="0" xfId="1" applyNumberFormat="1" applyFont="1" applyFill="1"/>
    <xf numFmtId="43" fontId="0" fillId="2" borderId="0" xfId="2" applyFont="1" applyFill="1"/>
    <xf numFmtId="14" fontId="0" fillId="2" borderId="0" xfId="0" applyNumberFormat="1" applyFill="1"/>
    <xf numFmtId="0" fontId="2" fillId="2" borderId="0" xfId="0" applyFont="1" applyFill="1"/>
    <xf numFmtId="10" fontId="0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44" fontId="0" fillId="0" borderId="1" xfId="3" applyFont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0" fontId="0" fillId="2" borderId="0" xfId="3" applyNumberFormat="1" applyFont="1" applyFill="1"/>
    <xf numFmtId="170" fontId="0" fillId="2" borderId="0" xfId="3" applyNumberFormat="1" applyFont="1" applyFill="1" applyAlignment="1">
      <alignment wrapText="1"/>
    </xf>
    <xf numFmtId="170" fontId="0" fillId="0" borderId="0" xfId="3" applyNumberFormat="1" applyFont="1"/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producao!$B$1</c:f>
              <c:strCache>
                <c:ptCount val="1"/>
                <c:pt idx="0">
                  <c:v>Produção de Origem Animal - Casulos do Bicho-da-seda - Quantidade Produzida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producao!$B$2:$B$29</c:f>
            </c:numRef>
          </c:val>
          <c:smooth val="0"/>
          <c:extLst>
            <c:ext xmlns:c16="http://schemas.microsoft.com/office/drawing/2014/chart" uri="{C3380CC4-5D6E-409C-BE32-E72D297353CC}">
              <c16:uniqueId val="{00000000-5FAB-4074-AFDA-4DA5EB140FC9}"/>
            </c:ext>
          </c:extLst>
        </c:ser>
        <c:ser>
          <c:idx val="1"/>
          <c:order val="1"/>
          <c:tx>
            <c:strRef>
              <c:f>producao!$C$1</c:f>
              <c:strCache>
                <c:ptCount val="1"/>
                <c:pt idx="0">
                  <c:v>Produção de Origem Animal - Lã - Quantidade Produzida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producao!$C$2:$C$29</c:f>
            </c:numRef>
          </c:val>
          <c:smooth val="0"/>
          <c:extLst>
            <c:ext xmlns:c16="http://schemas.microsoft.com/office/drawing/2014/chart" uri="{C3380CC4-5D6E-409C-BE32-E72D297353CC}">
              <c16:uniqueId val="{00000001-5FAB-4074-AFDA-4DA5EB140FC9}"/>
            </c:ext>
          </c:extLst>
        </c:ser>
        <c:ser>
          <c:idx val="2"/>
          <c:order val="2"/>
          <c:tx>
            <c:strRef>
              <c:f>producao!$D$1</c:f>
              <c:strCache>
                <c:ptCount val="1"/>
                <c:pt idx="0">
                  <c:v>Produção de Origem Animal - Leite - Quantidade Produzida (mil 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producao!$D$2:$D$29</c:f>
              <c:numCache>
                <c:formatCode>#,##0</c:formatCode>
                <c:ptCount val="28"/>
                <c:pt idx="0">
                  <c:v>1576555</c:v>
                </c:pt>
                <c:pt idx="1">
                  <c:v>1514486</c:v>
                </c:pt>
                <c:pt idx="2">
                  <c:v>1579849</c:v>
                </c:pt>
                <c:pt idx="3">
                  <c:v>1625229</c:v>
                </c:pt>
                <c:pt idx="4">
                  <c:v>1724924</c:v>
                </c:pt>
                <c:pt idx="5">
                  <c:v>1799252</c:v>
                </c:pt>
                <c:pt idx="6">
                  <c:v>1889635</c:v>
                </c:pt>
                <c:pt idx="7">
                  <c:v>1985339</c:v>
                </c:pt>
                <c:pt idx="8">
                  <c:v>2141465</c:v>
                </c:pt>
                <c:pt idx="9">
                  <c:v>2394544</c:v>
                </c:pt>
                <c:pt idx="10">
                  <c:v>2568262</c:v>
                </c:pt>
                <c:pt idx="11">
                  <c:v>2703583</c:v>
                </c:pt>
                <c:pt idx="12">
                  <c:v>2700997</c:v>
                </c:pt>
                <c:pt idx="13">
                  <c:v>2827948</c:v>
                </c:pt>
                <c:pt idx="14">
                  <c:v>3339316</c:v>
                </c:pt>
                <c:pt idx="15">
                  <c:v>3595775</c:v>
                </c:pt>
                <c:pt idx="16">
                  <c:v>3815580</c:v>
                </c:pt>
                <c:pt idx="17">
                  <c:v>3968508</c:v>
                </c:pt>
                <c:pt idx="18">
                  <c:v>4347498</c:v>
                </c:pt>
                <c:pt idx="19">
                  <c:v>4540720</c:v>
                </c:pt>
                <c:pt idx="20">
                  <c:v>4659551</c:v>
                </c:pt>
                <c:pt idx="21">
                  <c:v>4726291</c:v>
                </c:pt>
                <c:pt idx="22">
                  <c:v>4432665</c:v>
                </c:pt>
                <c:pt idx="23">
                  <c:v>4387726</c:v>
                </c:pt>
                <c:pt idx="24">
                  <c:v>4349176</c:v>
                </c:pt>
                <c:pt idx="25">
                  <c:v>4671017</c:v>
                </c:pt>
                <c:pt idx="26">
                  <c:v>4415636</c:v>
                </c:pt>
                <c:pt idx="27">
                  <c:v>4472412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B-4074-AFDA-4DA5EB140FC9}"/>
            </c:ext>
          </c:extLst>
        </c:ser>
        <c:ser>
          <c:idx val="3"/>
          <c:order val="3"/>
          <c:tx>
            <c:strRef>
              <c:f>producao!$E$1</c:f>
              <c:strCache>
                <c:ptCount val="1"/>
                <c:pt idx="0">
                  <c:v>Produção de Origem Animal - Mel de Abelha - Quantidade Produzida 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producao!$E$2:$E$29</c:f>
            </c:numRef>
          </c:val>
          <c:smooth val="0"/>
          <c:extLst>
            <c:ext xmlns:c16="http://schemas.microsoft.com/office/drawing/2014/chart" uri="{C3380CC4-5D6E-409C-BE32-E72D297353CC}">
              <c16:uniqueId val="{00000003-5FAB-4074-AFDA-4DA5EB140FC9}"/>
            </c:ext>
          </c:extLst>
        </c:ser>
        <c:ser>
          <c:idx val="4"/>
          <c:order val="4"/>
          <c:tx>
            <c:strRef>
              <c:f>producao!$F$1</c:f>
              <c:strCache>
                <c:ptCount val="1"/>
                <c:pt idx="0">
                  <c:v>Produção de Origem Animal - Ovos de Codorna - Quantidade Produzida (mil dz)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producao!$F$2:$F$29</c:f>
            </c:numRef>
          </c:val>
          <c:smooth val="0"/>
          <c:extLst>
            <c:ext xmlns:c16="http://schemas.microsoft.com/office/drawing/2014/chart" uri="{C3380CC4-5D6E-409C-BE32-E72D297353CC}">
              <c16:uniqueId val="{00000004-5FAB-4074-AFDA-4DA5EB140FC9}"/>
            </c:ext>
          </c:extLst>
        </c:ser>
        <c:ser>
          <c:idx val="6"/>
          <c:order val="5"/>
          <c:tx>
            <c:strRef>
              <c:f>producao!$H$1</c:f>
              <c:strCache>
                <c:ptCount val="1"/>
                <c:pt idx="0">
                  <c:v>Produção de Origem Animal - Casulos do Bicho-da-seda - Valor da Produção (R$ 1.000,00)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producao!$H$2:$H$29</c:f>
            </c:numRef>
          </c:val>
          <c:smooth val="0"/>
          <c:extLst>
            <c:ext xmlns:c16="http://schemas.microsoft.com/office/drawing/2014/chart" uri="{C3380CC4-5D6E-409C-BE32-E72D297353CC}">
              <c16:uniqueId val="{00000006-5FAB-4074-AFDA-4DA5EB140FC9}"/>
            </c:ext>
          </c:extLst>
        </c:ser>
        <c:ser>
          <c:idx val="7"/>
          <c:order val="6"/>
          <c:tx>
            <c:strRef>
              <c:f>producao!$I$1</c:f>
              <c:strCache>
                <c:ptCount val="1"/>
                <c:pt idx="0">
                  <c:v>Produção de Origem Animal - Lã - Valor da Produção (R$ 1.000,00)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producao!$I$2:$I$29</c:f>
            </c:numRef>
          </c:val>
          <c:smooth val="0"/>
          <c:extLst>
            <c:ext xmlns:c16="http://schemas.microsoft.com/office/drawing/2014/chart" uri="{C3380CC4-5D6E-409C-BE32-E72D297353CC}">
              <c16:uniqueId val="{00000007-5FAB-4074-AFDA-4DA5EB140FC9}"/>
            </c:ext>
          </c:extLst>
        </c:ser>
        <c:ser>
          <c:idx val="9"/>
          <c:order val="8"/>
          <c:tx>
            <c:strRef>
              <c:f>producao!$K$1</c:f>
              <c:strCache>
                <c:ptCount val="1"/>
                <c:pt idx="0">
                  <c:v>Produção de Origem Animal - Mel de Abelha - Valor da Produção (R$ 1.000,00)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producao!$K$2:$K$29</c:f>
            </c:numRef>
          </c:val>
          <c:smooth val="0"/>
          <c:extLst>
            <c:ext xmlns:c16="http://schemas.microsoft.com/office/drawing/2014/chart" uri="{C3380CC4-5D6E-409C-BE32-E72D297353CC}">
              <c16:uniqueId val="{00000009-5FAB-4074-AFDA-4DA5EB140FC9}"/>
            </c:ext>
          </c:extLst>
        </c:ser>
        <c:ser>
          <c:idx val="10"/>
          <c:order val="9"/>
          <c:tx>
            <c:strRef>
              <c:f>producao!$L$1</c:f>
              <c:strCache>
                <c:ptCount val="1"/>
                <c:pt idx="0">
                  <c:v>Produção de Origem Animal - Ovos de Codorna - Valor da Produção (R$ 1.000,00)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producao!$L$2:$L$29</c:f>
            </c:numRef>
          </c:val>
          <c:smooth val="0"/>
          <c:extLst>
            <c:ext xmlns:c16="http://schemas.microsoft.com/office/drawing/2014/chart" uri="{C3380CC4-5D6E-409C-BE32-E72D297353CC}">
              <c16:uniqueId val="{0000000A-5FAB-4074-AFDA-4DA5EB14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24863"/>
        <c:axId val="374921023"/>
      </c:lineChart>
      <c:lineChart>
        <c:grouping val="standard"/>
        <c:varyColors val="0"/>
        <c:ser>
          <c:idx val="8"/>
          <c:order val="7"/>
          <c:tx>
            <c:strRef>
              <c:f>producao!$R$1</c:f>
              <c:strCache>
                <c:ptCount val="1"/>
                <c:pt idx="0">
                  <c:v>Produção de Origem Animal - Leite - Valor da Produção (R$ 1.000,00) - DEFLACIONADO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producao!$R$2:$R$29</c:f>
              <c:numCache>
                <c:formatCode>_(* #,##0.00_);_(* \(#,##0.00\);_(* "-"??_);_(@_)</c:formatCode>
                <c:ptCount val="28"/>
                <c:pt idx="0">
                  <c:v>1901952.5520683473</c:v>
                </c:pt>
                <c:pt idx="1">
                  <c:v>1848457.0177885038</c:v>
                </c:pt>
                <c:pt idx="2">
                  <c:v>1543420.5303110578</c:v>
                </c:pt>
                <c:pt idx="3">
                  <c:v>1502739.7104100946</c:v>
                </c:pt>
                <c:pt idx="4">
                  <c:v>2074128.437874553</c:v>
                </c:pt>
                <c:pt idx="5">
                  <c:v>1971366.9056769649</c:v>
                </c:pt>
                <c:pt idx="6">
                  <c:v>1906969.6630568504</c:v>
                </c:pt>
                <c:pt idx="7">
                  <c:v>2258887.7632980025</c:v>
                </c:pt>
                <c:pt idx="8">
                  <c:v>2579750.8984700539</c:v>
                </c:pt>
                <c:pt idx="9">
                  <c:v>3117589.6242225668</c:v>
                </c:pt>
                <c:pt idx="10">
                  <c:v>3251923.2724027769</c:v>
                </c:pt>
                <c:pt idx="11">
                  <c:v>3261651.8161947187</c:v>
                </c:pt>
                <c:pt idx="12">
                  <c:v>3704710.313528236</c:v>
                </c:pt>
                <c:pt idx="13">
                  <c:v>3770360.0717905466</c:v>
                </c:pt>
                <c:pt idx="14">
                  <c:v>4553827.6981863007</c:v>
                </c:pt>
                <c:pt idx="15">
                  <c:v>5105488.8824865688</c:v>
                </c:pt>
                <c:pt idx="16">
                  <c:v>5767096.4925508192</c:v>
                </c:pt>
                <c:pt idx="17">
                  <c:v>6118052.4434608575</c:v>
                </c:pt>
                <c:pt idx="18">
                  <c:v>7097962.1188947922</c:v>
                </c:pt>
                <c:pt idx="19">
                  <c:v>7182971.2932909019</c:v>
                </c:pt>
                <c:pt idx="20">
                  <c:v>6899173.9858006705</c:v>
                </c:pt>
                <c:pt idx="21">
                  <c:v>8380503.6586469002</c:v>
                </c:pt>
                <c:pt idx="22">
                  <c:v>7112358.8785304874</c:v>
                </c:pt>
                <c:pt idx="23">
                  <c:v>7396738.1863855505</c:v>
                </c:pt>
                <c:pt idx="24">
                  <c:v>7450738.3178027356</c:v>
                </c:pt>
                <c:pt idx="25">
                  <c:v>9665911.5247069094</c:v>
                </c:pt>
                <c:pt idx="26">
                  <c:v>9761798.2239805628</c:v>
                </c:pt>
                <c:pt idx="27">
                  <c:v>11656630.517581623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B-4074-AFDA-4DA5EB14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27263"/>
        <c:axId val="374944063"/>
      </c:lineChart>
      <c:catAx>
        <c:axId val="3749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1023"/>
        <c:crosses val="autoZero"/>
        <c:auto val="1"/>
        <c:lblAlgn val="ctr"/>
        <c:lblOffset val="100"/>
        <c:noMultiLvlLbl val="0"/>
      </c:catAx>
      <c:valAx>
        <c:axId val="374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4863"/>
        <c:crosses val="autoZero"/>
        <c:crossBetween val="between"/>
      </c:valAx>
      <c:valAx>
        <c:axId val="37494406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7263"/>
        <c:crosses val="max"/>
        <c:crossBetween val="between"/>
      </c:valAx>
      <c:catAx>
        <c:axId val="37492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producao!$B$1</c:f>
              <c:strCache>
                <c:ptCount val="1"/>
                <c:pt idx="0">
                  <c:v>Produção de Origem Animal - Casulos do Bicho-da-seda - Quantidade Produzida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producao!$B$2:$B$29</c:f>
            </c:numRef>
          </c:val>
          <c:smooth val="0"/>
          <c:extLst>
            <c:ext xmlns:c16="http://schemas.microsoft.com/office/drawing/2014/chart" uri="{C3380CC4-5D6E-409C-BE32-E72D297353CC}">
              <c16:uniqueId val="{00000000-5978-49A9-BF1E-A26A959BD0C7}"/>
            </c:ext>
          </c:extLst>
        </c:ser>
        <c:ser>
          <c:idx val="1"/>
          <c:order val="1"/>
          <c:tx>
            <c:strRef>
              <c:f>producao!$C$1</c:f>
              <c:strCache>
                <c:ptCount val="1"/>
                <c:pt idx="0">
                  <c:v>Produção de Origem Animal - Lã - Quantidade Produzida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producao!$C$2:$C$29</c:f>
            </c:numRef>
          </c:val>
          <c:smooth val="0"/>
          <c:extLst>
            <c:ext xmlns:c16="http://schemas.microsoft.com/office/drawing/2014/chart" uri="{C3380CC4-5D6E-409C-BE32-E72D297353CC}">
              <c16:uniqueId val="{00000001-5978-49A9-BF1E-A26A959BD0C7}"/>
            </c:ext>
          </c:extLst>
        </c:ser>
        <c:ser>
          <c:idx val="3"/>
          <c:order val="2"/>
          <c:tx>
            <c:strRef>
              <c:f>producao!$E$1</c:f>
              <c:strCache>
                <c:ptCount val="1"/>
                <c:pt idx="0">
                  <c:v>Produção de Origem Animal - Mel de Abelha - Quantidade Produzida (kg)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producao!$E$2:$E$29</c:f>
            </c:numRef>
          </c:val>
          <c:smooth val="0"/>
          <c:extLst>
            <c:ext xmlns:c16="http://schemas.microsoft.com/office/drawing/2014/chart" uri="{C3380CC4-5D6E-409C-BE32-E72D297353CC}">
              <c16:uniqueId val="{00000003-5978-49A9-BF1E-A26A959BD0C7}"/>
            </c:ext>
          </c:extLst>
        </c:ser>
        <c:ser>
          <c:idx val="4"/>
          <c:order val="3"/>
          <c:tx>
            <c:strRef>
              <c:f>producao!$F$1</c:f>
              <c:strCache>
                <c:ptCount val="1"/>
                <c:pt idx="0">
                  <c:v>Produção de Origem Animal - Ovos de Codorna - Quantidade Produzida (mil dz)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producao!$F$2:$F$29</c:f>
            </c:numRef>
          </c:val>
          <c:smooth val="0"/>
          <c:extLst>
            <c:ext xmlns:c16="http://schemas.microsoft.com/office/drawing/2014/chart" uri="{C3380CC4-5D6E-409C-BE32-E72D297353CC}">
              <c16:uniqueId val="{00000004-5978-49A9-BF1E-A26A959BD0C7}"/>
            </c:ext>
          </c:extLst>
        </c:ser>
        <c:ser>
          <c:idx val="5"/>
          <c:order val="4"/>
          <c:tx>
            <c:strRef>
              <c:f>producao!$G$1</c:f>
              <c:strCache>
                <c:ptCount val="1"/>
                <c:pt idx="0">
                  <c:v>Produção de Origem Animal - Ovos de Galinha - Quantidade Produzida (mil dz)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producao!$G$2:$G$29</c:f>
              <c:numCache>
                <c:formatCode>#,##0</c:formatCode>
                <c:ptCount val="28"/>
                <c:pt idx="0">
                  <c:v>247792</c:v>
                </c:pt>
                <c:pt idx="1">
                  <c:v>244746</c:v>
                </c:pt>
                <c:pt idx="2">
                  <c:v>273163</c:v>
                </c:pt>
                <c:pt idx="3">
                  <c:v>270165</c:v>
                </c:pt>
                <c:pt idx="4">
                  <c:v>282437</c:v>
                </c:pt>
                <c:pt idx="5">
                  <c:v>286961</c:v>
                </c:pt>
                <c:pt idx="6">
                  <c:v>294531</c:v>
                </c:pt>
                <c:pt idx="7">
                  <c:v>289365</c:v>
                </c:pt>
                <c:pt idx="8">
                  <c:v>276425</c:v>
                </c:pt>
                <c:pt idx="9">
                  <c:v>277966</c:v>
                </c:pt>
                <c:pt idx="10">
                  <c:v>289591</c:v>
                </c:pt>
                <c:pt idx="11">
                  <c:v>306227</c:v>
                </c:pt>
                <c:pt idx="12">
                  <c:v>319207</c:v>
                </c:pt>
                <c:pt idx="13">
                  <c:v>323357</c:v>
                </c:pt>
                <c:pt idx="14">
                  <c:v>334825</c:v>
                </c:pt>
                <c:pt idx="15">
                  <c:v>335452</c:v>
                </c:pt>
                <c:pt idx="16">
                  <c:v>388740</c:v>
                </c:pt>
                <c:pt idx="17">
                  <c:v>368880</c:v>
                </c:pt>
                <c:pt idx="18">
                  <c:v>373992</c:v>
                </c:pt>
                <c:pt idx="19">
                  <c:v>377466</c:v>
                </c:pt>
                <c:pt idx="20">
                  <c:v>360608</c:v>
                </c:pt>
                <c:pt idx="21">
                  <c:v>370191</c:v>
                </c:pt>
                <c:pt idx="22">
                  <c:v>390794</c:v>
                </c:pt>
                <c:pt idx="23">
                  <c:v>415952</c:v>
                </c:pt>
                <c:pt idx="24">
                  <c:v>440071</c:v>
                </c:pt>
                <c:pt idx="25">
                  <c:v>453888</c:v>
                </c:pt>
                <c:pt idx="26">
                  <c:v>454209</c:v>
                </c:pt>
                <c:pt idx="27">
                  <c:v>475437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8-49A9-BF1E-A26A959BD0C7}"/>
            </c:ext>
          </c:extLst>
        </c:ser>
        <c:ser>
          <c:idx val="6"/>
          <c:order val="5"/>
          <c:tx>
            <c:strRef>
              <c:f>producao!$H$1</c:f>
              <c:strCache>
                <c:ptCount val="1"/>
                <c:pt idx="0">
                  <c:v>Produção de Origem Animal - Casulos do Bicho-da-seda - Valor da Produção (R$ 1.000,00)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producao!$H$2:$H$29</c:f>
            </c:numRef>
          </c:val>
          <c:smooth val="0"/>
          <c:extLst>
            <c:ext xmlns:c16="http://schemas.microsoft.com/office/drawing/2014/chart" uri="{C3380CC4-5D6E-409C-BE32-E72D297353CC}">
              <c16:uniqueId val="{00000006-5978-49A9-BF1E-A26A959BD0C7}"/>
            </c:ext>
          </c:extLst>
        </c:ser>
        <c:ser>
          <c:idx val="7"/>
          <c:order val="6"/>
          <c:tx>
            <c:strRef>
              <c:f>producao!$I$1</c:f>
              <c:strCache>
                <c:ptCount val="1"/>
                <c:pt idx="0">
                  <c:v>Produção de Origem Animal - Lã - Valor da Produção (R$ 1.000,00)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producao!$I$2:$I$29</c:f>
            </c:numRef>
          </c:val>
          <c:smooth val="0"/>
          <c:extLst>
            <c:ext xmlns:c16="http://schemas.microsoft.com/office/drawing/2014/chart" uri="{C3380CC4-5D6E-409C-BE32-E72D297353CC}">
              <c16:uniqueId val="{00000007-5978-49A9-BF1E-A26A959BD0C7}"/>
            </c:ext>
          </c:extLst>
        </c:ser>
        <c:ser>
          <c:idx val="9"/>
          <c:order val="7"/>
          <c:tx>
            <c:strRef>
              <c:f>producao!$K$1</c:f>
              <c:strCache>
                <c:ptCount val="1"/>
                <c:pt idx="0">
                  <c:v>Produção de Origem Animal - Mel de Abelha - Valor da Produção (R$ 1.000,00)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producao!$K$2:$K$29</c:f>
            </c:numRef>
          </c:val>
          <c:smooth val="0"/>
          <c:extLst>
            <c:ext xmlns:c16="http://schemas.microsoft.com/office/drawing/2014/chart" uri="{C3380CC4-5D6E-409C-BE32-E72D297353CC}">
              <c16:uniqueId val="{00000008-5978-49A9-BF1E-A26A959BD0C7}"/>
            </c:ext>
          </c:extLst>
        </c:ser>
        <c:ser>
          <c:idx val="10"/>
          <c:order val="8"/>
          <c:tx>
            <c:strRef>
              <c:f>producao!$L$1</c:f>
              <c:strCache>
                <c:ptCount val="1"/>
                <c:pt idx="0">
                  <c:v>Produção de Origem Animal - Ovos de Codorna - Valor da Produção (R$ 1.000,00)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producao!$L$2:$L$29</c:f>
            </c:numRef>
          </c:val>
          <c:smooth val="0"/>
          <c:extLst>
            <c:ext xmlns:c16="http://schemas.microsoft.com/office/drawing/2014/chart" uri="{C3380CC4-5D6E-409C-BE32-E72D297353CC}">
              <c16:uniqueId val="{00000009-5978-49A9-BF1E-A26A959B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24863"/>
        <c:axId val="374921023"/>
      </c:lineChart>
      <c:lineChart>
        <c:grouping val="standard"/>
        <c:varyColors val="0"/>
        <c:ser>
          <c:idx val="11"/>
          <c:order val="9"/>
          <c:tx>
            <c:strRef>
              <c:f>producao!$S$1</c:f>
              <c:strCache>
                <c:ptCount val="1"/>
                <c:pt idx="0">
                  <c:v>Produção de Origem Animal - Ovos de Galinha - Valor da Produção (R$ 1.000,00) - DEFLACIONADO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producao!$A$2:$A$29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producao!$S$2:$S$29</c:f>
              <c:numCache>
                <c:formatCode>_(* #,##0.00_);_(* \(#,##0.00\);_(* "-"??_);_(@_)</c:formatCode>
                <c:ptCount val="28"/>
                <c:pt idx="0">
                  <c:v>546115.88473192253</c:v>
                </c:pt>
                <c:pt idx="1">
                  <c:v>596500.40851207415</c:v>
                </c:pt>
                <c:pt idx="2">
                  <c:v>625318.0783291274</c:v>
                </c:pt>
                <c:pt idx="3">
                  <c:v>634872.20680290763</c:v>
                </c:pt>
                <c:pt idx="4">
                  <c:v>750005.49244598881</c:v>
                </c:pt>
                <c:pt idx="5">
                  <c:v>702405.63433265814</c:v>
                </c:pt>
                <c:pt idx="6">
                  <c:v>720526.87315808341</c:v>
                </c:pt>
                <c:pt idx="7">
                  <c:v>824861.2206267342</c:v>
                </c:pt>
                <c:pt idx="8">
                  <c:v>872094.28427577612</c:v>
                </c:pt>
                <c:pt idx="9">
                  <c:v>847762.69055658381</c:v>
                </c:pt>
                <c:pt idx="10">
                  <c:v>803537.10664983827</c:v>
                </c:pt>
                <c:pt idx="11">
                  <c:v>849893.28523737588</c:v>
                </c:pt>
                <c:pt idx="12">
                  <c:v>920202.20677107351</c:v>
                </c:pt>
                <c:pt idx="13">
                  <c:v>948623.50821332529</c:v>
                </c:pt>
                <c:pt idx="14">
                  <c:v>968531.08606868389</c:v>
                </c:pt>
                <c:pt idx="15">
                  <c:v>945350.58724486758</c:v>
                </c:pt>
                <c:pt idx="16">
                  <c:v>1092917.1394499564</c:v>
                </c:pt>
                <c:pt idx="17">
                  <c:v>1199693.3428129668</c:v>
                </c:pt>
                <c:pt idx="18">
                  <c:v>1369076.1550850635</c:v>
                </c:pt>
                <c:pt idx="19">
                  <c:v>1455686.6433645496</c:v>
                </c:pt>
                <c:pt idx="20">
                  <c:v>1243607.9682473622</c:v>
                </c:pt>
                <c:pt idx="21">
                  <c:v>1442964.3101262643</c:v>
                </c:pt>
                <c:pt idx="22">
                  <c:v>1533435.9580429823</c:v>
                </c:pt>
                <c:pt idx="23">
                  <c:v>1672592.3264099786</c:v>
                </c:pt>
                <c:pt idx="24">
                  <c:v>1782560.8767933839</c:v>
                </c:pt>
                <c:pt idx="25">
                  <c:v>2073637.5239264176</c:v>
                </c:pt>
                <c:pt idx="26">
                  <c:v>2130245.7404265334</c:v>
                </c:pt>
                <c:pt idx="27">
                  <c:v>2368240.2147436938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78-49A9-BF1E-A26A959B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27263"/>
        <c:axId val="374944063"/>
      </c:lineChart>
      <c:catAx>
        <c:axId val="3749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1023"/>
        <c:crosses val="autoZero"/>
        <c:auto val="1"/>
        <c:lblAlgn val="ctr"/>
        <c:lblOffset val="100"/>
        <c:noMultiLvlLbl val="0"/>
      </c:catAx>
      <c:valAx>
        <c:axId val="374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4863"/>
        <c:crosses val="autoZero"/>
        <c:crossBetween val="between"/>
      </c:valAx>
      <c:valAx>
        <c:axId val="37494406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7263"/>
        <c:crosses val="max"/>
        <c:crossBetween val="between"/>
      </c:valAx>
      <c:catAx>
        <c:axId val="37492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producao!$N$3</c:f>
              <c:strCache>
                <c:ptCount val="1"/>
                <c:pt idx="0">
                  <c:v>-3,94%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producao!$A$2:$A$30</c:f>
              <c:strCach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Média</c:v>
                </c:pt>
              </c:strCache>
            </c:strRef>
          </c:cat>
          <c:val>
            <c:numRef>
              <c:f>producao!$N$4:$N$30</c:f>
              <c:numCache>
                <c:formatCode>0.00%</c:formatCode>
                <c:ptCount val="27"/>
                <c:pt idx="0">
                  <c:v>4.3158536955772542E-2</c:v>
                </c:pt>
                <c:pt idx="1">
                  <c:v>2.8724264154359025E-2</c:v>
                </c:pt>
                <c:pt idx="2">
                  <c:v>6.1342124709810042E-2</c:v>
                </c:pt>
                <c:pt idx="3">
                  <c:v>4.3090594136321325E-2</c:v>
                </c:pt>
                <c:pt idx="4">
                  <c:v>5.0233652651212823E-2</c:v>
                </c:pt>
                <c:pt idx="5">
                  <c:v>5.0646818036287344E-2</c:v>
                </c:pt>
                <c:pt idx="6">
                  <c:v>7.8639466609984554E-2</c:v>
                </c:pt>
                <c:pt idx="7">
                  <c:v>0.11818031114213867</c:v>
                </c:pt>
                <c:pt idx="8">
                  <c:v>7.2547424478313971E-2</c:v>
                </c:pt>
                <c:pt idx="9">
                  <c:v>5.2689717793589663E-2</c:v>
                </c:pt>
                <c:pt idx="10">
                  <c:v>-9.5650845563088893E-4</c:v>
                </c:pt>
                <c:pt idx="11">
                  <c:v>4.7001533137578377E-2</c:v>
                </c:pt>
                <c:pt idx="12">
                  <c:v>0.18082652156263124</c:v>
                </c:pt>
                <c:pt idx="13">
                  <c:v>7.6799859611968335E-2</c:v>
                </c:pt>
                <c:pt idx="14">
                  <c:v>6.1128685749247458E-2</c:v>
                </c:pt>
                <c:pt idx="15">
                  <c:v>4.007988300599119E-2</c:v>
                </c:pt>
                <c:pt idx="16">
                  <c:v>9.5499366512553419E-2</c:v>
                </c:pt>
                <c:pt idx="17">
                  <c:v>4.4444413775463598E-2</c:v>
                </c:pt>
                <c:pt idx="18">
                  <c:v>2.6170078754030213E-2</c:v>
                </c:pt>
                <c:pt idx="19">
                  <c:v>1.4323268486598817E-2</c:v>
                </c:pt>
                <c:pt idx="20">
                  <c:v>-6.2126094224837169E-2</c:v>
                </c:pt>
                <c:pt idx="21">
                  <c:v>-1.0138144885751599E-2</c:v>
                </c:pt>
                <c:pt idx="22">
                  <c:v>-8.785872226296676E-3</c:v>
                </c:pt>
                <c:pt idx="23">
                  <c:v>7.4000454338936761E-2</c:v>
                </c:pt>
                <c:pt idx="24">
                  <c:v>-5.4673532551904658E-2</c:v>
                </c:pt>
                <c:pt idx="25">
                  <c:v>1.2857943906608327E-2</c:v>
                </c:pt>
                <c:pt idx="26">
                  <c:v>4.0604990679931389E-2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9-4CDE-80FC-D778C995F02D}"/>
            </c:ext>
          </c:extLst>
        </c:ser>
        <c:ser>
          <c:idx val="2"/>
          <c:order val="1"/>
          <c:tx>
            <c:strRef>
              <c:f>producao!$O$3</c:f>
              <c:strCache>
                <c:ptCount val="1"/>
                <c:pt idx="0">
                  <c:v>-1,23%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producao!$A$2:$A$30</c:f>
              <c:strCach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Média</c:v>
                </c:pt>
              </c:strCache>
            </c:strRef>
          </c:cat>
          <c:val>
            <c:numRef>
              <c:f>producao!$O$4:$O$30</c:f>
              <c:numCache>
                <c:formatCode>0.00%</c:formatCode>
                <c:ptCount val="27"/>
                <c:pt idx="0">
                  <c:v>0.11610812842702223</c:v>
                </c:pt>
                <c:pt idx="1">
                  <c:v>-1.0975132064005688E-2</c:v>
                </c:pt>
                <c:pt idx="2">
                  <c:v>4.5424092684100525E-2</c:v>
                </c:pt>
                <c:pt idx="3">
                  <c:v>1.6017731387884648E-2</c:v>
                </c:pt>
                <c:pt idx="4">
                  <c:v>2.6379891344119999E-2</c:v>
                </c:pt>
                <c:pt idx="5">
                  <c:v>-1.7539749635861801E-2</c:v>
                </c:pt>
                <c:pt idx="6">
                  <c:v>-4.4718607986453107E-2</c:v>
                </c:pt>
                <c:pt idx="7">
                  <c:v>5.5747490277651135E-3</c:v>
                </c:pt>
                <c:pt idx="8">
                  <c:v>4.1821661642071239E-2</c:v>
                </c:pt>
                <c:pt idx="9">
                  <c:v>5.7446536667230763E-2</c:v>
                </c:pt>
                <c:pt idx="10">
                  <c:v>4.2386856808837914E-2</c:v>
                </c:pt>
                <c:pt idx="11">
                  <c:v>1.3000968023884285E-2</c:v>
                </c:pt>
                <c:pt idx="12">
                  <c:v>3.5465445312765853E-2</c:v>
                </c:pt>
                <c:pt idx="13">
                  <c:v>1.8726200253864622E-3</c:v>
                </c:pt>
                <c:pt idx="14">
                  <c:v>0.15885432192981419</c:v>
                </c:pt>
                <c:pt idx="15">
                  <c:v>-5.1088130884395788E-2</c:v>
                </c:pt>
                <c:pt idx="16">
                  <c:v>1.3858165256994237E-2</c:v>
                </c:pt>
                <c:pt idx="17">
                  <c:v>9.2889687479946748E-3</c:v>
                </c:pt>
                <c:pt idx="18">
                  <c:v>-4.4660976087912529E-2</c:v>
                </c:pt>
                <c:pt idx="19">
                  <c:v>2.6574562960333559E-2</c:v>
                </c:pt>
                <c:pt idx="20">
                  <c:v>5.5655053742527549E-2</c:v>
                </c:pt>
                <c:pt idx="21">
                  <c:v>6.4376628095620614E-2</c:v>
                </c:pt>
                <c:pt idx="22">
                  <c:v>5.7985055967996413E-2</c:v>
                </c:pt>
                <c:pt idx="23">
                  <c:v>3.1397206359882857E-2</c:v>
                </c:pt>
                <c:pt idx="24">
                  <c:v>7.0722292724201274E-4</c:v>
                </c:pt>
                <c:pt idx="25">
                  <c:v>4.6736194130895692E-2</c:v>
                </c:pt>
                <c:pt idx="26">
                  <c:v>2.5394699883389524E-2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9-4CDE-80FC-D778C995F02D}"/>
            </c:ext>
          </c:extLst>
        </c:ser>
        <c:ser>
          <c:idx val="3"/>
          <c:order val="2"/>
          <c:tx>
            <c:strRef>
              <c:f>producao!$P$3</c:f>
              <c:strCache>
                <c:ptCount val="1"/>
                <c:pt idx="0">
                  <c:v>6,48%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producao!$A$2:$A$30</c:f>
              <c:strCach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Média</c:v>
                </c:pt>
              </c:strCache>
            </c:strRef>
          </c:cat>
          <c:val>
            <c:numRef>
              <c:f>producao!$P$4:$P$30</c:f>
              <c:numCache>
                <c:formatCode>0.00%</c:formatCode>
                <c:ptCount val="27"/>
                <c:pt idx="0">
                  <c:v>-0.12140032496074071</c:v>
                </c:pt>
                <c:pt idx="1">
                  <c:v>-1.0244003680035196E-2</c:v>
                </c:pt>
                <c:pt idx="2">
                  <c:v>0.50362110191664899</c:v>
                </c:pt>
                <c:pt idx="3">
                  <c:v>7.2414144799148872E-3</c:v>
                </c:pt>
                <c:pt idx="4">
                  <c:v>4.1561447376578187E-2</c:v>
                </c:pt>
                <c:pt idx="5">
                  <c:v>0.33296959259714853</c:v>
                </c:pt>
                <c:pt idx="6">
                  <c:v>0.24826076213894255</c:v>
                </c:pt>
                <c:pt idx="7">
                  <c:v>0.30032350033804778</c:v>
                </c:pt>
                <c:pt idx="8">
                  <c:v>0.10243264111390893</c:v>
                </c:pt>
                <c:pt idx="9">
                  <c:v>3.4500771499037075E-2</c:v>
                </c:pt>
                <c:pt idx="10">
                  <c:v>0.18647049647739533</c:v>
                </c:pt>
                <c:pt idx="11">
                  <c:v>7.7793861717873281E-2</c:v>
                </c:pt>
                <c:pt idx="12">
                  <c:v>0.25987245847543727</c:v>
                </c:pt>
                <c:pt idx="13">
                  <c:v>0.18738711401665231</c:v>
                </c:pt>
                <c:pt idx="14">
                  <c:v>0.20304857417265443</c:v>
                </c:pt>
                <c:pt idx="15">
                  <c:v>0.12279389440460164</c:v>
                </c:pt>
                <c:pt idx="16">
                  <c:v>0.22874072211671881</c:v>
                </c:pt>
                <c:pt idx="17">
                  <c:v>7.6818663323197756E-2</c:v>
                </c:pt>
                <c:pt idx="18">
                  <c:v>6.3003658868699741E-2</c:v>
                </c:pt>
                <c:pt idx="19">
                  <c:v>0.29109205815708461</c:v>
                </c:pt>
                <c:pt idx="20">
                  <c:v>-0.12630668051228799</c:v>
                </c:pt>
                <c:pt idx="21">
                  <c:v>7.8937262610219605E-2</c:v>
                </c:pt>
                <c:pt idx="22">
                  <c:v>5.0676421218950551E-2</c:v>
                </c:pt>
                <c:pt idx="23">
                  <c:v>0.35591460598965008</c:v>
                </c:pt>
                <c:pt idx="24">
                  <c:v>0.11152797443850737</c:v>
                </c:pt>
                <c:pt idx="25">
                  <c:v>0.26318708295580029</c:v>
                </c:pt>
                <c:pt idx="26">
                  <c:v>0.1457428759304224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9-4CDE-80FC-D778C995F02D}"/>
            </c:ext>
          </c:extLst>
        </c:ser>
        <c:ser>
          <c:idx val="4"/>
          <c:order val="3"/>
          <c:tx>
            <c:strRef>
              <c:f>producao!$Q$3</c:f>
              <c:strCache>
                <c:ptCount val="1"/>
                <c:pt idx="0">
                  <c:v>19,67%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producao!$A$2:$A$30</c:f>
              <c:strCach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Média</c:v>
                </c:pt>
              </c:strCache>
            </c:strRef>
          </c:cat>
          <c:val>
            <c:numRef>
              <c:f>producao!$Q$4:$Q$30</c:f>
              <c:numCache>
                <c:formatCode>0.00%</c:formatCode>
                <c:ptCount val="27"/>
                <c:pt idx="0">
                  <c:v>0.10307835034157042</c:v>
                </c:pt>
                <c:pt idx="1">
                  <c:v>3.2081472872958594E-2</c:v>
                </c:pt>
                <c:pt idx="2">
                  <c:v>0.28695884078584766</c:v>
                </c:pt>
                <c:pt idx="3">
                  <c:v>-7.511915452096396E-3</c:v>
                </c:pt>
                <c:pt idx="4">
                  <c:v>0.10451284371211988</c:v>
                </c:pt>
                <c:pt idx="5">
                  <c:v>0.28824978076969532</c:v>
                </c:pt>
                <c:pt idx="6">
                  <c:v>0.15559260270734065</c:v>
                </c:pt>
                <c:pt idx="7">
                  <c:v>4.5974497804271541E-2</c:v>
                </c:pt>
                <c:pt idx="8">
                  <c:v>1.7569358499218701E-3</c:v>
                </c:pt>
                <c:pt idx="9">
                  <c:v>9.091765973204069E-2</c:v>
                </c:pt>
                <c:pt idx="10">
                  <c:v>0.13099102657466943</c:v>
                </c:pt>
                <c:pt idx="11">
                  <c:v>9.1736285803152962E-2</c:v>
                </c:pt>
                <c:pt idx="12">
                  <c:v>6.5007085002536602E-2</c:v>
                </c:pt>
                <c:pt idx="13">
                  <c:v>3.3739056160580816E-2</c:v>
                </c:pt>
                <c:pt idx="14">
                  <c:v>0.23128224801432817</c:v>
                </c:pt>
                <c:pt idx="15">
                  <c:v>0.16178850996832694</c:v>
                </c:pt>
                <c:pt idx="16">
                  <c:v>0.20864045701590839</c:v>
                </c:pt>
                <c:pt idx="17">
                  <c:v>0.1313901963487405</c:v>
                </c:pt>
                <c:pt idx="18">
                  <c:v>-5.4509016175618985E-2</c:v>
                </c:pt>
                <c:pt idx="19">
                  <c:v>0.23326464209574138</c:v>
                </c:pt>
                <c:pt idx="20">
                  <c:v>9.4020666573116696E-2</c:v>
                </c:pt>
                <c:pt idx="21">
                  <c:v>0.13160293427358161</c:v>
                </c:pt>
                <c:pt idx="22">
                  <c:v>0.11164007000264475</c:v>
                </c:pt>
                <c:pt idx="23">
                  <c:v>0.21584246196923984</c:v>
                </c:pt>
                <c:pt idx="24">
                  <c:v>0.13065536748030238</c:v>
                </c:pt>
                <c:pt idx="25">
                  <c:v>0.17603573329854405</c:v>
                </c:pt>
                <c:pt idx="26">
                  <c:v>0.12561009925786587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9-4CDE-80FC-D778C995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165872"/>
        <c:axId val="1441165392"/>
      </c:lineChart>
      <c:catAx>
        <c:axId val="14411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165392"/>
        <c:crosses val="autoZero"/>
        <c:auto val="1"/>
        <c:lblAlgn val="ctr"/>
        <c:lblOffset val="100"/>
        <c:noMultiLvlLbl val="0"/>
      </c:catAx>
      <c:valAx>
        <c:axId val="1441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1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efetivo!$B$1</c:f>
              <c:strCache>
                <c:ptCount val="1"/>
                <c:pt idx="0">
                  <c:v>Rebanho de Bovinos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efetivo!$B$2:$B$29</c:f>
              <c:numCache>
                <c:formatCode>#,##0</c:formatCode>
                <c:ptCount val="28"/>
                <c:pt idx="0">
                  <c:v>9389200</c:v>
                </c:pt>
                <c:pt idx="1">
                  <c:v>9879889</c:v>
                </c:pt>
                <c:pt idx="2">
                  <c:v>9896554</c:v>
                </c:pt>
                <c:pt idx="3">
                  <c:v>9766594</c:v>
                </c:pt>
                <c:pt idx="4">
                  <c:v>9472808</c:v>
                </c:pt>
                <c:pt idx="5">
                  <c:v>9645866</c:v>
                </c:pt>
                <c:pt idx="6">
                  <c:v>9816547</c:v>
                </c:pt>
                <c:pt idx="7">
                  <c:v>10048172</c:v>
                </c:pt>
                <c:pt idx="8">
                  <c:v>10258535</c:v>
                </c:pt>
                <c:pt idx="9">
                  <c:v>10278148</c:v>
                </c:pt>
                <c:pt idx="10">
                  <c:v>10153375</c:v>
                </c:pt>
                <c:pt idx="11">
                  <c:v>9764545</c:v>
                </c:pt>
                <c:pt idx="12">
                  <c:v>9494843</c:v>
                </c:pt>
                <c:pt idx="13">
                  <c:v>9585600</c:v>
                </c:pt>
                <c:pt idx="14">
                  <c:v>9562113</c:v>
                </c:pt>
                <c:pt idx="15">
                  <c:v>9411380</c:v>
                </c:pt>
                <c:pt idx="16">
                  <c:v>9475676</c:v>
                </c:pt>
                <c:pt idx="17">
                  <c:v>9413937</c:v>
                </c:pt>
                <c:pt idx="18">
                  <c:v>9395313</c:v>
                </c:pt>
                <c:pt idx="19">
                  <c:v>9181577</c:v>
                </c:pt>
                <c:pt idx="20">
                  <c:v>9314908</c:v>
                </c:pt>
                <c:pt idx="21">
                  <c:v>9487999</c:v>
                </c:pt>
                <c:pt idx="22">
                  <c:v>9370139</c:v>
                </c:pt>
                <c:pt idx="23">
                  <c:v>9275271</c:v>
                </c:pt>
                <c:pt idx="24">
                  <c:v>8972546</c:v>
                </c:pt>
                <c:pt idx="25">
                  <c:v>8460084</c:v>
                </c:pt>
                <c:pt idx="26">
                  <c:v>8084187</c:v>
                </c:pt>
                <c:pt idx="27">
                  <c:v>7922486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F8B-97F6-CE2A9BB10C34}"/>
            </c:ext>
          </c:extLst>
        </c:ser>
        <c:ser>
          <c:idx val="1"/>
          <c:order val="1"/>
          <c:tx>
            <c:strRef>
              <c:f>efetivo!$C$1</c:f>
              <c:strCache>
                <c:ptCount val="1"/>
                <c:pt idx="0">
                  <c:v>Efetivo do Rebanho de Equinos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efetivo!$C$2:$C$29</c:f>
            </c:numRef>
          </c:val>
          <c:smooth val="0"/>
          <c:extLst>
            <c:ext xmlns:c16="http://schemas.microsoft.com/office/drawing/2014/chart" uri="{C3380CC4-5D6E-409C-BE32-E72D297353CC}">
              <c16:uniqueId val="{00000001-63AA-4F8B-97F6-CE2A9BB10C34}"/>
            </c:ext>
          </c:extLst>
        </c:ser>
        <c:ser>
          <c:idx val="3"/>
          <c:order val="3"/>
          <c:tx>
            <c:strRef>
              <c:f>efetivo!$E$1</c:f>
              <c:strCache>
                <c:ptCount val="1"/>
                <c:pt idx="0">
                  <c:v>Efetivo de Galináceos - Galinhas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efetivo!$E$2:$E$29</c:f>
            </c:numRef>
          </c:val>
          <c:smooth val="0"/>
          <c:extLst>
            <c:ext xmlns:c16="http://schemas.microsoft.com/office/drawing/2014/chart" uri="{C3380CC4-5D6E-409C-BE32-E72D297353CC}">
              <c16:uniqueId val="{00000003-63AA-4F8B-97F6-CE2A9BB10C34}"/>
            </c:ext>
          </c:extLst>
        </c:ser>
        <c:ser>
          <c:idx val="4"/>
          <c:order val="4"/>
          <c:tx>
            <c:strRef>
              <c:f>efetivo!$F$1</c:f>
              <c:strCache>
                <c:ptCount val="1"/>
                <c:pt idx="0">
                  <c:v>Efetivo do Rebanho de Ovinos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efetivo!$F$2:$F$29</c:f>
            </c:numRef>
          </c:val>
          <c:smooth val="0"/>
          <c:extLst>
            <c:ext xmlns:c16="http://schemas.microsoft.com/office/drawing/2014/chart" uri="{C3380CC4-5D6E-409C-BE32-E72D297353CC}">
              <c16:uniqueId val="{00000004-63AA-4F8B-97F6-CE2A9BB10C34}"/>
            </c:ext>
          </c:extLst>
        </c:ser>
        <c:ser>
          <c:idx val="5"/>
          <c:order val="5"/>
          <c:tx>
            <c:strRef>
              <c:f>efetivo!$G$1</c:f>
              <c:strCache>
                <c:ptCount val="1"/>
                <c:pt idx="0">
                  <c:v>Rebanho de Suínos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efetivo!$G$2:$G$29</c:f>
              <c:numCache>
                <c:formatCode>#,##0</c:formatCode>
                <c:ptCount val="28"/>
                <c:pt idx="0">
                  <c:v>3929536</c:v>
                </c:pt>
                <c:pt idx="1">
                  <c:v>4065636</c:v>
                </c:pt>
                <c:pt idx="2">
                  <c:v>4121617</c:v>
                </c:pt>
                <c:pt idx="3">
                  <c:v>4187113</c:v>
                </c:pt>
                <c:pt idx="4">
                  <c:v>4217063</c:v>
                </c:pt>
                <c:pt idx="5">
                  <c:v>4224838</c:v>
                </c:pt>
                <c:pt idx="6">
                  <c:v>4385914</c:v>
                </c:pt>
                <c:pt idx="7">
                  <c:v>4258075</c:v>
                </c:pt>
                <c:pt idx="8">
                  <c:v>4364371</c:v>
                </c:pt>
                <c:pt idx="9">
                  <c:v>4588053</c:v>
                </c:pt>
                <c:pt idx="10">
                  <c:v>4547895</c:v>
                </c:pt>
                <c:pt idx="11">
                  <c:v>4486035</c:v>
                </c:pt>
                <c:pt idx="12">
                  <c:v>4735956</c:v>
                </c:pt>
                <c:pt idx="13">
                  <c:v>4631600</c:v>
                </c:pt>
                <c:pt idx="14">
                  <c:v>5105005</c:v>
                </c:pt>
                <c:pt idx="15">
                  <c:v>5096224</c:v>
                </c:pt>
                <c:pt idx="16">
                  <c:v>5448964</c:v>
                </c:pt>
                <c:pt idx="17">
                  <c:v>5518927</c:v>
                </c:pt>
                <c:pt idx="18">
                  <c:v>5322607</c:v>
                </c:pt>
                <c:pt idx="19">
                  <c:v>6394330</c:v>
                </c:pt>
                <c:pt idx="20">
                  <c:v>7134055</c:v>
                </c:pt>
                <c:pt idx="21">
                  <c:v>7092317</c:v>
                </c:pt>
                <c:pt idx="22">
                  <c:v>6894089</c:v>
                </c:pt>
                <c:pt idx="23">
                  <c:v>6891809</c:v>
                </c:pt>
                <c:pt idx="24">
                  <c:v>6838340</c:v>
                </c:pt>
                <c:pt idx="25">
                  <c:v>7022860</c:v>
                </c:pt>
                <c:pt idx="26">
                  <c:v>6703390</c:v>
                </c:pt>
                <c:pt idx="27">
                  <c:v>7025138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F8B-97F6-CE2A9BB10C34}"/>
            </c:ext>
          </c:extLst>
        </c:ser>
        <c:ser>
          <c:idx val="6"/>
          <c:order val="6"/>
          <c:tx>
            <c:strRef>
              <c:f>efetivo!$H$1</c:f>
              <c:strCache>
                <c:ptCount val="1"/>
                <c:pt idx="0">
                  <c:v>Efetivo do Rebanho de Suínos - Matrizes de Suínos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efetivo!$H$2:$H$29</c:f>
            </c:numRef>
          </c:val>
          <c:smooth val="0"/>
          <c:extLst>
            <c:ext xmlns:c16="http://schemas.microsoft.com/office/drawing/2014/chart" uri="{C3380CC4-5D6E-409C-BE32-E72D297353CC}">
              <c16:uniqueId val="{00000006-63AA-4F8B-97F6-CE2A9BB10C34}"/>
            </c:ext>
          </c:extLst>
        </c:ser>
        <c:ser>
          <c:idx val="7"/>
          <c:order val="7"/>
          <c:tx>
            <c:strRef>
              <c:f>efetivo!$I$1</c:f>
              <c:strCache>
                <c:ptCount val="1"/>
                <c:pt idx="0">
                  <c:v>Efetivo do Rebanho de Bubalinos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efetivo!$I$2:$I$29</c:f>
            </c:numRef>
          </c:val>
          <c:smooth val="0"/>
          <c:extLst>
            <c:ext xmlns:c16="http://schemas.microsoft.com/office/drawing/2014/chart" uri="{C3380CC4-5D6E-409C-BE32-E72D297353CC}">
              <c16:uniqueId val="{00000007-63AA-4F8B-97F6-CE2A9BB10C34}"/>
            </c:ext>
          </c:extLst>
        </c:ser>
        <c:ser>
          <c:idx val="8"/>
          <c:order val="8"/>
          <c:tx>
            <c:strRef>
              <c:f>efetivo!$J$1</c:f>
              <c:strCache>
                <c:ptCount val="1"/>
                <c:pt idx="0">
                  <c:v>Efetivo do Rebanho de Caprinos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efetivo!$J$2:$J$29</c:f>
            </c:numRef>
          </c:val>
          <c:smooth val="0"/>
          <c:extLst>
            <c:ext xmlns:c16="http://schemas.microsoft.com/office/drawing/2014/chart" uri="{C3380CC4-5D6E-409C-BE32-E72D297353CC}">
              <c16:uniqueId val="{00000008-63AA-4F8B-97F6-CE2A9BB10C34}"/>
            </c:ext>
          </c:extLst>
        </c:ser>
        <c:ser>
          <c:idx val="9"/>
          <c:order val="9"/>
          <c:tx>
            <c:strRef>
              <c:f>efetivo!$K$1</c:f>
              <c:strCache>
                <c:ptCount val="1"/>
                <c:pt idx="0">
                  <c:v>Efetivo de Codornas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efetivo!$K$2:$K$29</c:f>
            </c:numRef>
          </c:val>
          <c:smooth val="0"/>
          <c:extLst>
            <c:ext xmlns:c16="http://schemas.microsoft.com/office/drawing/2014/chart" uri="{C3380CC4-5D6E-409C-BE32-E72D297353CC}">
              <c16:uniqueId val="{00000009-63AA-4F8B-97F6-CE2A9BB10C34}"/>
            </c:ext>
          </c:extLst>
        </c:ser>
        <c:ser>
          <c:idx val="10"/>
          <c:order val="10"/>
          <c:tx>
            <c:strRef>
              <c:f>efetivo!$L$1</c:f>
              <c:strCache>
                <c:ptCount val="1"/>
                <c:pt idx="0">
                  <c:v>Efetivo do Rebanho de Ovinos Tosquiados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efetivo!$L$2:$L$29</c:f>
            </c:numRef>
          </c:val>
          <c:smooth val="0"/>
          <c:extLst>
            <c:ext xmlns:c16="http://schemas.microsoft.com/office/drawing/2014/chart" uri="{C3380CC4-5D6E-409C-BE32-E72D297353CC}">
              <c16:uniqueId val="{0000000A-63AA-4F8B-97F6-CE2A9BB10C34}"/>
            </c:ext>
          </c:extLst>
        </c:ser>
        <c:ser>
          <c:idx val="11"/>
          <c:order val="11"/>
          <c:tx>
            <c:strRef>
              <c:f>efetivo!$M$1</c:f>
              <c:strCache>
                <c:ptCount val="1"/>
                <c:pt idx="0">
                  <c:v>Rebanho de Vacas Ordenhadas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efetivo!$M$2:$M$29</c:f>
              <c:numCache>
                <c:formatCode>#,##0</c:formatCode>
                <c:ptCount val="28"/>
                <c:pt idx="0">
                  <c:v>1285835</c:v>
                </c:pt>
                <c:pt idx="1">
                  <c:v>1044123</c:v>
                </c:pt>
                <c:pt idx="2">
                  <c:v>1040147</c:v>
                </c:pt>
                <c:pt idx="3">
                  <c:v>1064748</c:v>
                </c:pt>
                <c:pt idx="4">
                  <c:v>1115022</c:v>
                </c:pt>
                <c:pt idx="5">
                  <c:v>1155072</c:v>
                </c:pt>
                <c:pt idx="6">
                  <c:v>1150617</c:v>
                </c:pt>
                <c:pt idx="7">
                  <c:v>1187065</c:v>
                </c:pt>
                <c:pt idx="8">
                  <c:v>1205669</c:v>
                </c:pt>
                <c:pt idx="9">
                  <c:v>1304667</c:v>
                </c:pt>
                <c:pt idx="10">
                  <c:v>1361756</c:v>
                </c:pt>
                <c:pt idx="11">
                  <c:v>1383374</c:v>
                </c:pt>
                <c:pt idx="12">
                  <c:v>1352291</c:v>
                </c:pt>
                <c:pt idx="13">
                  <c:v>1331683</c:v>
                </c:pt>
                <c:pt idx="14">
                  <c:v>1489241</c:v>
                </c:pt>
                <c:pt idx="15">
                  <c:v>1550396</c:v>
                </c:pt>
                <c:pt idx="16">
                  <c:v>1588638</c:v>
                </c:pt>
                <c:pt idx="17">
                  <c:v>1615916</c:v>
                </c:pt>
                <c:pt idx="18">
                  <c:v>1715686</c:v>
                </c:pt>
                <c:pt idx="19">
                  <c:v>1725896</c:v>
                </c:pt>
                <c:pt idx="20">
                  <c:v>1641009</c:v>
                </c:pt>
                <c:pt idx="21">
                  <c:v>1599182</c:v>
                </c:pt>
                <c:pt idx="22">
                  <c:v>1420990</c:v>
                </c:pt>
                <c:pt idx="23">
                  <c:v>1356078</c:v>
                </c:pt>
                <c:pt idx="24">
                  <c:v>1309896</c:v>
                </c:pt>
                <c:pt idx="25">
                  <c:v>1329071</c:v>
                </c:pt>
                <c:pt idx="26">
                  <c:v>1254018</c:v>
                </c:pt>
                <c:pt idx="27">
                  <c:v>1228352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AA-4F8B-97F6-CE2A9BB1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56607"/>
        <c:axId val="1603249887"/>
      </c:lineChart>
      <c:lineChart>
        <c:grouping val="standard"/>
        <c:varyColors val="0"/>
        <c:ser>
          <c:idx val="2"/>
          <c:order val="2"/>
          <c:tx>
            <c:strRef>
              <c:f>efetivo!$D$1</c:f>
              <c:strCache>
                <c:ptCount val="1"/>
                <c:pt idx="0">
                  <c:v>Efetivo de Galináceos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efetivo!$A$2:$A$29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efetivo!$D$2:$D$29</c:f>
              <c:numCache>
                <c:formatCode>#,##0</c:formatCode>
                <c:ptCount val="28"/>
                <c:pt idx="0">
                  <c:v>110893243</c:v>
                </c:pt>
                <c:pt idx="1">
                  <c:v>97185072</c:v>
                </c:pt>
                <c:pt idx="2">
                  <c:v>106626876</c:v>
                </c:pt>
                <c:pt idx="3">
                  <c:v>111223452</c:v>
                </c:pt>
                <c:pt idx="4">
                  <c:v>123798010</c:v>
                </c:pt>
                <c:pt idx="5">
                  <c:v>142477731</c:v>
                </c:pt>
                <c:pt idx="6">
                  <c:v>152059777</c:v>
                </c:pt>
                <c:pt idx="7">
                  <c:v>137607529</c:v>
                </c:pt>
                <c:pt idx="8">
                  <c:v>141731920</c:v>
                </c:pt>
                <c:pt idx="9">
                  <c:v>158927294</c:v>
                </c:pt>
                <c:pt idx="10">
                  <c:v>171654042</c:v>
                </c:pt>
                <c:pt idx="11">
                  <c:v>181499881</c:v>
                </c:pt>
                <c:pt idx="12">
                  <c:v>217639868</c:v>
                </c:pt>
                <c:pt idx="13">
                  <c:v>237876028</c:v>
                </c:pt>
                <c:pt idx="14">
                  <c:v>252909134</c:v>
                </c:pt>
                <c:pt idx="15">
                  <c:v>265520607</c:v>
                </c:pt>
                <c:pt idx="16">
                  <c:v>260682737</c:v>
                </c:pt>
                <c:pt idx="17">
                  <c:v>258129857</c:v>
                </c:pt>
                <c:pt idx="18">
                  <c:v>275822799</c:v>
                </c:pt>
                <c:pt idx="19">
                  <c:v>301885901</c:v>
                </c:pt>
                <c:pt idx="20">
                  <c:v>324034053</c:v>
                </c:pt>
                <c:pt idx="21">
                  <c:v>331868454</c:v>
                </c:pt>
                <c:pt idx="22">
                  <c:v>360835651</c:v>
                </c:pt>
                <c:pt idx="23">
                  <c:v>384612337</c:v>
                </c:pt>
                <c:pt idx="24">
                  <c:v>383966030</c:v>
                </c:pt>
                <c:pt idx="25">
                  <c:v>395287952</c:v>
                </c:pt>
                <c:pt idx="26">
                  <c:v>429707627</c:v>
                </c:pt>
                <c:pt idx="27">
                  <c:v>470324657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F8B-97F6-CE2A9BB1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49407"/>
        <c:axId val="1603256127"/>
      </c:lineChart>
      <c:catAx>
        <c:axId val="16032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03249887"/>
        <c:crosses val="autoZero"/>
        <c:auto val="1"/>
        <c:lblAlgn val="ctr"/>
        <c:lblOffset val="100"/>
        <c:noMultiLvlLbl val="0"/>
      </c:catAx>
      <c:valAx>
        <c:axId val="16032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Demais Rebanhos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03256607"/>
        <c:crosses val="autoZero"/>
        <c:crossBetween val="between"/>
      </c:valAx>
      <c:valAx>
        <c:axId val="1603256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Rebanho de Galináceos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03249407"/>
        <c:crosses val="max"/>
        <c:crossBetween val="between"/>
      </c:valAx>
      <c:catAx>
        <c:axId val="1603249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25612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16406806429477E-2"/>
          <c:y val="4.2374539362671153E-2"/>
          <c:w val="0.84141833283394674"/>
          <c:h val="0.8502313310124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vbp!$D$1</c:f>
              <c:strCache>
                <c:ptCount val="1"/>
                <c:pt idx="0">
                  <c:v>VBP - Pecuária (R$ 1,00)</c:v>
                </c:pt>
              </c:strCache>
            </c:strRef>
          </c:tx>
          <c:spPr>
            <a:solidFill>
              <a:schemeClr val="accent1"/>
            </a:solidFill>
            <a:ln w="76200">
              <a:solidFill>
                <a:schemeClr val="accent1"/>
              </a:solidFill>
            </a:ln>
            <a:effectLst/>
          </c:spPr>
          <c:invertIfNegative val="0"/>
          <c:trendline>
            <c:name>Tendência (Via média móvel)</c:nam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vbp!$E$2:$E$27</c15:sqref>
                  </c15:fullRef>
                </c:ext>
              </c:extLst>
              <c:f>vbp!$E$3:$E$27</c:f>
              <c:numCache>
                <c:formatCode>0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vbp!$D$2:$D$27</c15:sqref>
                  </c15:fullRef>
                </c:ext>
              </c:extLst>
              <c:f>vbp!$D$3:$D$27</c:f>
              <c:numCache>
                <c:formatCode>#,##0.00</c:formatCode>
                <c:ptCount val="25"/>
                <c:pt idx="0">
                  <c:v>3435890633.75</c:v>
                </c:pt>
                <c:pt idx="1">
                  <c:v>4112929718.7399998</c:v>
                </c:pt>
                <c:pt idx="2">
                  <c:v>5072730515.3500004</c:v>
                </c:pt>
                <c:pt idx="3">
                  <c:v>5815426081.7200003</c:v>
                </c:pt>
                <c:pt idx="4">
                  <c:v>6657438728.8400002</c:v>
                </c:pt>
                <c:pt idx="5">
                  <c:v>8990641786.7399998</c:v>
                </c:pt>
                <c:pt idx="6">
                  <c:v>10302026433.870001</c:v>
                </c:pt>
                <c:pt idx="7">
                  <c:v>10595962906.83</c:v>
                </c:pt>
                <c:pt idx="8">
                  <c:v>9940521531.5200005</c:v>
                </c:pt>
                <c:pt idx="9">
                  <c:v>12167116210.190001</c:v>
                </c:pt>
                <c:pt idx="10">
                  <c:v>15808440109.24</c:v>
                </c:pt>
                <c:pt idx="11">
                  <c:v>16004616588.870001</c:v>
                </c:pt>
                <c:pt idx="12">
                  <c:v>18368246227.740002</c:v>
                </c:pt>
                <c:pt idx="13">
                  <c:v>21000459105.880001</c:v>
                </c:pt>
                <c:pt idx="14">
                  <c:v>23069329715.84</c:v>
                </c:pt>
                <c:pt idx="15">
                  <c:v>28667323893.119999</c:v>
                </c:pt>
                <c:pt idx="16">
                  <c:v>32814162701.990002</c:v>
                </c:pt>
                <c:pt idx="17">
                  <c:v>35926643875.239998</c:v>
                </c:pt>
                <c:pt idx="18">
                  <c:v>40840233849.379997</c:v>
                </c:pt>
                <c:pt idx="19">
                  <c:v>39546217269.400002</c:v>
                </c:pt>
                <c:pt idx="20">
                  <c:v>41916033030.980003</c:v>
                </c:pt>
                <c:pt idx="21">
                  <c:v>48710574769.389999</c:v>
                </c:pt>
                <c:pt idx="22">
                  <c:v>63658897420.150002</c:v>
                </c:pt>
                <c:pt idx="23">
                  <c:v>86720707325.270004</c:v>
                </c:pt>
                <c:pt idx="24">
                  <c:v>96959575879.300003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C-4845-A816-C2EFF39B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67232"/>
        <c:axId val="1395161952"/>
      </c:barChart>
      <c:lineChart>
        <c:grouping val="standard"/>
        <c:varyColors val="0"/>
        <c:ser>
          <c:idx val="1"/>
          <c:order val="1"/>
          <c:tx>
            <c:strRef>
              <c:f>vbp!$H$1</c:f>
              <c:strCache>
                <c:ptCount val="1"/>
                <c:pt idx="0">
                  <c:v>% Pecuária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vbp!$H$2:$H$27</c15:sqref>
                  </c15:fullRef>
                </c:ext>
              </c:extLst>
              <c:f>vbp!$H$3:$H$27</c:f>
              <c:numCache>
                <c:formatCode>0.00%</c:formatCode>
                <c:ptCount val="25"/>
                <c:pt idx="0">
                  <c:v>0.3762638762310816</c:v>
                </c:pt>
                <c:pt idx="1">
                  <c:v>0.37769908377857087</c:v>
                </c:pt>
                <c:pt idx="2">
                  <c:v>0.4266881926506142</c:v>
                </c:pt>
                <c:pt idx="3">
                  <c:v>0.39659897388259574</c:v>
                </c:pt>
                <c:pt idx="4">
                  <c:v>0.34952323175860989</c:v>
                </c:pt>
                <c:pt idx="5">
                  <c:v>0.32067567347904175</c:v>
                </c:pt>
                <c:pt idx="6">
                  <c:v>0.35186889254724762</c:v>
                </c:pt>
                <c:pt idx="7">
                  <c:v>0.4072795544203543</c:v>
                </c:pt>
                <c:pt idx="8">
                  <c:v>0.38560330094328127</c:v>
                </c:pt>
                <c:pt idx="9">
                  <c:v>0.37425807281157386</c:v>
                </c:pt>
                <c:pt idx="10">
                  <c:v>0.38206338882522461</c:v>
                </c:pt>
                <c:pt idx="11">
                  <c:v>0.42769442017788939</c:v>
                </c:pt>
                <c:pt idx="12">
                  <c:v>0.41468279893770987</c:v>
                </c:pt>
                <c:pt idx="13">
                  <c:v>0.41593096742164548</c:v>
                </c:pt>
                <c:pt idx="14">
                  <c:v>0.42733880284245529</c:v>
                </c:pt>
                <c:pt idx="15">
                  <c:v>0.41519246544985916</c:v>
                </c:pt>
                <c:pt idx="16">
                  <c:v>0.46429646150021925</c:v>
                </c:pt>
                <c:pt idx="17">
                  <c:v>0.46165622210596091</c:v>
                </c:pt>
                <c:pt idx="18">
                  <c:v>0.45977499812464828</c:v>
                </c:pt>
                <c:pt idx="19">
                  <c:v>0.46357188894598189</c:v>
                </c:pt>
                <c:pt idx="20">
                  <c:v>0.46687014815371292</c:v>
                </c:pt>
                <c:pt idx="21">
                  <c:v>0.49662587801576891</c:v>
                </c:pt>
                <c:pt idx="22">
                  <c:v>0.49627500292690618</c:v>
                </c:pt>
                <c:pt idx="23">
                  <c:v>0.48030213721153747</c:v>
                </c:pt>
                <c:pt idx="24">
                  <c:v>0.505727145151881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C-4845-A816-C2EFF39B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63392"/>
        <c:axId val="1395171552"/>
      </c:lineChart>
      <c:catAx>
        <c:axId val="139516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95161952"/>
        <c:crosses val="autoZero"/>
        <c:auto val="1"/>
        <c:lblAlgn val="ctr"/>
        <c:lblOffset val="100"/>
        <c:noMultiLvlLbl val="0"/>
      </c:catAx>
      <c:valAx>
        <c:axId val="13951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9516723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</c:dispUnitsLbl>
        </c:dispUnits>
      </c:valAx>
      <c:valAx>
        <c:axId val="139517155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95163392"/>
        <c:crosses val="max"/>
        <c:crossBetween val="between"/>
      </c:valAx>
      <c:catAx>
        <c:axId val="139516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517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vbp!$E$1</c:f>
              <c:strCache>
                <c:ptCount val="1"/>
                <c:pt idx="0">
                  <c:v>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vbp!$E$2:$E$27</c:f>
              <c:numCache>
                <c:formatCode>0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cat>
          <c:val>
            <c:numRef>
              <c:f>vbp!$E$2:$E$27</c:f>
              <c:numCache>
                <c:formatCode>0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8-43F7-A9E8-30AE30EF0B19}"/>
            </c:ext>
          </c:extLst>
        </c:ser>
        <c:ser>
          <c:idx val="5"/>
          <c:order val="4"/>
          <c:tx>
            <c:strRef>
              <c:f>vbp!$J$1</c:f>
              <c:strCache>
                <c:ptCount val="1"/>
                <c:pt idx="0">
                  <c:v> VBP Total </c:v>
                </c:pt>
              </c:strCache>
            </c:strRef>
          </c:tx>
          <c:spPr>
            <a:solidFill>
              <a:schemeClr val="accent6"/>
            </a:solidFill>
            <a:ln w="66675" cmpd="sng">
              <a:solidFill>
                <a:schemeClr val="accent1"/>
              </a:solidFill>
            </a:ln>
            <a:effectLst/>
          </c:spPr>
          <c:invertIfNegative val="0"/>
          <c:cat>
            <c:numRef>
              <c:f>vbp!$E$2:$E$27</c:f>
              <c:numCache>
                <c:formatCode>0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cat>
          <c:val>
            <c:numRef>
              <c:f>vbp!$J$2:$J$27</c:f>
              <c:numCache>
                <c:formatCode>_-"R$"\ * #,##0_-;\-"R$"\ * #,##0_-;_-"R$"\ * "-"??_-;_-@_-</c:formatCode>
                <c:ptCount val="26"/>
                <c:pt idx="0">
                  <c:v>41707215364.950287</c:v>
                </c:pt>
                <c:pt idx="1">
                  <c:v>42947506946.049583</c:v>
                </c:pt>
                <c:pt idx="2">
                  <c:v>47012135634.713608</c:v>
                </c:pt>
                <c:pt idx="3">
                  <c:v>48432181469.21138</c:v>
                </c:pt>
                <c:pt idx="4">
                  <c:v>55478440492.996384</c:v>
                </c:pt>
                <c:pt idx="5">
                  <c:v>64040696676.364258</c:v>
                </c:pt>
                <c:pt idx="6">
                  <c:v>86243703214.499252</c:v>
                </c:pt>
                <c:pt idx="7">
                  <c:v>83701697695.125916</c:v>
                </c:pt>
                <c:pt idx="8">
                  <c:v>70373569605.543137</c:v>
                </c:pt>
                <c:pt idx="9">
                  <c:v>67607780156.929543</c:v>
                </c:pt>
                <c:pt idx="10">
                  <c:v>81621475525.531967</c:v>
                </c:pt>
                <c:pt idx="11">
                  <c:v>98092188600.619705</c:v>
                </c:pt>
                <c:pt idx="12">
                  <c:v>85047138223.819427</c:v>
                </c:pt>
                <c:pt idx="13">
                  <c:v>95053496031.655655</c:v>
                </c:pt>
                <c:pt idx="14">
                  <c:v>101732724797.00177</c:v>
                </c:pt>
                <c:pt idx="15">
                  <c:v>102771270627.73871</c:v>
                </c:pt>
                <c:pt idx="16">
                  <c:v>124110063733.03865</c:v>
                </c:pt>
                <c:pt idx="17">
                  <c:v>119388677608.98154</c:v>
                </c:pt>
                <c:pt idx="18">
                  <c:v>118782743379.11967</c:v>
                </c:pt>
                <c:pt idx="19">
                  <c:v>127559872830.06789</c:v>
                </c:pt>
                <c:pt idx="20">
                  <c:v>118999076685.74013</c:v>
                </c:pt>
                <c:pt idx="21">
                  <c:v>120717489820.83942</c:v>
                </c:pt>
                <c:pt idx="22">
                  <c:v>126435815496.88705</c:v>
                </c:pt>
                <c:pt idx="23">
                  <c:v>158206412866.2991</c:v>
                </c:pt>
                <c:pt idx="24">
                  <c:v>202330930056.97467</c:v>
                </c:pt>
                <c:pt idx="25">
                  <c:v>203097209149.51407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8-43F7-A9E8-30AE30EF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1852991"/>
        <c:axId val="1501856831"/>
      </c:barChart>
      <c:lineChart>
        <c:grouping val="standard"/>
        <c:varyColors val="0"/>
        <c:ser>
          <c:idx val="1"/>
          <c:order val="1"/>
          <c:tx>
            <c:strRef>
              <c:f>vbp!$F$1</c:f>
              <c:strCache>
                <c:ptCount val="1"/>
                <c:pt idx="0">
                  <c:v>% Agricultura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vbp!$F$2:$F$27</c:f>
              <c:numCache>
                <c:formatCode>0.00%</c:formatCode>
                <c:ptCount val="26"/>
                <c:pt idx="0">
                  <c:v>0.55315886550111704</c:v>
                </c:pt>
                <c:pt idx="1">
                  <c:v>0.55795153861378499</c:v>
                </c:pt>
                <c:pt idx="2">
                  <c:v>0.5523901440508282</c:v>
                </c:pt>
                <c:pt idx="3">
                  <c:v>0.49695137321262151</c:v>
                </c:pt>
                <c:pt idx="4">
                  <c:v>0.53279762823617016</c:v>
                </c:pt>
                <c:pt idx="5">
                  <c:v>0.56787619129265554</c:v>
                </c:pt>
                <c:pt idx="6">
                  <c:v>0.60633340153987358</c:v>
                </c:pt>
                <c:pt idx="7">
                  <c:v>0.55535898477009571</c:v>
                </c:pt>
                <c:pt idx="8">
                  <c:v>0.46920251266798146</c:v>
                </c:pt>
                <c:pt idx="9">
                  <c:v>0.49493378149867445</c:v>
                </c:pt>
                <c:pt idx="10">
                  <c:v>0.52962385408768042</c:v>
                </c:pt>
                <c:pt idx="11">
                  <c:v>0.54970735264949078</c:v>
                </c:pt>
                <c:pt idx="12">
                  <c:v>0.49578369338471634</c:v>
                </c:pt>
                <c:pt idx="13">
                  <c:v>0.51303663079283224</c:v>
                </c:pt>
                <c:pt idx="14">
                  <c:v>0.51822561939150347</c:v>
                </c:pt>
                <c:pt idx="15">
                  <c:v>0.50726074722875014</c:v>
                </c:pt>
                <c:pt idx="16">
                  <c:v>0.52744968949549231</c:v>
                </c:pt>
                <c:pt idx="17">
                  <c:v>0.4793598353593525</c:v>
                </c:pt>
                <c:pt idx="18">
                  <c:v>0.48922418982586985</c:v>
                </c:pt>
                <c:pt idx="19">
                  <c:v>0.49787579322751097</c:v>
                </c:pt>
                <c:pt idx="20">
                  <c:v>0.4912040424316817</c:v>
                </c:pt>
                <c:pt idx="21">
                  <c:v>0.48382194649105131</c:v>
                </c:pt>
                <c:pt idx="22">
                  <c:v>0.4587210709185115</c:v>
                </c:pt>
                <c:pt idx="23">
                  <c:v>0.47036157687241503</c:v>
                </c:pt>
                <c:pt idx="24">
                  <c:v>0.48533928540203553</c:v>
                </c:pt>
                <c:pt idx="25">
                  <c:v>0.44419749249795948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8-43F7-A9E8-30AE30EF0B19}"/>
            </c:ext>
          </c:extLst>
        </c:ser>
        <c:ser>
          <c:idx val="2"/>
          <c:order val="2"/>
          <c:tx>
            <c:strRef>
              <c:f>vbp!$G$1</c:f>
              <c:strCache>
                <c:ptCount val="1"/>
                <c:pt idx="0">
                  <c:v>% Florestais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vbp!$G$2:$G$27</c:f>
              <c:numCache>
                <c:formatCode>0.00%</c:formatCode>
                <c:ptCount val="26"/>
                <c:pt idx="0">
                  <c:v>6.8719071276457225E-2</c:v>
                </c:pt>
                <c:pt idx="1">
                  <c:v>6.5784585155133413E-2</c:v>
                </c:pt>
                <c:pt idx="2">
                  <c:v>6.9910772170600904E-2</c:v>
                </c:pt>
                <c:pt idx="3">
                  <c:v>7.6360434136764382E-2</c:v>
                </c:pt>
                <c:pt idx="4">
                  <c:v>7.0603397881234098E-2</c:v>
                </c:pt>
                <c:pt idx="5">
                  <c:v>8.2600576948734641E-2</c:v>
                </c:pt>
                <c:pt idx="6">
                  <c:v>7.299092498108456E-2</c:v>
                </c:pt>
                <c:pt idx="7">
                  <c:v>9.2772122682656638E-2</c:v>
                </c:pt>
                <c:pt idx="8">
                  <c:v>0.12351793291166417</c:v>
                </c:pt>
                <c:pt idx="9">
                  <c:v>0.11946291755804439</c:v>
                </c:pt>
                <c:pt idx="10">
                  <c:v>9.611807310074566E-2</c:v>
                </c:pt>
                <c:pt idx="11">
                  <c:v>6.8229258525284581E-2</c:v>
                </c:pt>
                <c:pt idx="12">
                  <c:v>7.6521886437394243E-2</c:v>
                </c:pt>
                <c:pt idx="13">
                  <c:v>7.2280570269457792E-2</c:v>
                </c:pt>
                <c:pt idx="14">
                  <c:v>6.5843413186851094E-2</c:v>
                </c:pt>
                <c:pt idx="15">
                  <c:v>6.5400449928794471E-2</c:v>
                </c:pt>
                <c:pt idx="16">
                  <c:v>5.7357845054648519E-2</c:v>
                </c:pt>
                <c:pt idx="17">
                  <c:v>5.6343703140428393E-2</c:v>
                </c:pt>
                <c:pt idx="18">
                  <c:v>4.911958806816915E-2</c:v>
                </c:pt>
                <c:pt idx="19">
                  <c:v>4.2349208647840642E-2</c:v>
                </c:pt>
                <c:pt idx="20">
                  <c:v>4.5224068622336425E-2</c:v>
                </c:pt>
                <c:pt idx="21">
                  <c:v>4.9307905355235895E-2</c:v>
                </c:pt>
                <c:pt idx="22">
                  <c:v>4.4653051065719568E-2</c:v>
                </c:pt>
                <c:pt idx="23">
                  <c:v>3.3363420200678777E-2</c:v>
                </c:pt>
                <c:pt idx="24">
                  <c:v>3.4358577386426954E-2</c:v>
                </c:pt>
                <c:pt idx="25">
                  <c:v>5.0075362350159497E-2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8-43F7-A9E8-30AE30EF0B19}"/>
            </c:ext>
          </c:extLst>
        </c:ser>
        <c:ser>
          <c:idx val="3"/>
          <c:order val="3"/>
          <c:tx>
            <c:strRef>
              <c:f>vbp!$H$1</c:f>
              <c:strCache>
                <c:ptCount val="1"/>
                <c:pt idx="0">
                  <c:v>% Pecuária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vbp!$H$2:$H$27</c:f>
              <c:numCache>
                <c:formatCode>0.00%</c:formatCode>
                <c:ptCount val="26"/>
                <c:pt idx="0">
                  <c:v>0.37812206322242581</c:v>
                </c:pt>
                <c:pt idx="1">
                  <c:v>0.3762638762310816</c:v>
                </c:pt>
                <c:pt idx="2">
                  <c:v>0.37769908377857087</c:v>
                </c:pt>
                <c:pt idx="3">
                  <c:v>0.4266881926506142</c:v>
                </c:pt>
                <c:pt idx="4">
                  <c:v>0.39659897388259574</c:v>
                </c:pt>
                <c:pt idx="5">
                  <c:v>0.34952323175860989</c:v>
                </c:pt>
                <c:pt idx="6">
                  <c:v>0.32067567347904175</c:v>
                </c:pt>
                <c:pt idx="7">
                  <c:v>0.35186889254724762</c:v>
                </c:pt>
                <c:pt idx="8">
                  <c:v>0.4072795544203543</c:v>
                </c:pt>
                <c:pt idx="9">
                  <c:v>0.38560330094328127</c:v>
                </c:pt>
                <c:pt idx="10">
                  <c:v>0.37425807281157386</c:v>
                </c:pt>
                <c:pt idx="11">
                  <c:v>0.38206338882522461</c:v>
                </c:pt>
                <c:pt idx="12">
                  <c:v>0.42769442017788939</c:v>
                </c:pt>
                <c:pt idx="13">
                  <c:v>0.41468279893770987</c:v>
                </c:pt>
                <c:pt idx="14">
                  <c:v>0.41593096742164548</c:v>
                </c:pt>
                <c:pt idx="15">
                  <c:v>0.42733880284245529</c:v>
                </c:pt>
                <c:pt idx="16">
                  <c:v>0.41519246544985916</c:v>
                </c:pt>
                <c:pt idx="17">
                  <c:v>0.46429646150021925</c:v>
                </c:pt>
                <c:pt idx="18">
                  <c:v>0.46165622210596091</c:v>
                </c:pt>
                <c:pt idx="19">
                  <c:v>0.45977499812464828</c:v>
                </c:pt>
                <c:pt idx="20">
                  <c:v>0.46357188894598189</c:v>
                </c:pt>
                <c:pt idx="21">
                  <c:v>0.46687014815371292</c:v>
                </c:pt>
                <c:pt idx="22">
                  <c:v>0.49662587801576891</c:v>
                </c:pt>
                <c:pt idx="23">
                  <c:v>0.49627500292690618</c:v>
                </c:pt>
                <c:pt idx="24">
                  <c:v>0.48030213721153747</c:v>
                </c:pt>
                <c:pt idx="25">
                  <c:v>0.505727145151881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8-43F7-A9E8-30AE30EF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00143"/>
        <c:axId val="1609981903"/>
      </c:lineChart>
      <c:catAx>
        <c:axId val="15018529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01856831"/>
        <c:crosses val="autoZero"/>
        <c:auto val="1"/>
        <c:lblAlgn val="ctr"/>
        <c:lblOffset val="100"/>
        <c:noMultiLvlLbl val="0"/>
      </c:catAx>
      <c:valAx>
        <c:axId val="15018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0185299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</c:dispUnitsLbl>
        </c:dispUnits>
      </c:valAx>
      <c:valAx>
        <c:axId val="160998190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10000143"/>
        <c:crosses val="max"/>
        <c:crossBetween val="between"/>
      </c:valAx>
      <c:catAx>
        <c:axId val="161000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981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 Valor (RS 1,00)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Planilha1!$C$2:$C$30</c:f>
              <c:numCache>
                <c:formatCode>_("R$"* #,##0.00_);_("R$"* \(#,##0.00\);_("R$"* "-"??_);_(@_)</c:formatCode>
                <c:ptCount val="29"/>
                <c:pt idx="0">
                  <c:v>484137163.48460746</c:v>
                </c:pt>
                <c:pt idx="1">
                  <c:v>396513708.38970768</c:v>
                </c:pt>
                <c:pt idx="2">
                  <c:v>1199463107.8575494</c:v>
                </c:pt>
                <c:pt idx="3">
                  <c:v>795978384.71585381</c:v>
                </c:pt>
                <c:pt idx="4">
                  <c:v>701398970.33021629</c:v>
                </c:pt>
                <c:pt idx="5">
                  <c:v>879795289.18257928</c:v>
                </c:pt>
                <c:pt idx="6">
                  <c:v>1556429697.64206</c:v>
                </c:pt>
                <c:pt idx="7">
                  <c:v>1493263432.6600208</c:v>
                </c:pt>
                <c:pt idx="8">
                  <c:v>1744856240.0658398</c:v>
                </c:pt>
                <c:pt idx="9">
                  <c:v>1608472850.8080294</c:v>
                </c:pt>
                <c:pt idx="10">
                  <c:v>2115678126.9517698</c:v>
                </c:pt>
                <c:pt idx="11">
                  <c:v>2657995214.4104471</c:v>
                </c:pt>
                <c:pt idx="12">
                  <c:v>3210805689.7089729</c:v>
                </c:pt>
                <c:pt idx="13">
                  <c:v>3497255893.1372242</c:v>
                </c:pt>
                <c:pt idx="14">
                  <c:v>5196915940.1280031</c:v>
                </c:pt>
                <c:pt idx="15">
                  <c:v>5190863917.2632771</c:v>
                </c:pt>
                <c:pt idx="16">
                  <c:v>5683975883.4117241</c:v>
                </c:pt>
                <c:pt idx="17">
                  <c:v>7180235377.275569</c:v>
                </c:pt>
                <c:pt idx="18">
                  <c:v>8599467372.1462879</c:v>
                </c:pt>
                <c:pt idx="19">
                  <c:v>9729329581.5265675</c:v>
                </c:pt>
                <c:pt idx="20">
                  <c:v>10409296944.117855</c:v>
                </c:pt>
                <c:pt idx="21">
                  <c:v>7216701750.4706583</c:v>
                </c:pt>
                <c:pt idx="22">
                  <c:v>10314969316.010115</c:v>
                </c:pt>
                <c:pt idx="23">
                  <c:v>9818695122.14077</c:v>
                </c:pt>
                <c:pt idx="24">
                  <c:v>9748207437.6048813</c:v>
                </c:pt>
                <c:pt idx="25">
                  <c:v>10380196558.393587</c:v>
                </c:pt>
                <c:pt idx="26">
                  <c:v>11337301787.910963</c:v>
                </c:pt>
                <c:pt idx="27">
                  <c:v>11266206637.160089</c:v>
                </c:pt>
                <c:pt idx="28">
                  <c:v>12657104442.415192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5-4A46-B611-25A9E9F0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034719"/>
        <c:axId val="1371027519"/>
      </c:lineChar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Contratos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Planilha1!$B$2:$B$30</c:f>
              <c:numCache>
                <c:formatCode>General</c:formatCode>
                <c:ptCount val="29"/>
                <c:pt idx="0">
                  <c:v>4904</c:v>
                </c:pt>
                <c:pt idx="1">
                  <c:v>4234</c:v>
                </c:pt>
                <c:pt idx="2">
                  <c:v>10112</c:v>
                </c:pt>
                <c:pt idx="3">
                  <c:v>5632</c:v>
                </c:pt>
                <c:pt idx="4">
                  <c:v>9209</c:v>
                </c:pt>
                <c:pt idx="5">
                  <c:v>9987</c:v>
                </c:pt>
                <c:pt idx="6">
                  <c:v>18840</c:v>
                </c:pt>
                <c:pt idx="7">
                  <c:v>21160</c:v>
                </c:pt>
                <c:pt idx="8">
                  <c:v>20751</c:v>
                </c:pt>
                <c:pt idx="9">
                  <c:v>21555</c:v>
                </c:pt>
                <c:pt idx="10">
                  <c:v>29697</c:v>
                </c:pt>
                <c:pt idx="11">
                  <c:v>35375</c:v>
                </c:pt>
                <c:pt idx="12">
                  <c:v>37615</c:v>
                </c:pt>
                <c:pt idx="13">
                  <c:v>37242</c:v>
                </c:pt>
                <c:pt idx="14">
                  <c:v>40138</c:v>
                </c:pt>
                <c:pt idx="15">
                  <c:v>42711</c:v>
                </c:pt>
                <c:pt idx="16">
                  <c:v>47584</c:v>
                </c:pt>
                <c:pt idx="17">
                  <c:v>62409</c:v>
                </c:pt>
                <c:pt idx="18">
                  <c:v>64731</c:v>
                </c:pt>
                <c:pt idx="19">
                  <c:v>60044</c:v>
                </c:pt>
                <c:pt idx="20">
                  <c:v>50888</c:v>
                </c:pt>
                <c:pt idx="21">
                  <c:v>32093</c:v>
                </c:pt>
                <c:pt idx="22">
                  <c:v>43222</c:v>
                </c:pt>
                <c:pt idx="23">
                  <c:v>38515</c:v>
                </c:pt>
                <c:pt idx="24">
                  <c:v>38690</c:v>
                </c:pt>
                <c:pt idx="25">
                  <c:v>40504</c:v>
                </c:pt>
                <c:pt idx="26">
                  <c:v>38719</c:v>
                </c:pt>
                <c:pt idx="27">
                  <c:v>36214</c:v>
                </c:pt>
                <c:pt idx="28">
                  <c:v>39753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5-4A46-B611-25A9E9F0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860191"/>
        <c:axId val="1501859231"/>
      </c:lineChart>
      <c:catAx>
        <c:axId val="1371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71027519"/>
        <c:crosses val="autoZero"/>
        <c:auto val="1"/>
        <c:lblAlgn val="ctr"/>
        <c:lblOffset val="100"/>
        <c:noMultiLvlLbl val="0"/>
      </c:catAx>
      <c:valAx>
        <c:axId val="13710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R$ 1,00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7103471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</c:dispUnitsLbl>
        </c:dispUnits>
      </c:valAx>
      <c:valAx>
        <c:axId val="150185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Quantidade de Contratos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01860191"/>
        <c:crosses val="max"/>
        <c:crossBetween val="between"/>
      </c:valAx>
      <c:catAx>
        <c:axId val="150186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85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375951</xdr:colOff>
      <xdr:row>0</xdr:row>
      <xdr:rowOff>270261</xdr:rowOff>
    </xdr:from>
    <xdr:to>
      <xdr:col>32</xdr:col>
      <xdr:colOff>249382</xdr:colOff>
      <xdr:row>16</xdr:row>
      <xdr:rowOff>96982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C9933-2DD5-64DE-3F66-BCDBE62E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368134</xdr:colOff>
      <xdr:row>17</xdr:row>
      <xdr:rowOff>131618</xdr:rowOff>
    </xdr:from>
    <xdr:to>
      <xdr:col>32</xdr:col>
      <xdr:colOff>332509</xdr:colOff>
      <xdr:row>38</xdr:row>
      <xdr:rowOff>41564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5DCF01-253C-423C-851B-CE2AFC839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292923</xdr:colOff>
      <xdr:row>31</xdr:row>
      <xdr:rowOff>48490</xdr:rowOff>
    </xdr:from>
    <xdr:to>
      <xdr:col>16</xdr:col>
      <xdr:colOff>161306</xdr:colOff>
      <xdr:row>48</xdr:row>
      <xdr:rowOff>37605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597265-0DF7-FD93-4848-09E44C04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66402</xdr:colOff>
      <xdr:row>0</xdr:row>
      <xdr:rowOff>281938</xdr:rowOff>
    </xdr:from>
    <xdr:to>
      <xdr:col>33</xdr:col>
      <xdr:colOff>10886</xdr:colOff>
      <xdr:row>17</xdr:row>
      <xdr:rowOff>174171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A5FE9B-6C98-1F24-54AA-72AEBF5D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1075805</xdr:colOff>
      <xdr:row>28</xdr:row>
      <xdr:rowOff>591</xdr:rowOff>
    </xdr:from>
    <xdr:to>
      <xdr:col>9</xdr:col>
      <xdr:colOff>27710</xdr:colOff>
      <xdr:row>64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0FEF0F-FAC4-1AAD-3D7A-B97538BBD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119743</xdr:colOff>
      <xdr:row>0</xdr:row>
      <xdr:rowOff>10885</xdr:rowOff>
    </xdr:from>
    <xdr:to>
      <xdr:col>24</xdr:col>
      <xdr:colOff>130628</xdr:colOff>
      <xdr:row>22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5B846-21BC-9BEE-D9CB-2F2EF81AC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0</xdr:row>
      <xdr:rowOff>121920</xdr:rowOff>
    </xdr:from>
    <xdr:to>
      <xdr:col>11</xdr:col>
      <xdr:colOff>281940</xdr:colOff>
      <xdr:row>16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4D99FF-512C-4187-BAE8-296EFD9D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E9B4-9C2B-4CC1-A9D5-110BF0B227B3}">
  <dimension ref="A1:U30"/>
  <sheetViews>
    <sheetView tabSelected="1" zoomScale="70" zoomScaleNormal="70" workbookViewId="0">
      <selection activeCell="J1" sqref="J1:M1048576"/>
    </sheetView>
  </sheetViews>
  <sheetFormatPr defaultRowHeight="14.4" x14ac:dyDescent="0.3"/>
  <cols>
    <col min="1" max="1" width="9.77734375" bestFit="1" customWidth="1"/>
    <col min="2" max="3" width="22.21875" style="2" hidden="1" customWidth="1"/>
    <col min="4" max="4" width="22.21875" style="2" customWidth="1"/>
    <col min="5" max="6" width="22.21875" style="2" hidden="1" customWidth="1"/>
    <col min="7" max="7" width="22.21875" style="2" customWidth="1"/>
    <col min="8" max="9" width="22.21875" style="2" hidden="1" customWidth="1"/>
    <col min="10" max="10" width="22.21875" style="2" customWidth="1"/>
    <col min="11" max="12" width="22.21875" style="2" hidden="1" customWidth="1"/>
    <col min="13" max="13" width="22.21875" style="2" customWidth="1"/>
    <col min="18" max="18" width="16.6640625" bestFit="1" customWidth="1"/>
    <col min="19" max="19" width="16.21875" bestFit="1" customWidth="1"/>
    <col min="20" max="20" width="8.88671875" style="8"/>
    <col min="21" max="21" width="16.5546875" customWidth="1"/>
  </cols>
  <sheetData>
    <row r="1" spans="1:21" ht="86.4" x14ac:dyDescent="0.3">
      <c r="A1" t="s">
        <v>4</v>
      </c>
      <c r="B1" s="2" t="s">
        <v>28</v>
      </c>
      <c r="C1" s="2" t="s">
        <v>29</v>
      </c>
      <c r="D1" s="10" t="s">
        <v>30</v>
      </c>
      <c r="E1" s="2" t="s">
        <v>31</v>
      </c>
      <c r="F1" s="2" t="s">
        <v>32</v>
      </c>
      <c r="G1" s="10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45</v>
      </c>
      <c r="O1" s="2" t="s">
        <v>46</v>
      </c>
      <c r="P1" s="2" t="s">
        <v>47</v>
      </c>
      <c r="Q1" s="2" t="s">
        <v>48</v>
      </c>
      <c r="R1" s="10" t="s">
        <v>55</v>
      </c>
      <c r="S1" s="10" t="s">
        <v>56</v>
      </c>
      <c r="T1" s="8" t="s">
        <v>49</v>
      </c>
      <c r="U1" s="11" t="s">
        <v>50</v>
      </c>
    </row>
    <row r="2" spans="1:21" x14ac:dyDescent="0.3">
      <c r="A2">
        <v>1995</v>
      </c>
      <c r="B2" s="3">
        <v>12737562</v>
      </c>
      <c r="C2" s="3">
        <v>772918</v>
      </c>
      <c r="D2" s="3">
        <v>1576555</v>
      </c>
      <c r="E2" s="3">
        <v>2751785</v>
      </c>
      <c r="F2" s="3">
        <v>1522</v>
      </c>
      <c r="G2" s="3">
        <v>247792</v>
      </c>
      <c r="H2" s="3">
        <v>27582</v>
      </c>
      <c r="I2" s="2">
        <v>766</v>
      </c>
      <c r="J2" s="3">
        <v>345058</v>
      </c>
      <c r="K2" s="3">
        <v>5727</v>
      </c>
      <c r="L2" s="2">
        <v>581</v>
      </c>
      <c r="M2" s="3">
        <v>99078</v>
      </c>
      <c r="R2" s="14">
        <f>J2*T2</f>
        <v>1901952.5520683473</v>
      </c>
      <c r="S2" s="14">
        <f>M2*T2</f>
        <v>546115.88473192253</v>
      </c>
      <c r="T2" s="8">
        <v>5.5119792964323313</v>
      </c>
      <c r="U2" s="11">
        <v>35034</v>
      </c>
    </row>
    <row r="3" spans="1:21" x14ac:dyDescent="0.3">
      <c r="A3">
        <v>1996</v>
      </c>
      <c r="B3" s="3">
        <v>15208606</v>
      </c>
      <c r="C3" s="3">
        <v>553086</v>
      </c>
      <c r="D3" s="3">
        <v>1514486</v>
      </c>
      <c r="E3" s="3">
        <v>2477844</v>
      </c>
      <c r="F3" s="3">
        <v>3392</v>
      </c>
      <c r="G3" s="3">
        <v>244746</v>
      </c>
      <c r="H3" s="3">
        <v>32730</v>
      </c>
      <c r="I3" s="2">
        <v>836</v>
      </c>
      <c r="J3" s="3">
        <v>367429</v>
      </c>
      <c r="K3" s="3">
        <v>5805</v>
      </c>
      <c r="L3" s="3">
        <v>1346</v>
      </c>
      <c r="M3" s="3">
        <v>118570</v>
      </c>
      <c r="N3" s="5">
        <f>D3/D2-1</f>
        <v>-3.9370018806828777E-2</v>
      </c>
      <c r="O3" s="5">
        <f>G3/G2-1</f>
        <v>-1.229256796022471E-2</v>
      </c>
      <c r="P3" s="5">
        <f>J3/J2-1</f>
        <v>6.4832578870798629E-2</v>
      </c>
      <c r="Q3" s="5">
        <f>M3/M2-1</f>
        <v>0.19673388643291134</v>
      </c>
      <c r="R3" s="14">
        <f t="shared" ref="R3:R28" si="0">J3*T3</f>
        <v>1848457.0177885038</v>
      </c>
      <c r="S3" s="14">
        <f t="shared" ref="S3:S29" si="1">M3*T3</f>
        <v>596500.40851207415</v>
      </c>
      <c r="T3" s="8">
        <v>5.0307869487397667</v>
      </c>
      <c r="U3" s="11">
        <v>35400</v>
      </c>
    </row>
    <row r="4" spans="1:21" x14ac:dyDescent="0.3">
      <c r="A4">
        <v>1997</v>
      </c>
      <c r="B4" s="3">
        <v>12704292</v>
      </c>
      <c r="C4" s="3">
        <v>595283</v>
      </c>
      <c r="D4" s="3">
        <v>1579849</v>
      </c>
      <c r="E4" s="3">
        <v>2418330</v>
      </c>
      <c r="F4" s="3">
        <v>3503</v>
      </c>
      <c r="G4" s="3">
        <v>273163</v>
      </c>
      <c r="H4" s="3">
        <v>33337</v>
      </c>
      <c r="I4" s="2">
        <v>681</v>
      </c>
      <c r="J4" s="3">
        <v>322823</v>
      </c>
      <c r="K4" s="3">
        <v>6206</v>
      </c>
      <c r="L4" s="2">
        <v>915</v>
      </c>
      <c r="M4" s="3">
        <v>130792</v>
      </c>
      <c r="N4" s="5">
        <f>D4/D3-1</f>
        <v>4.3158536955772542E-2</v>
      </c>
      <c r="O4" s="5">
        <f t="shared" ref="O4:O29" si="2">G4/G3-1</f>
        <v>0.11610812842702223</v>
      </c>
      <c r="P4" s="5">
        <f t="shared" ref="P4:P29" si="3">J4/J3-1</f>
        <v>-0.12140032496074071</v>
      </c>
      <c r="Q4" s="5">
        <f t="shared" ref="Q4:Q29" si="4">M4/M3-1</f>
        <v>0.10307835034157042</v>
      </c>
      <c r="R4" s="14">
        <f t="shared" si="0"/>
        <v>1543420.5303110578</v>
      </c>
      <c r="S4" s="14">
        <f t="shared" si="1"/>
        <v>625318.0783291274</v>
      </c>
      <c r="T4" s="8">
        <v>4.781011669896686</v>
      </c>
      <c r="U4" s="11">
        <v>35765</v>
      </c>
    </row>
    <row r="5" spans="1:21" x14ac:dyDescent="0.3">
      <c r="A5">
        <v>1998</v>
      </c>
      <c r="B5" s="3">
        <v>12298536</v>
      </c>
      <c r="C5" s="3">
        <v>607346</v>
      </c>
      <c r="D5" s="3">
        <v>1625229</v>
      </c>
      <c r="E5" s="3">
        <v>2208542</v>
      </c>
      <c r="F5" s="3">
        <v>3077</v>
      </c>
      <c r="G5" s="3">
        <v>270165</v>
      </c>
      <c r="H5" s="3">
        <v>31105</v>
      </c>
      <c r="I5" s="2">
        <v>721</v>
      </c>
      <c r="J5" s="3">
        <v>319516</v>
      </c>
      <c r="K5" s="3">
        <v>6858</v>
      </c>
      <c r="L5" s="3">
        <v>1020</v>
      </c>
      <c r="M5" s="3">
        <v>134988</v>
      </c>
      <c r="N5" s="5">
        <f t="shared" ref="N5:N28" si="5">D5/D4-1</f>
        <v>2.8724264154359025E-2</v>
      </c>
      <c r="O5" s="5">
        <f t="shared" si="2"/>
        <v>-1.0975132064005688E-2</v>
      </c>
      <c r="P5" s="5">
        <f t="shared" si="3"/>
        <v>-1.0244003680035196E-2</v>
      </c>
      <c r="Q5" s="5">
        <f t="shared" si="4"/>
        <v>3.2081472872958594E-2</v>
      </c>
      <c r="R5" s="14">
        <f t="shared" si="0"/>
        <v>1502739.7104100946</v>
      </c>
      <c r="S5" s="14">
        <f t="shared" si="1"/>
        <v>634872.20680290763</v>
      </c>
      <c r="T5" s="8">
        <v>4.7031751474420513</v>
      </c>
      <c r="U5" s="11">
        <v>36130</v>
      </c>
    </row>
    <row r="6" spans="1:21" x14ac:dyDescent="0.3">
      <c r="A6">
        <v>1999</v>
      </c>
      <c r="B6" s="3">
        <v>9038169</v>
      </c>
      <c r="C6" s="3">
        <v>588751</v>
      </c>
      <c r="D6" s="3">
        <v>1724924</v>
      </c>
      <c r="E6" s="3">
        <v>2540425</v>
      </c>
      <c r="F6" s="3">
        <v>4708</v>
      </c>
      <c r="G6" s="3">
        <v>282437</v>
      </c>
      <c r="H6" s="3">
        <v>28213</v>
      </c>
      <c r="I6" s="2">
        <v>880</v>
      </c>
      <c r="J6" s="3">
        <v>480431</v>
      </c>
      <c r="K6" s="3">
        <v>15847</v>
      </c>
      <c r="L6" s="3">
        <v>2061</v>
      </c>
      <c r="M6" s="3">
        <v>173724</v>
      </c>
      <c r="N6" s="5">
        <f t="shared" si="5"/>
        <v>6.1342124709810042E-2</v>
      </c>
      <c r="O6" s="5">
        <f t="shared" si="2"/>
        <v>4.5424092684100525E-2</v>
      </c>
      <c r="P6" s="5">
        <f t="shared" si="3"/>
        <v>0.50362110191664899</v>
      </c>
      <c r="Q6" s="5">
        <f t="shared" si="4"/>
        <v>0.28695884078584766</v>
      </c>
      <c r="R6" s="14">
        <f t="shared" si="0"/>
        <v>2074128.437874553</v>
      </c>
      <c r="S6" s="14">
        <f t="shared" si="1"/>
        <v>750005.49244598881</v>
      </c>
      <c r="T6" s="8">
        <v>4.3172244044921184</v>
      </c>
      <c r="U6" s="11">
        <v>36495</v>
      </c>
    </row>
    <row r="7" spans="1:21" x14ac:dyDescent="0.3">
      <c r="A7">
        <v>2000</v>
      </c>
      <c r="B7" s="3">
        <v>7255306</v>
      </c>
      <c r="C7" s="3">
        <v>569973</v>
      </c>
      <c r="D7" s="3">
        <v>1799252</v>
      </c>
      <c r="E7" s="3">
        <v>2870955</v>
      </c>
      <c r="F7" s="3">
        <v>4167</v>
      </c>
      <c r="G7" s="3">
        <v>286961</v>
      </c>
      <c r="H7" s="3">
        <v>25084</v>
      </c>
      <c r="I7" s="2">
        <v>939</v>
      </c>
      <c r="J7" s="3">
        <v>483910</v>
      </c>
      <c r="K7" s="3">
        <v>9025</v>
      </c>
      <c r="L7" s="3">
        <v>2167</v>
      </c>
      <c r="M7" s="3">
        <v>172419</v>
      </c>
      <c r="N7" s="5">
        <f t="shared" si="5"/>
        <v>4.3090594136321325E-2</v>
      </c>
      <c r="O7" s="5">
        <f t="shared" si="2"/>
        <v>1.6017731387884648E-2</v>
      </c>
      <c r="P7" s="5">
        <f t="shared" si="3"/>
        <v>7.2414144799148872E-3</v>
      </c>
      <c r="Q7" s="5">
        <f t="shared" si="4"/>
        <v>-7.511915452096396E-3</v>
      </c>
      <c r="R7" s="14">
        <f t="shared" si="0"/>
        <v>1971366.9056769649</v>
      </c>
      <c r="S7" s="14">
        <f t="shared" si="1"/>
        <v>702405.63433265814</v>
      </c>
      <c r="T7" s="8">
        <v>4.0738296494740034</v>
      </c>
      <c r="U7" s="11">
        <v>36861</v>
      </c>
    </row>
    <row r="8" spans="1:21" x14ac:dyDescent="0.3">
      <c r="A8">
        <v>2001</v>
      </c>
      <c r="B8" s="3">
        <v>8666231</v>
      </c>
      <c r="C8" s="3">
        <v>601704</v>
      </c>
      <c r="D8" s="3">
        <v>1889635</v>
      </c>
      <c r="E8" s="3">
        <v>2925432</v>
      </c>
      <c r="F8" s="3">
        <v>3650</v>
      </c>
      <c r="G8" s="3">
        <v>294531</v>
      </c>
      <c r="H8" s="3">
        <v>34502</v>
      </c>
      <c r="I8" s="2">
        <v>968</v>
      </c>
      <c r="J8" s="3">
        <v>504022</v>
      </c>
      <c r="K8" s="3">
        <v>9223</v>
      </c>
      <c r="L8" s="3">
        <v>1535</v>
      </c>
      <c r="M8" s="3">
        <v>190439</v>
      </c>
      <c r="N8" s="5">
        <f t="shared" si="5"/>
        <v>5.0233652651212823E-2</v>
      </c>
      <c r="O8" s="5">
        <f t="shared" si="2"/>
        <v>2.6379891344119999E-2</v>
      </c>
      <c r="P8" s="5">
        <f t="shared" si="3"/>
        <v>4.1561447376578187E-2</v>
      </c>
      <c r="Q8" s="5">
        <f t="shared" si="4"/>
        <v>0.10451284371211988</v>
      </c>
      <c r="R8" s="14">
        <f t="shared" si="0"/>
        <v>1906969.6630568504</v>
      </c>
      <c r="S8" s="14">
        <f t="shared" si="1"/>
        <v>720526.87315808341</v>
      </c>
      <c r="T8" s="8">
        <v>3.7835048133947535</v>
      </c>
      <c r="U8" s="11">
        <v>37226</v>
      </c>
    </row>
    <row r="9" spans="1:21" x14ac:dyDescent="0.3">
      <c r="A9">
        <v>2002</v>
      </c>
      <c r="B9" s="3">
        <v>9089696</v>
      </c>
      <c r="C9" s="3">
        <v>606703</v>
      </c>
      <c r="D9" s="3">
        <v>1985339</v>
      </c>
      <c r="E9" s="3">
        <v>2843995</v>
      </c>
      <c r="F9" s="3">
        <v>5233</v>
      </c>
      <c r="G9" s="3">
        <v>289365</v>
      </c>
      <c r="H9" s="3">
        <v>39527</v>
      </c>
      <c r="I9" s="2">
        <v>967</v>
      </c>
      <c r="J9" s="3">
        <v>671846</v>
      </c>
      <c r="K9" s="3">
        <v>11048</v>
      </c>
      <c r="L9" s="3">
        <v>2441</v>
      </c>
      <c r="M9" s="3">
        <v>245333</v>
      </c>
      <c r="N9" s="5">
        <f t="shared" si="5"/>
        <v>5.0646818036287344E-2</v>
      </c>
      <c r="O9" s="5">
        <f t="shared" si="2"/>
        <v>-1.7539749635861801E-2</v>
      </c>
      <c r="P9" s="5">
        <f t="shared" si="3"/>
        <v>0.33296959259714853</v>
      </c>
      <c r="Q9" s="5">
        <f t="shared" si="4"/>
        <v>0.28824978076969532</v>
      </c>
      <c r="R9" s="14">
        <f t="shared" si="0"/>
        <v>2258887.7632980025</v>
      </c>
      <c r="S9" s="14">
        <f t="shared" si="1"/>
        <v>824861.2206267342</v>
      </c>
      <c r="T9" s="8">
        <v>3.3622106305581974</v>
      </c>
      <c r="U9" s="11">
        <v>37591</v>
      </c>
    </row>
    <row r="10" spans="1:21" x14ac:dyDescent="0.3">
      <c r="A10">
        <v>2003</v>
      </c>
      <c r="B10" s="3">
        <v>8965765</v>
      </c>
      <c r="C10" s="3">
        <v>536473</v>
      </c>
      <c r="D10" s="3">
        <v>2141465</v>
      </c>
      <c r="E10" s="3">
        <v>4068191</v>
      </c>
      <c r="F10" s="3">
        <v>4142</v>
      </c>
      <c r="G10" s="3">
        <v>276425</v>
      </c>
      <c r="H10" s="3">
        <v>41521</v>
      </c>
      <c r="I10" s="3">
        <v>1080</v>
      </c>
      <c r="J10" s="3">
        <v>838639</v>
      </c>
      <c r="K10" s="3">
        <v>18675</v>
      </c>
      <c r="L10" s="3">
        <v>2554</v>
      </c>
      <c r="M10" s="3">
        <v>283505</v>
      </c>
      <c r="N10" s="5">
        <f t="shared" si="5"/>
        <v>7.8639466609984554E-2</v>
      </c>
      <c r="O10" s="5">
        <f t="shared" si="2"/>
        <v>-4.4718607986453107E-2</v>
      </c>
      <c r="P10" s="5">
        <f t="shared" si="3"/>
        <v>0.24826076213894255</v>
      </c>
      <c r="Q10" s="5">
        <f t="shared" si="4"/>
        <v>0.15559260270734065</v>
      </c>
      <c r="R10" s="14">
        <f t="shared" si="0"/>
        <v>2579750.8984700539</v>
      </c>
      <c r="S10" s="14">
        <f t="shared" si="1"/>
        <v>872094.28427577612</v>
      </c>
      <c r="T10" s="8">
        <v>3.0761160624178627</v>
      </c>
      <c r="U10" s="11">
        <v>37956</v>
      </c>
    </row>
    <row r="11" spans="1:21" x14ac:dyDescent="0.3">
      <c r="A11">
        <v>2004</v>
      </c>
      <c r="B11" s="3">
        <v>7289769</v>
      </c>
      <c r="C11" s="3">
        <v>520516</v>
      </c>
      <c r="D11" s="3">
        <v>2394544</v>
      </c>
      <c r="E11" s="3">
        <v>4348301</v>
      </c>
      <c r="F11" s="3">
        <v>7267</v>
      </c>
      <c r="G11" s="3">
        <v>277966</v>
      </c>
      <c r="H11" s="3">
        <v>38946</v>
      </c>
      <c r="I11" s="3">
        <v>1192</v>
      </c>
      <c r="J11" s="3">
        <v>1090502</v>
      </c>
      <c r="K11" s="3">
        <v>20107</v>
      </c>
      <c r="L11" s="3">
        <v>3596</v>
      </c>
      <c r="M11" s="3">
        <v>296539</v>
      </c>
      <c r="N11" s="5">
        <f t="shared" si="5"/>
        <v>0.11818031114213867</v>
      </c>
      <c r="O11" s="5">
        <f t="shared" si="2"/>
        <v>5.5747490277651135E-3</v>
      </c>
      <c r="P11" s="5">
        <f t="shared" si="3"/>
        <v>0.30032350033804778</v>
      </c>
      <c r="Q11" s="5">
        <f t="shared" si="4"/>
        <v>4.5974497804271541E-2</v>
      </c>
      <c r="R11" s="14">
        <f t="shared" si="0"/>
        <v>3117589.6242225668</v>
      </c>
      <c r="S11" s="14">
        <f t="shared" si="1"/>
        <v>847762.69055658381</v>
      </c>
      <c r="T11" s="8">
        <v>2.8588573191269404</v>
      </c>
      <c r="U11" s="11">
        <v>38322</v>
      </c>
    </row>
    <row r="12" spans="1:21" x14ac:dyDescent="0.3">
      <c r="A12">
        <v>2005</v>
      </c>
      <c r="B12" s="3">
        <v>6652823</v>
      </c>
      <c r="C12" s="3">
        <v>502342</v>
      </c>
      <c r="D12" s="3">
        <v>2568262</v>
      </c>
      <c r="E12" s="3">
        <v>4462022</v>
      </c>
      <c r="F12" s="3">
        <v>7452</v>
      </c>
      <c r="G12" s="3">
        <v>289591</v>
      </c>
      <c r="H12" s="3">
        <v>40617</v>
      </c>
      <c r="I12" s="3">
        <v>1174</v>
      </c>
      <c r="J12" s="3">
        <v>1202205</v>
      </c>
      <c r="K12" s="3">
        <v>21293</v>
      </c>
      <c r="L12" s="3">
        <v>3976</v>
      </c>
      <c r="M12" s="3">
        <v>297060</v>
      </c>
      <c r="N12" s="5">
        <f t="shared" si="5"/>
        <v>7.2547424478313971E-2</v>
      </c>
      <c r="O12" s="5">
        <f t="shared" si="2"/>
        <v>4.1821661642071239E-2</v>
      </c>
      <c r="P12" s="5">
        <f t="shared" si="3"/>
        <v>0.10243264111390893</v>
      </c>
      <c r="Q12" s="5">
        <f t="shared" si="4"/>
        <v>1.7569358499218701E-3</v>
      </c>
      <c r="R12" s="14">
        <f t="shared" si="0"/>
        <v>3251923.2724027769</v>
      </c>
      <c r="S12" s="14">
        <f t="shared" si="1"/>
        <v>803537.10664983827</v>
      </c>
      <c r="T12" s="8">
        <v>2.7049656858878284</v>
      </c>
      <c r="U12" s="11">
        <v>38687</v>
      </c>
    </row>
    <row r="13" spans="1:21" x14ac:dyDescent="0.3">
      <c r="A13">
        <v>2006</v>
      </c>
      <c r="B13" s="3">
        <v>6935268</v>
      </c>
      <c r="C13" s="3">
        <v>491880</v>
      </c>
      <c r="D13" s="3">
        <v>2703583</v>
      </c>
      <c r="E13" s="3">
        <v>4612372</v>
      </c>
      <c r="F13" s="3">
        <v>8686</v>
      </c>
      <c r="G13" s="3">
        <v>306227</v>
      </c>
      <c r="H13" s="3">
        <v>40655</v>
      </c>
      <c r="I13" s="3">
        <v>1022</v>
      </c>
      <c r="J13" s="3">
        <v>1243682</v>
      </c>
      <c r="K13" s="3">
        <v>22250</v>
      </c>
      <c r="L13" s="3">
        <v>4683</v>
      </c>
      <c r="M13" s="3">
        <v>324068</v>
      </c>
      <c r="N13" s="5">
        <f t="shared" si="5"/>
        <v>5.2689717793589663E-2</v>
      </c>
      <c r="O13" s="5">
        <f t="shared" si="2"/>
        <v>5.7446536667230763E-2</v>
      </c>
      <c r="P13" s="5">
        <f t="shared" si="3"/>
        <v>3.4500771499037075E-2</v>
      </c>
      <c r="Q13" s="5">
        <f t="shared" si="4"/>
        <v>9.091765973204069E-2</v>
      </c>
      <c r="R13" s="14">
        <f t="shared" si="0"/>
        <v>3261651.8161947187</v>
      </c>
      <c r="S13" s="14">
        <f t="shared" si="1"/>
        <v>849893.28523737588</v>
      </c>
      <c r="T13" s="8">
        <v>2.6225770061757898</v>
      </c>
      <c r="U13" s="11">
        <v>39052</v>
      </c>
    </row>
    <row r="14" spans="1:21" x14ac:dyDescent="0.3">
      <c r="A14">
        <v>2007</v>
      </c>
      <c r="B14" s="3">
        <v>7374242</v>
      </c>
      <c r="C14" s="3">
        <v>485794</v>
      </c>
      <c r="D14" s="3">
        <v>2700997</v>
      </c>
      <c r="E14" s="3">
        <v>4632241</v>
      </c>
      <c r="F14" s="3">
        <v>8602</v>
      </c>
      <c r="G14" s="3">
        <v>319207</v>
      </c>
      <c r="H14" s="3">
        <v>43165</v>
      </c>
      <c r="I14" s="3">
        <v>1000</v>
      </c>
      <c r="J14" s="3">
        <v>1475592</v>
      </c>
      <c r="K14" s="3">
        <v>21445</v>
      </c>
      <c r="L14" s="3">
        <v>4539</v>
      </c>
      <c r="M14" s="3">
        <v>366518</v>
      </c>
      <c r="N14" s="5">
        <f t="shared" si="5"/>
        <v>-9.5650845563088893E-4</v>
      </c>
      <c r="O14" s="5">
        <f t="shared" si="2"/>
        <v>4.2386856808837914E-2</v>
      </c>
      <c r="P14" s="5">
        <f t="shared" si="3"/>
        <v>0.18647049647739533</v>
      </c>
      <c r="Q14" s="5">
        <f t="shared" si="4"/>
        <v>0.13099102657466943</v>
      </c>
      <c r="R14" s="14">
        <f t="shared" si="0"/>
        <v>3704710.313528236</v>
      </c>
      <c r="S14" s="14">
        <f t="shared" si="1"/>
        <v>920202.20677107351</v>
      </c>
      <c r="T14" s="8">
        <v>2.5106603407501775</v>
      </c>
      <c r="U14" s="11">
        <v>39417</v>
      </c>
    </row>
    <row r="15" spans="1:21" x14ac:dyDescent="0.3">
      <c r="A15">
        <v>2008</v>
      </c>
      <c r="B15" s="3">
        <v>5561641</v>
      </c>
      <c r="C15" s="3">
        <v>526502</v>
      </c>
      <c r="D15" s="3">
        <v>2827948</v>
      </c>
      <c r="E15" s="3">
        <v>4634976</v>
      </c>
      <c r="F15" s="3">
        <v>8588</v>
      </c>
      <c r="G15" s="3">
        <v>323357</v>
      </c>
      <c r="H15" s="3">
        <v>33325</v>
      </c>
      <c r="I15" s="3">
        <v>1076</v>
      </c>
      <c r="J15" s="3">
        <v>1590384</v>
      </c>
      <c r="K15" s="3">
        <v>21960</v>
      </c>
      <c r="L15" s="3">
        <v>5260</v>
      </c>
      <c r="M15" s="3">
        <v>400141</v>
      </c>
      <c r="N15" s="5">
        <f t="shared" si="5"/>
        <v>4.7001533137578377E-2</v>
      </c>
      <c r="O15" s="5">
        <f t="shared" si="2"/>
        <v>1.3000968023884285E-2</v>
      </c>
      <c r="P15" s="5">
        <f t="shared" si="3"/>
        <v>7.7793861717873281E-2</v>
      </c>
      <c r="Q15" s="5">
        <f t="shared" si="4"/>
        <v>9.1736285803152962E-2</v>
      </c>
      <c r="R15" s="14">
        <f t="shared" si="0"/>
        <v>3770360.0717905466</v>
      </c>
      <c r="S15" s="14">
        <f t="shared" si="1"/>
        <v>948623.50821332529</v>
      </c>
      <c r="T15" s="8">
        <v>2.3707230906438612</v>
      </c>
      <c r="U15" s="11">
        <v>39783</v>
      </c>
    </row>
    <row r="16" spans="1:21" x14ac:dyDescent="0.3">
      <c r="A16">
        <v>2009</v>
      </c>
      <c r="B16" s="3">
        <v>4444209</v>
      </c>
      <c r="C16" s="3">
        <v>520417</v>
      </c>
      <c r="D16" s="3">
        <v>3339316</v>
      </c>
      <c r="E16" s="3">
        <v>4831491</v>
      </c>
      <c r="F16" s="3">
        <v>8626</v>
      </c>
      <c r="G16" s="3">
        <v>334825</v>
      </c>
      <c r="H16" s="3">
        <v>29649</v>
      </c>
      <c r="I16" s="3">
        <v>1145</v>
      </c>
      <c r="J16" s="3">
        <v>2003681</v>
      </c>
      <c r="K16" s="3">
        <v>24149</v>
      </c>
      <c r="L16" s="3">
        <v>5243</v>
      </c>
      <c r="M16" s="3">
        <v>426153</v>
      </c>
      <c r="N16" s="5">
        <f t="shared" si="5"/>
        <v>0.18082652156263124</v>
      </c>
      <c r="O16" s="5">
        <f t="shared" si="2"/>
        <v>3.5465445312765853E-2</v>
      </c>
      <c r="P16" s="5">
        <f t="shared" si="3"/>
        <v>0.25987245847543727</v>
      </c>
      <c r="Q16" s="5">
        <f t="shared" si="4"/>
        <v>6.5007085002536602E-2</v>
      </c>
      <c r="R16" s="14">
        <f t="shared" si="0"/>
        <v>4553827.6981863007</v>
      </c>
      <c r="S16" s="14">
        <f t="shared" si="1"/>
        <v>968531.08606868389</v>
      </c>
      <c r="T16" s="8">
        <v>2.2727308878939816</v>
      </c>
      <c r="U16" s="11">
        <v>40148</v>
      </c>
    </row>
    <row r="17" spans="1:21" x14ac:dyDescent="0.3">
      <c r="A17">
        <v>2010</v>
      </c>
      <c r="B17" s="3">
        <v>3178388</v>
      </c>
      <c r="C17" s="3">
        <v>511134</v>
      </c>
      <c r="D17" s="3">
        <v>3595775</v>
      </c>
      <c r="E17" s="3">
        <v>5467799</v>
      </c>
      <c r="F17" s="3">
        <v>9306</v>
      </c>
      <c r="G17" s="3">
        <v>335452</v>
      </c>
      <c r="H17" s="3">
        <v>22620</v>
      </c>
      <c r="I17" s="3">
        <v>1136</v>
      </c>
      <c r="J17" s="3">
        <v>2379145</v>
      </c>
      <c r="K17" s="3">
        <v>29400</v>
      </c>
      <c r="L17" s="3">
        <v>5920</v>
      </c>
      <c r="M17" s="3">
        <v>440531</v>
      </c>
      <c r="N17" s="5">
        <f t="shared" si="5"/>
        <v>7.6799859611968335E-2</v>
      </c>
      <c r="O17" s="5">
        <f t="shared" si="2"/>
        <v>1.8726200253864622E-3</v>
      </c>
      <c r="P17" s="5">
        <f t="shared" si="3"/>
        <v>0.18738711401665231</v>
      </c>
      <c r="Q17" s="5">
        <f t="shared" si="4"/>
        <v>3.3739056160580816E-2</v>
      </c>
      <c r="R17" s="14">
        <f t="shared" si="0"/>
        <v>5105488.8824865688</v>
      </c>
      <c r="S17" s="14">
        <f t="shared" si="1"/>
        <v>945350.58724486758</v>
      </c>
      <c r="T17" s="8">
        <v>2.1459343093786081</v>
      </c>
      <c r="U17" s="11">
        <v>40513</v>
      </c>
    </row>
    <row r="18" spans="1:21" x14ac:dyDescent="0.3">
      <c r="A18">
        <v>2011</v>
      </c>
      <c r="B18" s="3">
        <v>2933300</v>
      </c>
      <c r="C18" s="3">
        <v>603238</v>
      </c>
      <c r="D18" s="3">
        <v>3815580</v>
      </c>
      <c r="E18" s="3">
        <v>5204851</v>
      </c>
      <c r="F18" s="3">
        <v>9455</v>
      </c>
      <c r="G18" s="3">
        <v>388740</v>
      </c>
      <c r="H18" s="3">
        <v>26165</v>
      </c>
      <c r="I18" s="3">
        <v>1952</v>
      </c>
      <c r="J18" s="3">
        <v>2862227</v>
      </c>
      <c r="K18" s="3">
        <v>30024</v>
      </c>
      <c r="L18" s="3">
        <v>6018</v>
      </c>
      <c r="M18" s="3">
        <v>542418</v>
      </c>
      <c r="N18" s="5">
        <f t="shared" si="5"/>
        <v>6.1128685749247458E-2</v>
      </c>
      <c r="O18" s="5">
        <f t="shared" si="2"/>
        <v>0.15885432192981419</v>
      </c>
      <c r="P18" s="5">
        <f t="shared" si="3"/>
        <v>0.20304857417265443</v>
      </c>
      <c r="Q18" s="5">
        <f t="shared" si="4"/>
        <v>0.23128224801432817</v>
      </c>
      <c r="R18" s="14">
        <f t="shared" si="0"/>
        <v>5767096.4925508192</v>
      </c>
      <c r="S18" s="14">
        <f t="shared" si="1"/>
        <v>1092917.1394499564</v>
      </c>
      <c r="T18" s="8">
        <v>2.0148983615034095</v>
      </c>
      <c r="U18" s="11">
        <v>40878</v>
      </c>
    </row>
    <row r="19" spans="1:21" x14ac:dyDescent="0.3">
      <c r="A19">
        <v>2012</v>
      </c>
      <c r="B19" s="3">
        <v>2463072</v>
      </c>
      <c r="C19" s="3">
        <v>601558</v>
      </c>
      <c r="D19" s="3">
        <v>3968508</v>
      </c>
      <c r="E19" s="3">
        <v>5496340</v>
      </c>
      <c r="F19" s="3">
        <v>9912</v>
      </c>
      <c r="G19" s="3">
        <v>368880</v>
      </c>
      <c r="H19" s="3">
        <v>26477</v>
      </c>
      <c r="I19" s="3">
        <v>2005</v>
      </c>
      <c r="J19" s="3">
        <v>3213691</v>
      </c>
      <c r="K19" s="3">
        <v>30632</v>
      </c>
      <c r="L19" s="3">
        <v>7188</v>
      </c>
      <c r="M19" s="3">
        <v>630175</v>
      </c>
      <c r="N19" s="5">
        <f t="shared" si="5"/>
        <v>4.007988300599119E-2</v>
      </c>
      <c r="O19" s="5">
        <f t="shared" si="2"/>
        <v>-5.1088130884395788E-2</v>
      </c>
      <c r="P19" s="5">
        <f t="shared" si="3"/>
        <v>0.12279389440460164</v>
      </c>
      <c r="Q19" s="5">
        <f t="shared" si="4"/>
        <v>0.16178850996832694</v>
      </c>
      <c r="R19" s="14">
        <f t="shared" si="0"/>
        <v>6118052.4434608575</v>
      </c>
      <c r="S19" s="14">
        <f t="shared" si="1"/>
        <v>1199693.3428129668</v>
      </c>
      <c r="T19" s="8">
        <v>1.9037463288974756</v>
      </c>
      <c r="U19" s="11">
        <v>41244</v>
      </c>
    </row>
    <row r="20" spans="1:21" x14ac:dyDescent="0.3">
      <c r="A20">
        <v>2013</v>
      </c>
      <c r="B20" s="3">
        <v>2366933</v>
      </c>
      <c r="C20" s="3">
        <v>567015</v>
      </c>
      <c r="D20" s="3">
        <v>4347498</v>
      </c>
      <c r="E20" s="3">
        <v>5565435</v>
      </c>
      <c r="F20" s="3">
        <v>11280</v>
      </c>
      <c r="G20" s="3">
        <v>373992</v>
      </c>
      <c r="H20" s="3">
        <v>29990</v>
      </c>
      <c r="I20" s="3">
        <v>1885</v>
      </c>
      <c r="J20" s="3">
        <v>3948793</v>
      </c>
      <c r="K20" s="3">
        <v>37463</v>
      </c>
      <c r="L20" s="3">
        <v>9202</v>
      </c>
      <c r="M20" s="3">
        <v>761655</v>
      </c>
      <c r="N20" s="5">
        <f t="shared" si="5"/>
        <v>9.5499366512553419E-2</v>
      </c>
      <c r="O20" s="5">
        <f t="shared" si="2"/>
        <v>1.3858165256994237E-2</v>
      </c>
      <c r="P20" s="5">
        <f t="shared" si="3"/>
        <v>0.22874072211671881</v>
      </c>
      <c r="Q20" s="5">
        <f t="shared" si="4"/>
        <v>0.20864045701590839</v>
      </c>
      <c r="R20" s="14">
        <f t="shared" si="0"/>
        <v>7097962.1188947922</v>
      </c>
      <c r="S20" s="14">
        <f t="shared" si="1"/>
        <v>1369076.1550850635</v>
      </c>
      <c r="T20" s="8">
        <v>1.7975016970742179</v>
      </c>
      <c r="U20" s="11">
        <v>41609</v>
      </c>
    </row>
    <row r="21" spans="1:21" x14ac:dyDescent="0.3">
      <c r="A21">
        <v>2014</v>
      </c>
      <c r="B21" s="3">
        <v>2297225</v>
      </c>
      <c r="C21" s="3">
        <v>554991</v>
      </c>
      <c r="D21" s="3">
        <v>4540720</v>
      </c>
      <c r="E21" s="3">
        <v>5688178</v>
      </c>
      <c r="F21" s="3">
        <v>15152</v>
      </c>
      <c r="G21" s="3">
        <v>377466</v>
      </c>
      <c r="H21" s="3">
        <v>35033</v>
      </c>
      <c r="I21" s="3">
        <v>1499</v>
      </c>
      <c r="J21" s="3">
        <v>4252134</v>
      </c>
      <c r="K21" s="3">
        <v>41479</v>
      </c>
      <c r="L21" s="3">
        <v>14641</v>
      </c>
      <c r="M21" s="3">
        <v>861729</v>
      </c>
      <c r="N21" s="5">
        <f t="shared" si="5"/>
        <v>4.4444413775463598E-2</v>
      </c>
      <c r="O21" s="5">
        <f t="shared" si="2"/>
        <v>9.2889687479946748E-3</v>
      </c>
      <c r="P21" s="5">
        <f t="shared" si="3"/>
        <v>7.6818663323197756E-2</v>
      </c>
      <c r="Q21" s="5">
        <f t="shared" si="4"/>
        <v>0.1313901963487405</v>
      </c>
      <c r="R21" s="14">
        <f t="shared" si="0"/>
        <v>7182971.2932909019</v>
      </c>
      <c r="S21" s="14">
        <f t="shared" si="1"/>
        <v>1455686.6433645496</v>
      </c>
      <c r="T21" s="8">
        <v>1.6892626839349141</v>
      </c>
      <c r="U21" s="11">
        <v>41974</v>
      </c>
    </row>
    <row r="22" spans="1:21" x14ac:dyDescent="0.3">
      <c r="A22">
        <v>2015</v>
      </c>
      <c r="B22" s="3">
        <v>2495619</v>
      </c>
      <c r="C22" s="3">
        <v>490178</v>
      </c>
      <c r="D22" s="3">
        <v>4659551</v>
      </c>
      <c r="E22" s="3">
        <v>6287264</v>
      </c>
      <c r="F22" s="3">
        <v>16512</v>
      </c>
      <c r="G22" s="3">
        <v>360608</v>
      </c>
      <c r="H22" s="3">
        <v>40707</v>
      </c>
      <c r="I22" s="3">
        <v>1421</v>
      </c>
      <c r="J22" s="3">
        <v>4520034</v>
      </c>
      <c r="K22" s="3">
        <v>53191</v>
      </c>
      <c r="L22" s="3">
        <v>16611</v>
      </c>
      <c r="M22" s="3">
        <v>814757</v>
      </c>
      <c r="N22" s="5">
        <f t="shared" si="5"/>
        <v>2.6170078754030213E-2</v>
      </c>
      <c r="O22" s="5">
        <f t="shared" si="2"/>
        <v>-4.4660976087912529E-2</v>
      </c>
      <c r="P22" s="5">
        <f t="shared" si="3"/>
        <v>6.3003658868699741E-2</v>
      </c>
      <c r="Q22" s="5">
        <f t="shared" si="4"/>
        <v>-5.4509016175618985E-2</v>
      </c>
      <c r="R22" s="14">
        <f t="shared" si="0"/>
        <v>6899173.9858006705</v>
      </c>
      <c r="S22" s="14">
        <f t="shared" si="1"/>
        <v>1243607.9682473622</v>
      </c>
      <c r="T22" s="8">
        <v>1.5263544446348569</v>
      </c>
      <c r="U22" s="11">
        <v>42339</v>
      </c>
    </row>
    <row r="23" spans="1:21" x14ac:dyDescent="0.3">
      <c r="A23">
        <v>2016</v>
      </c>
      <c r="B23" s="3">
        <v>2369546</v>
      </c>
      <c r="C23" s="3">
        <v>440876</v>
      </c>
      <c r="D23" s="3">
        <v>4726291</v>
      </c>
      <c r="E23" s="3">
        <v>5993565</v>
      </c>
      <c r="F23" s="3">
        <v>12922</v>
      </c>
      <c r="G23" s="3">
        <v>370191</v>
      </c>
      <c r="H23" s="3">
        <v>39589</v>
      </c>
      <c r="I23" s="3">
        <v>1382</v>
      </c>
      <c r="J23" s="3">
        <v>5835780</v>
      </c>
      <c r="K23" s="3">
        <v>67300</v>
      </c>
      <c r="L23" s="3">
        <v>12078</v>
      </c>
      <c r="M23" s="3">
        <v>1004811</v>
      </c>
      <c r="N23" s="5">
        <f t="shared" si="5"/>
        <v>1.4323268486598817E-2</v>
      </c>
      <c r="O23" s="5">
        <f t="shared" si="2"/>
        <v>2.6574562960333559E-2</v>
      </c>
      <c r="P23" s="5">
        <f t="shared" si="3"/>
        <v>0.29109205815708461</v>
      </c>
      <c r="Q23" s="5">
        <f t="shared" si="4"/>
        <v>0.23326464209574138</v>
      </c>
      <c r="R23" s="14">
        <f t="shared" si="0"/>
        <v>8380503.6586469002</v>
      </c>
      <c r="S23" s="14">
        <f t="shared" si="1"/>
        <v>1442964.3101262643</v>
      </c>
      <c r="T23" s="8">
        <v>1.4360554473689722</v>
      </c>
      <c r="U23" s="11">
        <v>42705</v>
      </c>
    </row>
    <row r="24" spans="1:21" x14ac:dyDescent="0.3">
      <c r="A24">
        <v>2017</v>
      </c>
      <c r="B24" s="3">
        <v>2499201</v>
      </c>
      <c r="C24" s="3">
        <v>296655</v>
      </c>
      <c r="D24" s="3">
        <v>4432665</v>
      </c>
      <c r="E24" s="3">
        <v>5962813</v>
      </c>
      <c r="F24" s="3">
        <v>15222</v>
      </c>
      <c r="G24" s="3">
        <v>390794</v>
      </c>
      <c r="H24" s="3">
        <v>43289</v>
      </c>
      <c r="I24" s="2">
        <v>978</v>
      </c>
      <c r="J24" s="3">
        <v>5098682</v>
      </c>
      <c r="K24" s="3">
        <v>74633</v>
      </c>
      <c r="L24" s="3">
        <v>14327</v>
      </c>
      <c r="M24" s="3">
        <v>1099284</v>
      </c>
      <c r="N24" s="5">
        <f t="shared" si="5"/>
        <v>-6.2126094224837169E-2</v>
      </c>
      <c r="O24" s="5">
        <f t="shared" si="2"/>
        <v>5.5655053742527549E-2</v>
      </c>
      <c r="P24" s="5">
        <f t="shared" si="3"/>
        <v>-0.12630668051228799</v>
      </c>
      <c r="Q24" s="5">
        <f t="shared" si="4"/>
        <v>9.4020666573116696E-2</v>
      </c>
      <c r="R24" s="14">
        <f t="shared" si="0"/>
        <v>7112358.8785304874</v>
      </c>
      <c r="S24" s="14">
        <f t="shared" si="1"/>
        <v>1533435.9580429823</v>
      </c>
      <c r="T24" s="8">
        <v>1.3949406686925145</v>
      </c>
      <c r="U24" s="11">
        <v>43070</v>
      </c>
    </row>
    <row r="25" spans="1:21" x14ac:dyDescent="0.3">
      <c r="A25">
        <v>2018</v>
      </c>
      <c r="B25" s="3">
        <v>2545426</v>
      </c>
      <c r="C25" s="3">
        <v>272725</v>
      </c>
      <c r="D25" s="3">
        <v>4387726</v>
      </c>
      <c r="E25" s="3">
        <v>6307107</v>
      </c>
      <c r="F25" s="3">
        <v>10899</v>
      </c>
      <c r="G25" s="3">
        <v>415952</v>
      </c>
      <c r="H25" s="3">
        <v>47123</v>
      </c>
      <c r="I25" s="2">
        <v>910</v>
      </c>
      <c r="J25" s="3">
        <v>5501158</v>
      </c>
      <c r="K25" s="3">
        <v>84227</v>
      </c>
      <c r="L25" s="3">
        <v>10334</v>
      </c>
      <c r="M25" s="3">
        <v>1243953</v>
      </c>
      <c r="N25" s="5">
        <f t="shared" si="5"/>
        <v>-1.0138144885751599E-2</v>
      </c>
      <c r="O25" s="5">
        <f t="shared" si="2"/>
        <v>6.4376628095620614E-2</v>
      </c>
      <c r="P25" s="5">
        <f t="shared" si="3"/>
        <v>7.8937262610219605E-2</v>
      </c>
      <c r="Q25" s="5">
        <f t="shared" si="4"/>
        <v>0.13160293427358161</v>
      </c>
      <c r="R25" s="14">
        <f t="shared" si="0"/>
        <v>7396738.1863855505</v>
      </c>
      <c r="S25" s="14">
        <f t="shared" si="1"/>
        <v>1672592.3264099786</v>
      </c>
      <c r="T25" s="8">
        <v>1.3445783935646913</v>
      </c>
      <c r="U25" s="11">
        <v>43435</v>
      </c>
    </row>
    <row r="26" spans="1:21" x14ac:dyDescent="0.3">
      <c r="A26">
        <v>2019</v>
      </c>
      <c r="B26" s="3">
        <v>2565567</v>
      </c>
      <c r="C26" s="3">
        <v>256056</v>
      </c>
      <c r="D26" s="3">
        <v>4349176</v>
      </c>
      <c r="E26" s="3">
        <v>7202539</v>
      </c>
      <c r="F26" s="3">
        <v>11398</v>
      </c>
      <c r="G26" s="3">
        <v>440071</v>
      </c>
      <c r="H26" s="3">
        <v>49511</v>
      </c>
      <c r="I26" s="2">
        <v>854</v>
      </c>
      <c r="J26" s="3">
        <v>5779937</v>
      </c>
      <c r="K26" s="3">
        <v>85130</v>
      </c>
      <c r="L26" s="3">
        <v>10420</v>
      </c>
      <c r="M26" s="3">
        <v>1382828</v>
      </c>
      <c r="N26" s="5">
        <f t="shared" si="5"/>
        <v>-8.785872226296676E-3</v>
      </c>
      <c r="O26" s="5">
        <f t="shared" si="2"/>
        <v>5.7985055967996413E-2</v>
      </c>
      <c r="P26" s="5">
        <f t="shared" si="3"/>
        <v>5.0676421218950551E-2</v>
      </c>
      <c r="Q26" s="5">
        <f t="shared" si="4"/>
        <v>0.11164007000264475</v>
      </c>
      <c r="R26" s="14">
        <f t="shared" si="0"/>
        <v>7450738.3178027356</v>
      </c>
      <c r="S26" s="14">
        <f t="shared" si="1"/>
        <v>1782560.8767933839</v>
      </c>
      <c r="T26" s="8">
        <v>1.2890691226916029</v>
      </c>
      <c r="U26" s="11">
        <v>43800</v>
      </c>
    </row>
    <row r="27" spans="1:21" x14ac:dyDescent="0.3">
      <c r="A27">
        <v>2020</v>
      </c>
      <c r="B27" s="3">
        <v>2321462</v>
      </c>
      <c r="C27" s="3">
        <v>239993</v>
      </c>
      <c r="D27" s="3">
        <v>4671017</v>
      </c>
      <c r="E27" s="3">
        <v>7890115</v>
      </c>
      <c r="F27" s="3">
        <v>11815</v>
      </c>
      <c r="G27" s="3">
        <v>453888</v>
      </c>
      <c r="H27" s="3">
        <v>46780</v>
      </c>
      <c r="I27" s="2">
        <v>791</v>
      </c>
      <c r="J27" s="3">
        <v>7837101</v>
      </c>
      <c r="K27" s="3">
        <v>99139</v>
      </c>
      <c r="L27" s="3">
        <v>13493</v>
      </c>
      <c r="M27" s="3">
        <v>1681301</v>
      </c>
      <c r="N27" s="5">
        <f t="shared" si="5"/>
        <v>7.4000454338936761E-2</v>
      </c>
      <c r="O27" s="5">
        <f t="shared" si="2"/>
        <v>3.1397206359882857E-2</v>
      </c>
      <c r="P27" s="5">
        <f t="shared" si="3"/>
        <v>0.35591460598965008</v>
      </c>
      <c r="Q27" s="5">
        <f t="shared" si="4"/>
        <v>0.21584246196923984</v>
      </c>
      <c r="R27" s="14">
        <f t="shared" si="0"/>
        <v>9665911.5247069094</v>
      </c>
      <c r="S27" s="14">
        <f t="shared" si="1"/>
        <v>2073637.5239264176</v>
      </c>
      <c r="T27" s="8">
        <v>1.2333529355697865</v>
      </c>
      <c r="U27" s="11">
        <v>44166</v>
      </c>
    </row>
    <row r="28" spans="1:21" x14ac:dyDescent="0.3">
      <c r="A28">
        <v>2021</v>
      </c>
      <c r="B28" s="3">
        <v>1905116</v>
      </c>
      <c r="C28" s="3">
        <v>221241</v>
      </c>
      <c r="D28" s="3">
        <v>4415636</v>
      </c>
      <c r="E28" s="3">
        <v>8418363</v>
      </c>
      <c r="F28" s="3">
        <v>8502</v>
      </c>
      <c r="G28" s="3">
        <v>454209</v>
      </c>
      <c r="H28" s="3">
        <v>39711</v>
      </c>
      <c r="I28" s="2">
        <v>729</v>
      </c>
      <c r="J28" s="3">
        <v>8711157</v>
      </c>
      <c r="K28" s="3">
        <v>123853</v>
      </c>
      <c r="L28" s="3">
        <v>12120</v>
      </c>
      <c r="M28" s="3">
        <v>1900972</v>
      </c>
      <c r="N28" s="5">
        <f t="shared" si="5"/>
        <v>-5.4673532551904658E-2</v>
      </c>
      <c r="O28" s="5">
        <f t="shared" si="2"/>
        <v>7.0722292724201274E-4</v>
      </c>
      <c r="P28" s="5">
        <f t="shared" si="3"/>
        <v>0.11152797443850737</v>
      </c>
      <c r="Q28" s="5">
        <f t="shared" si="4"/>
        <v>0.13065536748030238</v>
      </c>
      <c r="R28" s="14">
        <f t="shared" si="0"/>
        <v>9761798.2239805628</v>
      </c>
      <c r="S28" s="14">
        <f t="shared" si="1"/>
        <v>2130245.7404265334</v>
      </c>
      <c r="T28" s="8">
        <v>1.1206086888320992</v>
      </c>
      <c r="U28" s="11">
        <v>44531</v>
      </c>
    </row>
    <row r="29" spans="1:21" x14ac:dyDescent="0.3">
      <c r="A29">
        <v>2022</v>
      </c>
      <c r="B29" s="3">
        <v>1532744</v>
      </c>
      <c r="C29" s="3">
        <v>206726</v>
      </c>
      <c r="D29" s="3">
        <v>4472412</v>
      </c>
      <c r="E29" s="3">
        <v>8638089</v>
      </c>
      <c r="F29" s="3">
        <v>9178</v>
      </c>
      <c r="G29" s="3">
        <v>475437</v>
      </c>
      <c r="H29" s="3">
        <v>40619</v>
      </c>
      <c r="I29" s="2">
        <v>732</v>
      </c>
      <c r="J29" s="3">
        <v>11003821</v>
      </c>
      <c r="K29" s="3">
        <v>138999</v>
      </c>
      <c r="L29" s="3">
        <v>14015</v>
      </c>
      <c r="M29" s="3">
        <v>2235611</v>
      </c>
      <c r="N29" s="5">
        <f>D29/D28-1</f>
        <v>1.2857943906608327E-2</v>
      </c>
      <c r="O29" s="5">
        <f t="shared" si="2"/>
        <v>4.6736194130895692E-2</v>
      </c>
      <c r="P29" s="5">
        <f t="shared" si="3"/>
        <v>0.26318708295580029</v>
      </c>
      <c r="Q29" s="5">
        <f t="shared" si="4"/>
        <v>0.17603573329854405</v>
      </c>
      <c r="R29" s="14">
        <f>J29*T29</f>
        <v>11656630.517581623</v>
      </c>
      <c r="S29" s="14">
        <f t="shared" si="1"/>
        <v>2368240.2147436938</v>
      </c>
      <c r="T29" s="8">
        <v>1.059325712185033</v>
      </c>
      <c r="U29" s="11">
        <v>44896</v>
      </c>
    </row>
    <row r="30" spans="1:21" x14ac:dyDescent="0.3">
      <c r="A30" s="19" t="s">
        <v>57</v>
      </c>
      <c r="B30" s="10"/>
      <c r="C30" s="10"/>
      <c r="D30" s="15">
        <f>AVERAGE(D2:D29)</f>
        <v>3169783.5357142859</v>
      </c>
      <c r="E30" s="15">
        <f t="shared" ref="E30:P30" si="6">AVERAGE(E2:E29)</f>
        <v>4883905.7142857146</v>
      </c>
      <c r="F30" s="15">
        <f t="shared" si="6"/>
        <v>8363.1428571428569</v>
      </c>
      <c r="G30" s="15">
        <f>AVERAGE(G2:G29)</f>
        <v>340087.07142857142</v>
      </c>
      <c r="H30" s="15">
        <f t="shared" si="6"/>
        <v>35984.714285714283</v>
      </c>
      <c r="I30" s="15">
        <f t="shared" si="6"/>
        <v>1097.1785714285713</v>
      </c>
      <c r="J30" s="15">
        <f t="shared" si="6"/>
        <v>2995835</v>
      </c>
      <c r="K30" s="15">
        <f t="shared" si="6"/>
        <v>39824.571428571428</v>
      </c>
      <c r="L30" s="15">
        <f t="shared" si="6"/>
        <v>6724.4285714285716</v>
      </c>
      <c r="M30" s="15">
        <f t="shared" si="6"/>
        <v>652119.71428571432</v>
      </c>
      <c r="N30" s="16">
        <f>AVERAGE(N2:N29)</f>
        <v>4.0604990679931389E-2</v>
      </c>
      <c r="O30" s="16">
        <f>AVERAGE(O2:O29)</f>
        <v>2.5394699883389524E-2</v>
      </c>
      <c r="P30" s="16">
        <f t="shared" si="6"/>
        <v>0.1457428759304224</v>
      </c>
      <c r="Q30" s="16">
        <f>AVERAGE(Q2:Q29)</f>
        <v>0.12561009925786587</v>
      </c>
      <c r="R30" s="17"/>
      <c r="S30" s="17"/>
      <c r="T30" s="19">
        <v>1.01253456602202</v>
      </c>
      <c r="U30" s="18">
        <v>45261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E2D-1082-4F7A-B0D6-5BE0D415E579}">
  <dimension ref="A1:T30"/>
  <sheetViews>
    <sheetView topLeftCell="A4" zoomScale="70" zoomScaleNormal="70" workbookViewId="0">
      <selection activeCell="Z23" sqref="Z23"/>
    </sheetView>
  </sheetViews>
  <sheetFormatPr defaultRowHeight="14.4" x14ac:dyDescent="0.3"/>
  <cols>
    <col min="1" max="1" width="14.21875" style="2" customWidth="1"/>
    <col min="2" max="2" width="15.88671875" style="2" customWidth="1"/>
    <col min="3" max="3" width="14.21875" style="2" hidden="1" customWidth="1"/>
    <col min="4" max="4" width="15.88671875" style="2" customWidth="1"/>
    <col min="5" max="6" width="14.21875" style="2" hidden="1" customWidth="1"/>
    <col min="7" max="7" width="15.88671875" style="2" customWidth="1"/>
    <col min="8" max="12" width="14.21875" style="2" hidden="1" customWidth="1"/>
    <col min="13" max="13" width="15.88671875" style="2" customWidth="1"/>
    <col min="14" max="16" width="14.21875" style="2" hidden="1" customWidth="1"/>
    <col min="17" max="20" width="14.44140625" style="2" customWidth="1"/>
  </cols>
  <sheetData>
    <row r="1" spans="1:20" ht="72" x14ac:dyDescent="0.3">
      <c r="A1" s="2" t="s">
        <v>4</v>
      </c>
      <c r="B1" s="10" t="s">
        <v>167</v>
      </c>
      <c r="C1" s="2" t="s">
        <v>17</v>
      </c>
      <c r="D1" s="10" t="s">
        <v>168</v>
      </c>
      <c r="E1" s="2" t="s">
        <v>18</v>
      </c>
      <c r="F1" s="2" t="s">
        <v>19</v>
      </c>
      <c r="G1" s="10" t="s">
        <v>169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10" t="s">
        <v>170</v>
      </c>
      <c r="N1" s="2" t="s">
        <v>25</v>
      </c>
      <c r="O1" s="2" t="s">
        <v>26</v>
      </c>
      <c r="P1" s="2" t="s">
        <v>27</v>
      </c>
      <c r="Q1" s="2" t="s">
        <v>59</v>
      </c>
      <c r="R1" s="2" t="s">
        <v>60</v>
      </c>
      <c r="S1" s="2" t="s">
        <v>61</v>
      </c>
      <c r="T1" s="2" t="s">
        <v>62</v>
      </c>
    </row>
    <row r="2" spans="1:20" x14ac:dyDescent="0.3">
      <c r="A2" s="2">
        <v>1995</v>
      </c>
      <c r="B2" s="3">
        <v>9389200</v>
      </c>
      <c r="C2" s="3">
        <v>430214</v>
      </c>
      <c r="D2" s="3">
        <v>110893243</v>
      </c>
      <c r="E2" s="3">
        <v>21872957</v>
      </c>
      <c r="F2" s="3">
        <v>598731</v>
      </c>
      <c r="G2" s="3">
        <v>3929536</v>
      </c>
      <c r="I2" s="3">
        <v>94069</v>
      </c>
      <c r="J2" s="3">
        <v>206456</v>
      </c>
      <c r="K2" s="3">
        <v>158820</v>
      </c>
      <c r="L2" s="3">
        <v>362516</v>
      </c>
      <c r="M2" s="3">
        <v>1285835</v>
      </c>
      <c r="N2" s="3">
        <v>2126</v>
      </c>
      <c r="O2" s="3">
        <v>45058</v>
      </c>
      <c r="P2" s="3">
        <v>105298</v>
      </c>
    </row>
    <row r="3" spans="1:20" x14ac:dyDescent="0.3">
      <c r="A3" s="2">
        <v>1996</v>
      </c>
      <c r="B3" s="3">
        <v>9879889</v>
      </c>
      <c r="C3" s="3">
        <v>454725</v>
      </c>
      <c r="D3" s="3">
        <v>97185072</v>
      </c>
      <c r="E3" s="3">
        <v>17397505</v>
      </c>
      <c r="F3" s="3">
        <v>545823</v>
      </c>
      <c r="G3" s="3">
        <v>4065636</v>
      </c>
      <c r="I3" s="3">
        <v>78907</v>
      </c>
      <c r="J3" s="3">
        <v>85178</v>
      </c>
      <c r="K3" s="3">
        <v>258481</v>
      </c>
      <c r="L3" s="3">
        <v>253882</v>
      </c>
      <c r="M3" s="3">
        <v>1044123</v>
      </c>
      <c r="N3" s="3">
        <v>3100</v>
      </c>
      <c r="O3" s="3">
        <v>26815</v>
      </c>
      <c r="P3" s="3">
        <v>58212</v>
      </c>
      <c r="Q3" s="20">
        <f>B3/B2-1</f>
        <v>5.2261002002300438E-2</v>
      </c>
      <c r="R3" s="20">
        <f t="shared" ref="R3:T3" si="0">C3/C2-1</f>
        <v>5.6973971093455811E-2</v>
      </c>
      <c r="S3" s="20">
        <f t="shared" si="0"/>
        <v>-0.12361592671611199</v>
      </c>
      <c r="T3" s="20">
        <f t="shared" si="0"/>
        <v>-0.20461120094553287</v>
      </c>
    </row>
    <row r="4" spans="1:20" x14ac:dyDescent="0.3">
      <c r="A4" s="2">
        <v>1997</v>
      </c>
      <c r="B4" s="3">
        <v>9896554</v>
      </c>
      <c r="C4" s="3">
        <v>480274</v>
      </c>
      <c r="D4" s="3">
        <v>106626876</v>
      </c>
      <c r="E4" s="3">
        <v>17701601</v>
      </c>
      <c r="F4" s="3">
        <v>558507</v>
      </c>
      <c r="G4" s="3">
        <v>4121617</v>
      </c>
      <c r="I4" s="3">
        <v>59855</v>
      </c>
      <c r="J4" s="3">
        <v>80561</v>
      </c>
      <c r="K4" s="3">
        <v>278304</v>
      </c>
      <c r="L4" s="3">
        <v>264482</v>
      </c>
      <c r="M4" s="3">
        <v>1040147</v>
      </c>
      <c r="N4" s="3">
        <v>3673</v>
      </c>
      <c r="O4" s="3">
        <v>24665</v>
      </c>
      <c r="P4" s="3">
        <v>60481</v>
      </c>
      <c r="Q4" s="20">
        <f t="shared" ref="Q4:Q29" si="1">B4/B3-1</f>
        <v>1.6867598411278717E-3</v>
      </c>
      <c r="R4" s="20">
        <f t="shared" ref="R4:R29" si="2">C4/C3-1</f>
        <v>5.6185606685359213E-2</v>
      </c>
      <c r="S4" s="20">
        <f t="shared" ref="S4:S29" si="3">D4/D3-1</f>
        <v>9.715282198895725E-2</v>
      </c>
      <c r="T4" s="20">
        <f t="shared" ref="T4:T29" si="4">E4/E3-1</f>
        <v>1.7479287978362512E-2</v>
      </c>
    </row>
    <row r="5" spans="1:20" x14ac:dyDescent="0.3">
      <c r="A5" s="2">
        <v>1998</v>
      </c>
      <c r="B5" s="3">
        <v>9766594</v>
      </c>
      <c r="C5" s="3">
        <v>495568</v>
      </c>
      <c r="D5" s="3">
        <v>111223452</v>
      </c>
      <c r="E5" s="3">
        <v>18343691</v>
      </c>
      <c r="F5" s="3">
        <v>573686</v>
      </c>
      <c r="G5" s="3">
        <v>4187113</v>
      </c>
      <c r="I5" s="3">
        <v>61325</v>
      </c>
      <c r="J5" s="3">
        <v>81377</v>
      </c>
      <c r="K5" s="3">
        <v>412855</v>
      </c>
      <c r="L5" s="3">
        <v>272325</v>
      </c>
      <c r="M5" s="3">
        <v>1064748</v>
      </c>
      <c r="N5" s="3">
        <v>3605</v>
      </c>
      <c r="O5" s="3">
        <v>26146</v>
      </c>
      <c r="P5" s="3">
        <v>61523</v>
      </c>
      <c r="Q5" s="20">
        <f t="shared" si="1"/>
        <v>-1.3131843670028953E-2</v>
      </c>
      <c r="R5" s="20">
        <f t="shared" si="2"/>
        <v>3.1844322199411135E-2</v>
      </c>
      <c r="S5" s="20">
        <f t="shared" si="3"/>
        <v>4.3108981266599233E-2</v>
      </c>
      <c r="T5" s="20">
        <f t="shared" si="4"/>
        <v>3.6272990222748769E-2</v>
      </c>
    </row>
    <row r="6" spans="1:20" x14ac:dyDescent="0.3">
      <c r="A6" s="2">
        <v>1999</v>
      </c>
      <c r="B6" s="3">
        <v>9472808</v>
      </c>
      <c r="C6" s="3">
        <v>482300</v>
      </c>
      <c r="D6" s="3">
        <v>123798010</v>
      </c>
      <c r="E6" s="3">
        <v>18902041</v>
      </c>
      <c r="F6" s="3">
        <v>570382</v>
      </c>
      <c r="G6" s="3">
        <v>4217063</v>
      </c>
      <c r="I6" s="3">
        <v>65770</v>
      </c>
      <c r="J6" s="3">
        <v>78902</v>
      </c>
      <c r="K6" s="3">
        <v>520958</v>
      </c>
      <c r="L6" s="3">
        <v>270330</v>
      </c>
      <c r="M6" s="3">
        <v>1115022</v>
      </c>
      <c r="N6" s="3">
        <v>3437</v>
      </c>
      <c r="O6" s="3">
        <v>28602</v>
      </c>
      <c r="P6" s="3">
        <v>60094</v>
      </c>
      <c r="Q6" s="20">
        <f t="shared" si="1"/>
        <v>-3.0080701624332851E-2</v>
      </c>
      <c r="R6" s="20">
        <f t="shared" si="2"/>
        <v>-2.677331869692956E-2</v>
      </c>
      <c r="S6" s="20">
        <f t="shared" si="3"/>
        <v>0.11305671397431549</v>
      </c>
      <c r="T6" s="20">
        <f t="shared" si="4"/>
        <v>3.043825803650968E-2</v>
      </c>
    </row>
    <row r="7" spans="1:20" x14ac:dyDescent="0.3">
      <c r="A7" s="2">
        <v>2000</v>
      </c>
      <c r="B7" s="3">
        <v>9645866</v>
      </c>
      <c r="C7" s="3">
        <v>479928</v>
      </c>
      <c r="D7" s="3">
        <v>142477731</v>
      </c>
      <c r="E7" s="3">
        <v>19184323</v>
      </c>
      <c r="F7" s="3">
        <v>548998</v>
      </c>
      <c r="G7" s="3">
        <v>4224838</v>
      </c>
      <c r="I7" s="3">
        <v>65064</v>
      </c>
      <c r="J7" s="3">
        <v>78870</v>
      </c>
      <c r="K7" s="3">
        <v>518306</v>
      </c>
      <c r="L7" s="3">
        <v>264447</v>
      </c>
      <c r="M7" s="3">
        <v>1155072</v>
      </c>
      <c r="N7" s="3">
        <v>3471</v>
      </c>
      <c r="O7" s="3">
        <v>28397</v>
      </c>
      <c r="P7" s="3">
        <v>59425</v>
      </c>
      <c r="Q7" s="20">
        <f t="shared" si="1"/>
        <v>1.8268923005723359E-2</v>
      </c>
      <c r="R7" s="20">
        <f t="shared" si="2"/>
        <v>-4.918100767157374E-3</v>
      </c>
      <c r="S7" s="20">
        <f t="shared" si="3"/>
        <v>0.15088870168430013</v>
      </c>
      <c r="T7" s="20">
        <f t="shared" si="4"/>
        <v>1.4933942847759063E-2</v>
      </c>
    </row>
    <row r="8" spans="1:20" x14ac:dyDescent="0.3">
      <c r="A8" s="2">
        <v>2001</v>
      </c>
      <c r="B8" s="3">
        <v>9816547</v>
      </c>
      <c r="C8" s="3">
        <v>470302</v>
      </c>
      <c r="D8" s="3">
        <v>152059777</v>
      </c>
      <c r="E8" s="3">
        <v>20170139</v>
      </c>
      <c r="F8" s="3">
        <v>543954</v>
      </c>
      <c r="G8" s="3">
        <v>4385914</v>
      </c>
      <c r="I8" s="3">
        <v>49460</v>
      </c>
      <c r="J8" s="3">
        <v>80880</v>
      </c>
      <c r="K8" s="3">
        <v>450209</v>
      </c>
      <c r="L8" s="3">
        <v>267679</v>
      </c>
      <c r="M8" s="3">
        <v>1150617</v>
      </c>
      <c r="N8" s="3">
        <v>3319</v>
      </c>
      <c r="O8" s="3">
        <v>28190</v>
      </c>
      <c r="P8" s="3">
        <v>57496</v>
      </c>
      <c r="Q8" s="20">
        <f t="shared" si="1"/>
        <v>1.7694730571625295E-2</v>
      </c>
      <c r="R8" s="20">
        <f t="shared" si="2"/>
        <v>-2.005717524295314E-2</v>
      </c>
      <c r="S8" s="20">
        <f t="shared" si="3"/>
        <v>6.7252937934560553E-2</v>
      </c>
      <c r="T8" s="20">
        <f t="shared" si="4"/>
        <v>5.1386540979319495E-2</v>
      </c>
    </row>
    <row r="9" spans="1:20" x14ac:dyDescent="0.3">
      <c r="A9" s="2">
        <v>2002</v>
      </c>
      <c r="B9" s="3">
        <v>10048172</v>
      </c>
      <c r="C9" s="3">
        <v>462646</v>
      </c>
      <c r="D9" s="3">
        <v>137607529</v>
      </c>
      <c r="E9" s="3">
        <v>19771649</v>
      </c>
      <c r="F9" s="3">
        <v>548634</v>
      </c>
      <c r="G9" s="3">
        <v>4258075</v>
      </c>
      <c r="I9" s="3">
        <v>52823</v>
      </c>
      <c r="J9" s="3">
        <v>85346</v>
      </c>
      <c r="K9" s="3">
        <v>299204</v>
      </c>
      <c r="L9" s="3">
        <v>269319</v>
      </c>
      <c r="M9" s="3">
        <v>1187065</v>
      </c>
      <c r="N9" s="3">
        <v>3251</v>
      </c>
      <c r="O9" s="3">
        <v>30606</v>
      </c>
      <c r="P9" s="3">
        <v>56617</v>
      </c>
      <c r="Q9" s="20">
        <f t="shared" si="1"/>
        <v>2.3595364031772093E-2</v>
      </c>
      <c r="R9" s="20">
        <f t="shared" si="2"/>
        <v>-1.6278901641923693E-2</v>
      </c>
      <c r="S9" s="20">
        <f t="shared" si="3"/>
        <v>-9.5043201332591698E-2</v>
      </c>
      <c r="T9" s="20">
        <f t="shared" si="4"/>
        <v>-1.9756433012186991E-2</v>
      </c>
    </row>
    <row r="10" spans="1:20" x14ac:dyDescent="0.3">
      <c r="A10" s="2">
        <v>2003</v>
      </c>
      <c r="B10" s="3">
        <v>10258535</v>
      </c>
      <c r="C10" s="3">
        <v>459294</v>
      </c>
      <c r="D10" s="3">
        <v>141731920</v>
      </c>
      <c r="E10" s="3">
        <v>20433177</v>
      </c>
      <c r="F10" s="3">
        <v>507850</v>
      </c>
      <c r="G10" s="3">
        <v>4364371</v>
      </c>
      <c r="I10" s="3">
        <v>45101</v>
      </c>
      <c r="J10" s="3">
        <v>92390</v>
      </c>
      <c r="K10" s="3">
        <v>517941</v>
      </c>
      <c r="L10" s="3">
        <v>239228</v>
      </c>
      <c r="M10" s="3">
        <v>1205669</v>
      </c>
      <c r="N10" s="3">
        <v>3148</v>
      </c>
      <c r="O10" s="3">
        <v>32237</v>
      </c>
      <c r="P10" s="3">
        <v>56461</v>
      </c>
      <c r="Q10" s="20">
        <f t="shared" si="1"/>
        <v>2.0935449751457336E-2</v>
      </c>
      <c r="R10" s="20">
        <f t="shared" si="2"/>
        <v>-7.2452804087790312E-3</v>
      </c>
      <c r="S10" s="20">
        <f t="shared" si="3"/>
        <v>2.9972131830083182E-2</v>
      </c>
      <c r="T10" s="20">
        <f t="shared" si="4"/>
        <v>3.3458413104541673E-2</v>
      </c>
    </row>
    <row r="11" spans="1:20" x14ac:dyDescent="0.3">
      <c r="A11" s="2">
        <v>2004</v>
      </c>
      <c r="B11" s="3">
        <v>10278148</v>
      </c>
      <c r="C11" s="3">
        <v>434381</v>
      </c>
      <c r="D11" s="3">
        <v>158927294</v>
      </c>
      <c r="E11" s="3">
        <v>19355358</v>
      </c>
      <c r="F11" s="3">
        <v>488142</v>
      </c>
      <c r="G11" s="3">
        <v>4588053</v>
      </c>
      <c r="I11" s="3">
        <v>44045</v>
      </c>
      <c r="J11" s="3">
        <v>96731</v>
      </c>
      <c r="K11" s="3">
        <v>477552</v>
      </c>
      <c r="L11" s="3">
        <v>231154</v>
      </c>
      <c r="M11" s="3">
        <v>1304667</v>
      </c>
      <c r="N11" s="3">
        <v>3047</v>
      </c>
      <c r="O11" s="3">
        <v>28386</v>
      </c>
      <c r="P11" s="3">
        <v>55355</v>
      </c>
      <c r="Q11" s="20">
        <f t="shared" si="1"/>
        <v>1.9118714319343866E-3</v>
      </c>
      <c r="R11" s="20">
        <f t="shared" si="2"/>
        <v>-5.4241945246399914E-2</v>
      </c>
      <c r="S11" s="20">
        <f t="shared" si="3"/>
        <v>0.12132322768223269</v>
      </c>
      <c r="T11" s="20">
        <f t="shared" si="4"/>
        <v>-5.2748478613971805E-2</v>
      </c>
    </row>
    <row r="12" spans="1:20" x14ac:dyDescent="0.3">
      <c r="A12" s="2">
        <v>2005</v>
      </c>
      <c r="B12" s="3">
        <v>10153375</v>
      </c>
      <c r="C12" s="3">
        <v>426004</v>
      </c>
      <c r="D12" s="3">
        <v>171654042</v>
      </c>
      <c r="E12" s="3">
        <v>19839533</v>
      </c>
      <c r="F12" s="3">
        <v>511801</v>
      </c>
      <c r="G12" s="3">
        <v>4547895</v>
      </c>
      <c r="I12" s="3">
        <v>40187</v>
      </c>
      <c r="J12" s="3">
        <v>114796</v>
      </c>
      <c r="K12" s="3">
        <v>494506</v>
      </c>
      <c r="L12" s="3">
        <v>236350</v>
      </c>
      <c r="M12" s="3">
        <v>1361756</v>
      </c>
      <c r="N12" s="3">
        <v>3025</v>
      </c>
      <c r="O12" s="3">
        <v>34640</v>
      </c>
      <c r="P12" s="3">
        <v>54038</v>
      </c>
      <c r="Q12" s="20">
        <f t="shared" si="1"/>
        <v>-1.2139638386215124E-2</v>
      </c>
      <c r="R12" s="20">
        <f t="shared" si="2"/>
        <v>-1.9284913474576504E-2</v>
      </c>
      <c r="S12" s="20">
        <f t="shared" si="3"/>
        <v>8.0079058037696216E-2</v>
      </c>
      <c r="T12" s="20">
        <f t="shared" si="4"/>
        <v>2.5015037179885846E-2</v>
      </c>
    </row>
    <row r="13" spans="1:20" x14ac:dyDescent="0.3">
      <c r="A13" s="2">
        <v>2006</v>
      </c>
      <c r="B13" s="3">
        <v>9764545</v>
      </c>
      <c r="C13" s="3">
        <v>413303</v>
      </c>
      <c r="D13" s="3">
        <v>181499881</v>
      </c>
      <c r="E13" s="3">
        <v>20779063</v>
      </c>
      <c r="F13" s="3">
        <v>517327</v>
      </c>
      <c r="G13" s="3">
        <v>4486035</v>
      </c>
      <c r="I13" s="3">
        <v>35420</v>
      </c>
      <c r="J13" s="3">
        <v>123052</v>
      </c>
      <c r="K13" s="3">
        <v>509283</v>
      </c>
      <c r="L13" s="3">
        <v>237877</v>
      </c>
      <c r="M13" s="3">
        <v>1383374</v>
      </c>
      <c r="N13" s="3">
        <v>3043</v>
      </c>
      <c r="O13" s="3">
        <v>33554</v>
      </c>
      <c r="P13" s="3">
        <v>52479</v>
      </c>
      <c r="Q13" s="20">
        <f t="shared" si="1"/>
        <v>-3.829564061211177E-2</v>
      </c>
      <c r="R13" s="20">
        <f t="shared" si="2"/>
        <v>-2.98142740443752E-2</v>
      </c>
      <c r="S13" s="20">
        <f t="shared" si="3"/>
        <v>5.7358620194915E-2</v>
      </c>
      <c r="T13" s="20">
        <f t="shared" si="4"/>
        <v>4.7356457432742971E-2</v>
      </c>
    </row>
    <row r="14" spans="1:20" x14ac:dyDescent="0.3">
      <c r="A14" s="2">
        <v>2007</v>
      </c>
      <c r="B14" s="3">
        <v>9494843</v>
      </c>
      <c r="C14" s="3">
        <v>389020</v>
      </c>
      <c r="D14" s="3">
        <v>217639868</v>
      </c>
      <c r="E14" s="3">
        <v>21843467</v>
      </c>
      <c r="F14" s="3">
        <v>532091</v>
      </c>
      <c r="G14" s="3">
        <v>4735956</v>
      </c>
      <c r="I14" s="3">
        <v>33397</v>
      </c>
      <c r="J14" s="3">
        <v>141341</v>
      </c>
      <c r="K14" s="3">
        <v>578822</v>
      </c>
      <c r="L14" s="3">
        <v>224871</v>
      </c>
      <c r="M14" s="3">
        <v>1352291</v>
      </c>
      <c r="N14" s="3">
        <v>2355</v>
      </c>
      <c r="O14" s="3">
        <v>36546</v>
      </c>
      <c r="P14" s="3">
        <v>47503</v>
      </c>
      <c r="Q14" s="20">
        <f t="shared" si="1"/>
        <v>-2.7620539410694533E-2</v>
      </c>
      <c r="R14" s="20">
        <f t="shared" si="2"/>
        <v>-5.8753505297566178E-2</v>
      </c>
      <c r="S14" s="20">
        <f t="shared" si="3"/>
        <v>0.19911851622646526</v>
      </c>
      <c r="T14" s="20">
        <f t="shared" si="4"/>
        <v>5.1224831456548436E-2</v>
      </c>
    </row>
    <row r="15" spans="1:20" x14ac:dyDescent="0.3">
      <c r="A15" s="2">
        <v>2008</v>
      </c>
      <c r="B15" s="3">
        <v>9585600</v>
      </c>
      <c r="C15" s="3">
        <v>393544</v>
      </c>
      <c r="D15" s="3">
        <v>237876028</v>
      </c>
      <c r="E15" s="3">
        <v>23691478</v>
      </c>
      <c r="F15" s="3">
        <v>579764</v>
      </c>
      <c r="G15" s="3">
        <v>4631600</v>
      </c>
      <c r="I15" s="3">
        <v>27918</v>
      </c>
      <c r="J15" s="3">
        <v>167382</v>
      </c>
      <c r="K15" s="3">
        <v>596153</v>
      </c>
      <c r="L15" s="3">
        <v>259173</v>
      </c>
      <c r="M15" s="3">
        <v>1331683</v>
      </c>
      <c r="N15" s="3">
        <v>1988</v>
      </c>
      <c r="O15" s="3">
        <v>38046</v>
      </c>
      <c r="P15" s="3">
        <v>44684</v>
      </c>
      <c r="Q15" s="20">
        <f t="shared" si="1"/>
        <v>9.5585572083709547E-3</v>
      </c>
      <c r="R15" s="20">
        <f t="shared" si="2"/>
        <v>1.1629222147961471E-2</v>
      </c>
      <c r="S15" s="20">
        <f t="shared" si="3"/>
        <v>9.2980023310802684E-2</v>
      </c>
      <c r="T15" s="20">
        <f t="shared" si="4"/>
        <v>8.4602458025550664E-2</v>
      </c>
    </row>
    <row r="16" spans="1:20" x14ac:dyDescent="0.3">
      <c r="A16" s="2">
        <v>2009</v>
      </c>
      <c r="B16" s="3">
        <v>9562113</v>
      </c>
      <c r="C16" s="3">
        <v>371617</v>
      </c>
      <c r="D16" s="3">
        <v>252909134</v>
      </c>
      <c r="E16" s="3">
        <v>23190363</v>
      </c>
      <c r="F16" s="3">
        <v>599925</v>
      </c>
      <c r="G16" s="3">
        <v>5105005</v>
      </c>
      <c r="I16" s="3">
        <v>27507</v>
      </c>
      <c r="J16" s="3">
        <v>179896</v>
      </c>
      <c r="K16" s="3">
        <v>589802</v>
      </c>
      <c r="L16" s="3">
        <v>258078</v>
      </c>
      <c r="M16" s="3">
        <v>1489241</v>
      </c>
      <c r="N16" s="3">
        <v>1881</v>
      </c>
      <c r="O16" s="3">
        <v>37696</v>
      </c>
      <c r="P16" s="3">
        <v>43833</v>
      </c>
      <c r="Q16" s="20">
        <f t="shared" si="1"/>
        <v>-2.4502378567852201E-3</v>
      </c>
      <c r="R16" s="20">
        <f t="shared" si="2"/>
        <v>-5.5716768645945547E-2</v>
      </c>
      <c r="S16" s="20">
        <f t="shared" si="3"/>
        <v>6.319722977718456E-2</v>
      </c>
      <c r="T16" s="20">
        <f t="shared" si="4"/>
        <v>-2.11516985137018E-2</v>
      </c>
    </row>
    <row r="17" spans="1:20" x14ac:dyDescent="0.3">
      <c r="A17" s="2">
        <v>2010</v>
      </c>
      <c r="B17" s="3">
        <v>9411380</v>
      </c>
      <c r="C17" s="3">
        <v>341481</v>
      </c>
      <c r="D17" s="3">
        <v>265520607</v>
      </c>
      <c r="E17" s="3">
        <v>23443802</v>
      </c>
      <c r="F17" s="3">
        <v>613934</v>
      </c>
      <c r="G17" s="3">
        <v>5096224</v>
      </c>
      <c r="I17" s="3">
        <v>27777</v>
      </c>
      <c r="J17" s="3">
        <v>181984</v>
      </c>
      <c r="K17" s="3">
        <v>608306</v>
      </c>
      <c r="L17" s="3">
        <v>249943</v>
      </c>
      <c r="M17" s="3">
        <v>1550396</v>
      </c>
      <c r="N17" s="3">
        <v>1844</v>
      </c>
      <c r="O17" s="3">
        <v>35192</v>
      </c>
      <c r="P17" s="3">
        <v>41581</v>
      </c>
      <c r="Q17" s="20">
        <f t="shared" si="1"/>
        <v>-1.5763566065366552E-2</v>
      </c>
      <c r="R17" s="20">
        <f t="shared" si="2"/>
        <v>-8.1094244881154576E-2</v>
      </c>
      <c r="S17" s="20">
        <f t="shared" si="3"/>
        <v>4.9865628815130014E-2</v>
      </c>
      <c r="T17" s="20">
        <f t="shared" si="4"/>
        <v>1.0928634450439567E-2</v>
      </c>
    </row>
    <row r="18" spans="1:20" x14ac:dyDescent="0.3">
      <c r="A18" s="2">
        <v>2011</v>
      </c>
      <c r="B18" s="3">
        <v>9475676</v>
      </c>
      <c r="C18" s="3">
        <v>331689</v>
      </c>
      <c r="D18" s="3">
        <v>260682737</v>
      </c>
      <c r="E18" s="3">
        <v>24999664</v>
      </c>
      <c r="F18" s="3">
        <v>643591</v>
      </c>
      <c r="G18" s="3">
        <v>5448964</v>
      </c>
      <c r="I18" s="3">
        <v>26523</v>
      </c>
      <c r="J18" s="3">
        <v>185206</v>
      </c>
      <c r="K18" s="3">
        <v>672314</v>
      </c>
      <c r="L18" s="3">
        <v>269083</v>
      </c>
      <c r="M18" s="3">
        <v>1588638</v>
      </c>
      <c r="N18" s="3">
        <v>1805</v>
      </c>
      <c r="O18" s="3">
        <v>41756</v>
      </c>
      <c r="P18" s="3">
        <v>40379</v>
      </c>
      <c r="Q18" s="20">
        <f t="shared" si="1"/>
        <v>6.8317292469328716E-3</v>
      </c>
      <c r="R18" s="20">
        <f t="shared" si="2"/>
        <v>-2.8675094661196332E-2</v>
      </c>
      <c r="S18" s="20">
        <f t="shared" si="3"/>
        <v>-1.8220318395099189E-2</v>
      </c>
      <c r="T18" s="20">
        <f t="shared" si="4"/>
        <v>6.6365600596695051E-2</v>
      </c>
    </row>
    <row r="19" spans="1:20" x14ac:dyDescent="0.3">
      <c r="A19" s="2">
        <v>2012</v>
      </c>
      <c r="B19" s="3">
        <v>9413937</v>
      </c>
      <c r="C19" s="3">
        <v>325837</v>
      </c>
      <c r="D19" s="3">
        <v>258129857</v>
      </c>
      <c r="E19" s="3">
        <v>25375381</v>
      </c>
      <c r="F19" s="3">
        <v>638923</v>
      </c>
      <c r="G19" s="3">
        <v>5518927</v>
      </c>
      <c r="I19" s="3">
        <v>24502</v>
      </c>
      <c r="J19" s="3">
        <v>176130</v>
      </c>
      <c r="K19" s="3">
        <v>695021</v>
      </c>
      <c r="L19" s="3">
        <v>275443</v>
      </c>
      <c r="M19" s="3">
        <v>1615916</v>
      </c>
      <c r="N19" s="3">
        <v>1710</v>
      </c>
      <c r="O19" s="3">
        <v>33785</v>
      </c>
      <c r="P19" s="3">
        <v>39132</v>
      </c>
      <c r="Q19" s="20">
        <f t="shared" si="1"/>
        <v>-6.5155245915964333E-3</v>
      </c>
      <c r="R19" s="20">
        <f t="shared" si="2"/>
        <v>-1.7643033082194504E-2</v>
      </c>
      <c r="S19" s="20">
        <f t="shared" si="3"/>
        <v>-9.7930535384856965E-3</v>
      </c>
      <c r="T19" s="20">
        <f t="shared" si="4"/>
        <v>1.502888198817387E-2</v>
      </c>
    </row>
    <row r="20" spans="1:20" x14ac:dyDescent="0.3">
      <c r="A20" s="2">
        <v>2013</v>
      </c>
      <c r="B20" s="3">
        <v>9395313</v>
      </c>
      <c r="C20" s="3">
        <v>312626</v>
      </c>
      <c r="D20" s="3">
        <v>275822799</v>
      </c>
      <c r="E20" s="3">
        <v>24471152</v>
      </c>
      <c r="F20" s="3">
        <v>640681</v>
      </c>
      <c r="G20" s="3">
        <v>5322607</v>
      </c>
      <c r="H20" s="3">
        <v>603426</v>
      </c>
      <c r="I20" s="3">
        <v>26683</v>
      </c>
      <c r="J20" s="3">
        <v>164964</v>
      </c>
      <c r="K20" s="3">
        <v>699664</v>
      </c>
      <c r="L20" s="3">
        <v>261876</v>
      </c>
      <c r="M20" s="3">
        <v>1715686</v>
      </c>
      <c r="Q20" s="20">
        <f t="shared" si="1"/>
        <v>-1.9783433859819066E-3</v>
      </c>
      <c r="R20" s="20">
        <f t="shared" si="2"/>
        <v>-4.0544812283442311E-2</v>
      </c>
      <c r="S20" s="20">
        <f t="shared" si="3"/>
        <v>6.8542795496919107E-2</v>
      </c>
      <c r="T20" s="20">
        <f t="shared" si="4"/>
        <v>-3.5634105355895951E-2</v>
      </c>
    </row>
    <row r="21" spans="1:20" x14ac:dyDescent="0.3">
      <c r="A21" s="2">
        <v>2014</v>
      </c>
      <c r="B21" s="3">
        <v>9181577</v>
      </c>
      <c r="C21" s="3">
        <v>301931</v>
      </c>
      <c r="D21" s="3">
        <v>301885901</v>
      </c>
      <c r="E21" s="3">
        <v>24388943</v>
      </c>
      <c r="F21" s="3">
        <v>650231</v>
      </c>
      <c r="G21" s="3">
        <v>6394330</v>
      </c>
      <c r="H21" s="3">
        <v>653172</v>
      </c>
      <c r="I21" s="3">
        <v>27946</v>
      </c>
      <c r="J21" s="3">
        <v>163644</v>
      </c>
      <c r="K21" s="3">
        <v>752345</v>
      </c>
      <c r="L21" s="3">
        <v>254781</v>
      </c>
      <c r="M21" s="3">
        <v>1725896</v>
      </c>
      <c r="Q21" s="20">
        <f t="shared" si="1"/>
        <v>-2.2749215486487784E-2</v>
      </c>
      <c r="R21" s="20">
        <f t="shared" si="2"/>
        <v>-3.4210206444761471E-2</v>
      </c>
      <c r="S21" s="20">
        <f t="shared" si="3"/>
        <v>9.4492196056642941E-2</v>
      </c>
      <c r="T21" s="20">
        <f t="shared" si="4"/>
        <v>-3.3594250078623489E-3</v>
      </c>
    </row>
    <row r="22" spans="1:20" x14ac:dyDescent="0.3">
      <c r="A22" s="2">
        <v>2015</v>
      </c>
      <c r="B22" s="3">
        <v>9314908</v>
      </c>
      <c r="C22" s="3">
        <v>300781</v>
      </c>
      <c r="D22" s="3">
        <v>324034053</v>
      </c>
      <c r="E22" s="3">
        <v>23076233</v>
      </c>
      <c r="F22" s="3">
        <v>614749</v>
      </c>
      <c r="G22" s="3">
        <v>7134055</v>
      </c>
      <c r="H22" s="3">
        <v>676446</v>
      </c>
      <c r="I22" s="3">
        <v>27890</v>
      </c>
      <c r="J22" s="3">
        <v>151115</v>
      </c>
      <c r="K22" s="3">
        <v>810353</v>
      </c>
      <c r="L22" s="3">
        <v>221173</v>
      </c>
      <c r="M22" s="3">
        <v>1641009</v>
      </c>
      <c r="Q22" s="20">
        <f t="shared" si="1"/>
        <v>1.4521579462874357E-2</v>
      </c>
      <c r="R22" s="20">
        <f t="shared" si="2"/>
        <v>-3.8088172463245362E-3</v>
      </c>
      <c r="S22" s="20">
        <f t="shared" si="3"/>
        <v>7.336597014512436E-2</v>
      </c>
      <c r="T22" s="20">
        <f t="shared" si="4"/>
        <v>-5.382398080966444E-2</v>
      </c>
    </row>
    <row r="23" spans="1:20" x14ac:dyDescent="0.3">
      <c r="A23" s="2">
        <v>2016</v>
      </c>
      <c r="B23" s="3">
        <v>9487999</v>
      </c>
      <c r="C23" s="3">
        <v>296488</v>
      </c>
      <c r="D23" s="3">
        <v>331868454</v>
      </c>
      <c r="E23" s="3">
        <v>23174302</v>
      </c>
      <c r="F23" s="3">
        <v>596193</v>
      </c>
      <c r="G23" s="3">
        <v>7092317</v>
      </c>
      <c r="H23" s="3">
        <v>673867</v>
      </c>
      <c r="I23" s="3">
        <v>28430</v>
      </c>
      <c r="J23" s="3">
        <v>139209</v>
      </c>
      <c r="K23" s="3">
        <v>672575</v>
      </c>
      <c r="L23" s="3">
        <v>199260</v>
      </c>
      <c r="M23" s="3">
        <v>1599182</v>
      </c>
      <c r="Q23" s="20">
        <f t="shared" si="1"/>
        <v>1.8582148100657614E-2</v>
      </c>
      <c r="R23" s="20">
        <f t="shared" si="2"/>
        <v>-1.4272843031973403E-2</v>
      </c>
      <c r="S23" s="20">
        <f t="shared" si="3"/>
        <v>2.4177708878023285E-2</v>
      </c>
      <c r="T23" s="20">
        <f t="shared" si="4"/>
        <v>4.2497837493666868E-3</v>
      </c>
    </row>
    <row r="24" spans="1:20" x14ac:dyDescent="0.3">
      <c r="A24" s="2">
        <v>2017</v>
      </c>
      <c r="B24" s="3">
        <v>9370139</v>
      </c>
      <c r="C24" s="3">
        <v>281087</v>
      </c>
      <c r="D24" s="3">
        <v>360835651</v>
      </c>
      <c r="E24" s="3">
        <v>23897423</v>
      </c>
      <c r="F24" s="3">
        <v>562712</v>
      </c>
      <c r="G24" s="3">
        <v>6894089</v>
      </c>
      <c r="H24" s="3">
        <v>601261</v>
      </c>
      <c r="I24" s="3">
        <v>30501</v>
      </c>
      <c r="J24" s="3">
        <v>121906</v>
      </c>
      <c r="K24" s="3">
        <v>802369</v>
      </c>
      <c r="L24" s="3">
        <v>139194</v>
      </c>
      <c r="M24" s="3">
        <v>1420990</v>
      </c>
      <c r="Q24" s="20">
        <f t="shared" si="1"/>
        <v>-1.2422008054596145E-2</v>
      </c>
      <c r="R24" s="20">
        <f t="shared" si="2"/>
        <v>-5.1944766735921855E-2</v>
      </c>
      <c r="S24" s="20">
        <f t="shared" si="3"/>
        <v>8.7285177759016452E-2</v>
      </c>
      <c r="T24" s="20">
        <f t="shared" si="4"/>
        <v>3.1203571956557763E-2</v>
      </c>
    </row>
    <row r="25" spans="1:20" x14ac:dyDescent="0.3">
      <c r="A25" s="2">
        <v>2018</v>
      </c>
      <c r="B25" s="3">
        <v>9275271</v>
      </c>
      <c r="C25" s="3">
        <v>283068</v>
      </c>
      <c r="D25" s="3">
        <v>384612337</v>
      </c>
      <c r="E25" s="3">
        <v>24450513</v>
      </c>
      <c r="F25" s="3">
        <v>558022</v>
      </c>
      <c r="G25" s="3">
        <v>6891809</v>
      </c>
      <c r="H25" s="3">
        <v>598355</v>
      </c>
      <c r="I25" s="3">
        <v>33081</v>
      </c>
      <c r="J25" s="3">
        <v>116145</v>
      </c>
      <c r="K25" s="3">
        <v>605860</v>
      </c>
      <c r="L25" s="3">
        <v>128928</v>
      </c>
      <c r="M25" s="3">
        <v>1356078</v>
      </c>
      <c r="Q25" s="20">
        <f t="shared" si="1"/>
        <v>-1.0124502955612513E-2</v>
      </c>
      <c r="R25" s="20">
        <f t="shared" si="2"/>
        <v>7.0476400545027573E-3</v>
      </c>
      <c r="S25" s="20">
        <f t="shared" si="3"/>
        <v>6.5893394774342751E-2</v>
      </c>
      <c r="T25" s="20">
        <f t="shared" si="4"/>
        <v>2.3144336525323217E-2</v>
      </c>
    </row>
    <row r="26" spans="1:20" x14ac:dyDescent="0.3">
      <c r="A26" s="2">
        <v>2019</v>
      </c>
      <c r="B26" s="3">
        <v>8972546</v>
      </c>
      <c r="C26" s="3">
        <v>284146</v>
      </c>
      <c r="D26" s="3">
        <v>383966030</v>
      </c>
      <c r="E26" s="3">
        <v>25256489</v>
      </c>
      <c r="F26" s="3">
        <v>588688</v>
      </c>
      <c r="G26" s="3">
        <v>6838340</v>
      </c>
      <c r="H26" s="3">
        <v>623179</v>
      </c>
      <c r="I26" s="3">
        <v>35288</v>
      </c>
      <c r="J26" s="3">
        <v>102336</v>
      </c>
      <c r="K26" s="3">
        <v>567072</v>
      </c>
      <c r="L26" s="3">
        <v>124077</v>
      </c>
      <c r="M26" s="3">
        <v>1309896</v>
      </c>
      <c r="Q26" s="20">
        <f t="shared" si="1"/>
        <v>-3.2637860392434881E-2</v>
      </c>
      <c r="R26" s="20">
        <f t="shared" si="2"/>
        <v>3.8082722172763095E-3</v>
      </c>
      <c r="S26" s="20">
        <f t="shared" si="3"/>
        <v>-1.680411515244784E-3</v>
      </c>
      <c r="T26" s="20">
        <f t="shared" si="4"/>
        <v>3.2963561950622555E-2</v>
      </c>
    </row>
    <row r="27" spans="1:20" x14ac:dyDescent="0.3">
      <c r="A27" s="2">
        <v>2020</v>
      </c>
      <c r="B27" s="3">
        <v>8460084</v>
      </c>
      <c r="C27" s="3">
        <v>269283</v>
      </c>
      <c r="D27" s="3">
        <v>395287952</v>
      </c>
      <c r="E27" s="3">
        <v>25058017</v>
      </c>
      <c r="F27" s="3">
        <v>570146</v>
      </c>
      <c r="G27" s="3">
        <v>7022860</v>
      </c>
      <c r="H27" s="3">
        <v>633087</v>
      </c>
      <c r="I27" s="3">
        <v>35195</v>
      </c>
      <c r="J27" s="3">
        <v>85338</v>
      </c>
      <c r="K27" s="3">
        <v>558825</v>
      </c>
      <c r="L27" s="3">
        <v>115512</v>
      </c>
      <c r="M27" s="3">
        <v>1329071</v>
      </c>
      <c r="Q27" s="20">
        <f t="shared" si="1"/>
        <v>-5.7114446668760421E-2</v>
      </c>
      <c r="R27" s="20">
        <f t="shared" si="2"/>
        <v>-5.2307616507006993E-2</v>
      </c>
      <c r="S27" s="20">
        <f t="shared" si="3"/>
        <v>2.9486780380024724E-2</v>
      </c>
      <c r="T27" s="20">
        <f t="shared" si="4"/>
        <v>-7.8582577332898529E-3</v>
      </c>
    </row>
    <row r="28" spans="1:20" x14ac:dyDescent="0.3">
      <c r="A28" s="2">
        <v>2021</v>
      </c>
      <c r="B28" s="3">
        <v>8084187</v>
      </c>
      <c r="C28" s="3">
        <v>258875</v>
      </c>
      <c r="D28" s="3">
        <v>429707627</v>
      </c>
      <c r="E28" s="3">
        <v>25357991</v>
      </c>
      <c r="F28" s="3">
        <v>568294</v>
      </c>
      <c r="G28" s="3">
        <v>6703390</v>
      </c>
      <c r="H28" s="3">
        <v>629616</v>
      </c>
      <c r="I28" s="3">
        <v>32854</v>
      </c>
      <c r="J28" s="3">
        <v>82124</v>
      </c>
      <c r="K28" s="3">
        <v>554097</v>
      </c>
      <c r="L28" s="3">
        <v>109106</v>
      </c>
      <c r="M28" s="3">
        <v>1254018</v>
      </c>
      <c r="Q28" s="20">
        <f t="shared" si="1"/>
        <v>-4.4431828336456203E-2</v>
      </c>
      <c r="R28" s="20">
        <f t="shared" si="2"/>
        <v>-3.8650787461518177E-2</v>
      </c>
      <c r="S28" s="20">
        <f t="shared" si="3"/>
        <v>8.7074940751040053E-2</v>
      </c>
      <c r="T28" s="20">
        <f t="shared" si="4"/>
        <v>1.1971178724956566E-2</v>
      </c>
    </row>
    <row r="29" spans="1:20" x14ac:dyDescent="0.3">
      <c r="A29" s="2">
        <v>2022</v>
      </c>
      <c r="B29" s="3">
        <v>7922486</v>
      </c>
      <c r="C29" s="3">
        <v>247626</v>
      </c>
      <c r="D29" s="3">
        <v>470324657</v>
      </c>
      <c r="E29" s="3">
        <v>26645626</v>
      </c>
      <c r="F29" s="3">
        <v>550564</v>
      </c>
      <c r="G29" s="3">
        <v>7025138</v>
      </c>
      <c r="H29" s="3">
        <v>652853</v>
      </c>
      <c r="I29" s="3">
        <v>34518</v>
      </c>
      <c r="J29" s="3">
        <v>74879</v>
      </c>
      <c r="K29" s="3">
        <v>552392</v>
      </c>
      <c r="L29" s="3">
        <v>103473</v>
      </c>
      <c r="M29" s="3">
        <v>1228352</v>
      </c>
      <c r="Q29" s="20">
        <f t="shared" si="1"/>
        <v>-2.0002135032254897E-2</v>
      </c>
      <c r="R29" s="20">
        <f t="shared" si="2"/>
        <v>-4.3453404152583253E-2</v>
      </c>
      <c r="S29" s="20">
        <f t="shared" si="3"/>
        <v>9.4522478652677044E-2</v>
      </c>
      <c r="T29" s="20">
        <f t="shared" si="4"/>
        <v>5.0778273405018615E-2</v>
      </c>
    </row>
    <row r="30" spans="1:20" x14ac:dyDescent="0.3">
      <c r="A30" s="2" t="s">
        <v>58</v>
      </c>
      <c r="B30" s="3">
        <f>AVERAGE(B2:B29)</f>
        <v>9456367.5714285709</v>
      </c>
      <c r="C30" s="3">
        <f t="shared" ref="C30:M30" si="5">AVERAGE(C2:C29)</f>
        <v>374215.64285714284</v>
      </c>
      <c r="D30" s="3">
        <f t="shared" si="5"/>
        <v>242385304.25</v>
      </c>
      <c r="E30" s="3">
        <f t="shared" si="5"/>
        <v>22216852.892857142</v>
      </c>
      <c r="F30" s="3">
        <f t="shared" si="5"/>
        <v>572226.53571428568</v>
      </c>
      <c r="G30" s="3">
        <f t="shared" si="5"/>
        <v>5329705.6071428573</v>
      </c>
      <c r="H30" s="3">
        <f t="shared" si="5"/>
        <v>634526.19999999995</v>
      </c>
      <c r="I30" s="3">
        <f t="shared" si="5"/>
        <v>41858.428571428572</v>
      </c>
      <c r="J30" s="3">
        <f t="shared" si="5"/>
        <v>122790.64285714286</v>
      </c>
      <c r="K30" s="3">
        <f t="shared" si="5"/>
        <v>543299.60714285716</v>
      </c>
      <c r="L30" s="3">
        <f t="shared" si="5"/>
        <v>227270</v>
      </c>
      <c r="M30" s="3">
        <f t="shared" si="5"/>
        <v>1350229.9285714286</v>
      </c>
      <c r="N30" s="3">
        <f t="shared" ref="N30" si="6">AVERAGE(N2:N29)</f>
        <v>2768.2222222222222</v>
      </c>
      <c r="O30" s="3">
        <f t="shared" ref="O30" si="7">AVERAGE(O2:O29)</f>
        <v>32795.388888888891</v>
      </c>
      <c r="P30" s="3">
        <f t="shared" ref="P30" si="8">AVERAGE(P2:P29)</f>
        <v>55255.055555555555</v>
      </c>
      <c r="Q30" s="21">
        <f>AVERAGE(Q2:Q29)</f>
        <v>-5.9855525138866527E-3</v>
      </c>
      <c r="R30" s="21">
        <f>AVERAGE(R2:R29)</f>
        <v>-1.9711139835433957E-2</v>
      </c>
      <c r="S30" s="21">
        <f>AVERAGE(S2:S29)</f>
        <v>5.710530089331553E-2</v>
      </c>
      <c r="T30" s="21">
        <f t="shared" ref="T30" si="9">AVERAGE(T2:T29)</f>
        <v>8.8836466895932196E-3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0F7C-654F-4A5C-A1CC-A1BCA861CE1B}">
  <dimension ref="A1:AA352"/>
  <sheetViews>
    <sheetView zoomScale="85" zoomScaleNormal="85" workbookViewId="0">
      <selection activeCell="E11" sqref="E11"/>
    </sheetView>
  </sheetViews>
  <sheetFormatPr defaultRowHeight="14.4" x14ac:dyDescent="0.3"/>
  <cols>
    <col min="1" max="1" width="19.33203125" style="2" customWidth="1"/>
    <col min="2" max="2" width="16.88671875" style="8" customWidth="1"/>
    <col min="3" max="13" width="19.33203125" style="2" customWidth="1"/>
    <col min="23" max="23" width="16.33203125" customWidth="1"/>
    <col min="24" max="24" width="11.5546875" style="11" bestFit="1" customWidth="1"/>
    <col min="27" max="27" width="11.5546875" style="11" bestFit="1" customWidth="1"/>
  </cols>
  <sheetData>
    <row r="1" spans="1:27" ht="57.6" x14ac:dyDescent="0.3">
      <c r="A1" s="2" t="s">
        <v>4</v>
      </c>
      <c r="B1" s="23" t="s">
        <v>49</v>
      </c>
      <c r="C1" s="10" t="s">
        <v>43</v>
      </c>
      <c r="D1" s="10" t="s">
        <v>44</v>
      </c>
      <c r="E1" s="10" t="s">
        <v>51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W1" t="s">
        <v>49</v>
      </c>
      <c r="X1" s="11" t="s">
        <v>50</v>
      </c>
      <c r="Z1" s="8" t="s">
        <v>49</v>
      </c>
      <c r="AA1" s="22" t="s">
        <v>50</v>
      </c>
    </row>
    <row r="2" spans="1:27" x14ac:dyDescent="0.3">
      <c r="A2" s="2">
        <v>1995</v>
      </c>
      <c r="B2" s="8">
        <f>Z2</f>
        <v>5.5119792964323313</v>
      </c>
      <c r="C2" s="3">
        <v>4904</v>
      </c>
      <c r="D2" s="9">
        <v>87833632.430000007</v>
      </c>
      <c r="E2" s="9">
        <f>D2*B2</f>
        <v>484137163.48460746</v>
      </c>
      <c r="F2" s="3">
        <v>3437</v>
      </c>
      <c r="G2" s="9">
        <v>59908754.600000001</v>
      </c>
      <c r="H2" s="3">
        <v>1443</v>
      </c>
      <c r="I2" s="9">
        <v>24260037.829999998</v>
      </c>
      <c r="J2" s="2">
        <v>24</v>
      </c>
      <c r="K2" s="9">
        <v>3664840</v>
      </c>
      <c r="W2">
        <v>6.6449397333952449</v>
      </c>
      <c r="X2" s="11">
        <v>34700</v>
      </c>
      <c r="Z2" s="8">
        <v>5.5119792964323313</v>
      </c>
      <c r="AA2" s="22">
        <v>35034</v>
      </c>
    </row>
    <row r="3" spans="1:27" x14ac:dyDescent="0.3">
      <c r="A3" s="2">
        <v>1996</v>
      </c>
      <c r="B3" s="8">
        <f t="shared" ref="B3:B29" si="0">Z3</f>
        <v>5.0307869487397667</v>
      </c>
      <c r="C3" s="3">
        <v>4234</v>
      </c>
      <c r="D3" s="9">
        <v>78817432.030000001</v>
      </c>
      <c r="E3" s="9">
        <f t="shared" ref="E3:E29" si="1">D3*B3</f>
        <v>396513708.38970768</v>
      </c>
      <c r="F3" s="3">
        <v>2593</v>
      </c>
      <c r="G3" s="9">
        <v>62762732.420000002</v>
      </c>
      <c r="H3" s="3">
        <v>1635</v>
      </c>
      <c r="I3" s="9">
        <v>14660396.039999999</v>
      </c>
      <c r="J3" s="2">
        <v>6</v>
      </c>
      <c r="K3" s="9">
        <v>1394303.57</v>
      </c>
      <c r="W3">
        <v>6.5778718351400016</v>
      </c>
      <c r="X3" s="11">
        <v>34731</v>
      </c>
      <c r="Z3" s="8">
        <v>5.0307869487397667</v>
      </c>
      <c r="AA3" s="22">
        <v>35400</v>
      </c>
    </row>
    <row r="4" spans="1:27" x14ac:dyDescent="0.3">
      <c r="A4" s="2">
        <v>1997</v>
      </c>
      <c r="B4" s="8">
        <f t="shared" si="0"/>
        <v>4.781011669896686</v>
      </c>
      <c r="C4" s="3">
        <v>10112</v>
      </c>
      <c r="D4" s="9">
        <v>250880606.59</v>
      </c>
      <c r="E4" s="9">
        <f t="shared" si="1"/>
        <v>1199463107.8575494</v>
      </c>
      <c r="F4" s="3">
        <v>5299</v>
      </c>
      <c r="G4" s="9">
        <v>182335759.59</v>
      </c>
      <c r="H4" s="3">
        <v>4813</v>
      </c>
      <c r="I4" s="9">
        <v>68544847</v>
      </c>
      <c r="J4" s="2" t="s">
        <v>40</v>
      </c>
      <c r="K4" s="2" t="s">
        <v>40</v>
      </c>
      <c r="W4">
        <v>6.4774486784161738</v>
      </c>
      <c r="X4" s="11">
        <v>34759</v>
      </c>
      <c r="Z4" s="8">
        <v>4.781011669896686</v>
      </c>
      <c r="AA4" s="22">
        <v>35765</v>
      </c>
    </row>
    <row r="5" spans="1:27" x14ac:dyDescent="0.3">
      <c r="A5" s="2">
        <v>1998</v>
      </c>
      <c r="B5" s="8">
        <f t="shared" si="0"/>
        <v>4.7031751474420513</v>
      </c>
      <c r="C5" s="3">
        <v>5632</v>
      </c>
      <c r="D5" s="9">
        <v>169242768.93000001</v>
      </c>
      <c r="E5" s="9">
        <f t="shared" si="1"/>
        <v>795978384.71585381</v>
      </c>
      <c r="F5" s="3">
        <v>3938</v>
      </c>
      <c r="G5" s="9">
        <v>119113237.98</v>
      </c>
      <c r="H5" s="3">
        <v>1573</v>
      </c>
      <c r="I5" s="9">
        <v>28929399.109999999</v>
      </c>
      <c r="J5" s="2">
        <v>121</v>
      </c>
      <c r="K5" s="9">
        <v>21200131.84</v>
      </c>
      <c r="W5">
        <v>6.3237774340845485</v>
      </c>
      <c r="X5" s="11">
        <v>34790</v>
      </c>
      <c r="Z5" s="8">
        <v>4.7031751474420513</v>
      </c>
      <c r="AA5" s="22">
        <v>36130</v>
      </c>
    </row>
    <row r="6" spans="1:27" x14ac:dyDescent="0.3">
      <c r="A6" s="2">
        <v>1999</v>
      </c>
      <c r="B6" s="8">
        <f t="shared" si="0"/>
        <v>4.3172244044921184</v>
      </c>
      <c r="C6" s="3">
        <v>9209</v>
      </c>
      <c r="D6" s="9">
        <v>162465256.52000001</v>
      </c>
      <c r="E6" s="9">
        <f t="shared" si="1"/>
        <v>701398970.33021629</v>
      </c>
      <c r="F6" s="3">
        <v>4040</v>
      </c>
      <c r="G6" s="9">
        <v>101101686.45999999</v>
      </c>
      <c r="H6" s="3">
        <v>5135</v>
      </c>
      <c r="I6" s="9">
        <v>56056692.439999998</v>
      </c>
      <c r="J6" s="2">
        <v>34</v>
      </c>
      <c r="K6" s="9">
        <v>5306877.62</v>
      </c>
      <c r="W6">
        <v>6.1593379003622539</v>
      </c>
      <c r="X6" s="11">
        <v>34820</v>
      </c>
      <c r="Z6" s="8">
        <v>4.3172244044921184</v>
      </c>
      <c r="AA6" s="22">
        <v>36495</v>
      </c>
    </row>
    <row r="7" spans="1:27" x14ac:dyDescent="0.3">
      <c r="A7" s="2">
        <v>2000</v>
      </c>
      <c r="B7" s="8">
        <f t="shared" si="0"/>
        <v>4.0738296494740034</v>
      </c>
      <c r="C7" s="3">
        <v>9987</v>
      </c>
      <c r="D7" s="9">
        <v>215962709.50999999</v>
      </c>
      <c r="E7" s="9">
        <f t="shared" si="1"/>
        <v>879795289.18257928</v>
      </c>
      <c r="F7" s="3">
        <v>5931</v>
      </c>
      <c r="G7" s="9">
        <v>144987509.91</v>
      </c>
      <c r="H7" s="3">
        <v>4049</v>
      </c>
      <c r="I7" s="9">
        <v>68642537.629999995</v>
      </c>
      <c r="J7" s="2">
        <v>7</v>
      </c>
      <c r="K7" s="9">
        <v>2332661.9700000002</v>
      </c>
      <c r="W7">
        <v>6.0232366455052437</v>
      </c>
      <c r="X7" s="11">
        <v>34851</v>
      </c>
      <c r="Z7" s="8">
        <v>4.0738296494740034</v>
      </c>
      <c r="AA7" s="22">
        <v>36861</v>
      </c>
    </row>
    <row r="8" spans="1:27" x14ac:dyDescent="0.3">
      <c r="A8" s="2">
        <v>2001</v>
      </c>
      <c r="B8" s="8">
        <f t="shared" si="0"/>
        <v>3.7835048133947535</v>
      </c>
      <c r="C8" s="3">
        <v>18840</v>
      </c>
      <c r="D8" s="9">
        <v>411372464</v>
      </c>
      <c r="E8" s="9">
        <f t="shared" si="1"/>
        <v>1556429697.64206</v>
      </c>
      <c r="F8" s="3">
        <v>7411</v>
      </c>
      <c r="G8" s="9">
        <v>194128890.36000001</v>
      </c>
      <c r="H8" s="3">
        <v>11395</v>
      </c>
      <c r="I8" s="9">
        <v>211451386.03</v>
      </c>
      <c r="J8" s="2">
        <v>34</v>
      </c>
      <c r="K8" s="9">
        <v>5792187.6100000003</v>
      </c>
      <c r="W8">
        <v>5.8843877157664801</v>
      </c>
      <c r="X8" s="11">
        <v>34881</v>
      </c>
      <c r="Z8" s="8">
        <v>3.7835048133947535</v>
      </c>
      <c r="AA8" s="22">
        <v>37226</v>
      </c>
    </row>
    <row r="9" spans="1:27" x14ac:dyDescent="0.3">
      <c r="A9" s="2">
        <v>2002</v>
      </c>
      <c r="B9" s="8">
        <f t="shared" si="0"/>
        <v>3.3622106305581974</v>
      </c>
      <c r="C9" s="3">
        <v>21160</v>
      </c>
      <c r="D9" s="9">
        <v>444131435.16000003</v>
      </c>
      <c r="E9" s="9">
        <f t="shared" si="1"/>
        <v>1493263432.6600208</v>
      </c>
      <c r="F9" s="3">
        <v>8145</v>
      </c>
      <c r="G9" s="9">
        <v>195522485.06999999</v>
      </c>
      <c r="H9" s="3">
        <v>12978</v>
      </c>
      <c r="I9" s="9">
        <v>234483088.15000001</v>
      </c>
      <c r="J9" s="2">
        <v>37</v>
      </c>
      <c r="K9" s="9">
        <v>14125861.939999999</v>
      </c>
      <c r="W9">
        <v>5.8266873637512617</v>
      </c>
      <c r="X9" s="11">
        <v>34912</v>
      </c>
      <c r="Z9" s="8">
        <v>3.3622106305581974</v>
      </c>
      <c r="AA9" s="22">
        <v>37591</v>
      </c>
    </row>
    <row r="10" spans="1:27" x14ac:dyDescent="0.3">
      <c r="A10" s="2">
        <v>2003</v>
      </c>
      <c r="B10" s="8">
        <f t="shared" si="0"/>
        <v>3.0761160624178627</v>
      </c>
      <c r="C10" s="3">
        <v>20751</v>
      </c>
      <c r="D10" s="9">
        <v>567227050.16999996</v>
      </c>
      <c r="E10" s="9">
        <f t="shared" si="1"/>
        <v>1744856240.0658398</v>
      </c>
      <c r="F10" s="3">
        <v>8780</v>
      </c>
      <c r="G10" s="9">
        <v>285885637.23000002</v>
      </c>
      <c r="H10" s="3">
        <v>11893</v>
      </c>
      <c r="I10" s="9">
        <v>243232527.13</v>
      </c>
      <c r="J10" s="2">
        <v>78</v>
      </c>
      <c r="K10" s="9">
        <v>38108885.810000002</v>
      </c>
      <c r="W10">
        <v>5.7695744931042023</v>
      </c>
      <c r="X10" s="11">
        <v>34943</v>
      </c>
      <c r="Z10" s="8">
        <v>3.0761160624178627</v>
      </c>
      <c r="AA10" s="22">
        <v>37956</v>
      </c>
    </row>
    <row r="11" spans="1:27" x14ac:dyDescent="0.3">
      <c r="A11" s="2">
        <v>2004</v>
      </c>
      <c r="B11" s="8">
        <f t="shared" si="0"/>
        <v>2.8588573191269404</v>
      </c>
      <c r="C11" s="3">
        <v>21555</v>
      </c>
      <c r="D11" s="9">
        <v>562627886.34000003</v>
      </c>
      <c r="E11" s="9">
        <f t="shared" si="1"/>
        <v>1608472850.8080294</v>
      </c>
      <c r="F11" s="3">
        <v>8343</v>
      </c>
      <c r="G11" s="9">
        <v>277942532.24000001</v>
      </c>
      <c r="H11" s="3">
        <v>12260</v>
      </c>
      <c r="I11" s="9">
        <v>222624465.13999999</v>
      </c>
      <c r="J11" s="2">
        <v>952</v>
      </c>
      <c r="K11" s="9">
        <v>62060888.960000001</v>
      </c>
      <c r="W11">
        <v>5.6893412955432066</v>
      </c>
      <c r="X11" s="11">
        <v>34973</v>
      </c>
      <c r="Z11" s="8">
        <v>2.8588573191269404</v>
      </c>
      <c r="AA11" s="22">
        <v>38322</v>
      </c>
    </row>
    <row r="12" spans="1:27" x14ac:dyDescent="0.3">
      <c r="A12" s="2">
        <v>2005</v>
      </c>
      <c r="B12" s="8">
        <f t="shared" si="0"/>
        <v>2.7049656858878284</v>
      </c>
      <c r="C12" s="3">
        <v>29697</v>
      </c>
      <c r="D12" s="9">
        <v>782146013.15999997</v>
      </c>
      <c r="E12" s="9">
        <f t="shared" si="1"/>
        <v>2115678126.9517698</v>
      </c>
      <c r="F12" s="3">
        <v>10335</v>
      </c>
      <c r="G12" s="9">
        <v>348584775.54000002</v>
      </c>
      <c r="H12" s="3">
        <v>17115</v>
      </c>
      <c r="I12" s="9">
        <v>281006555.49000001</v>
      </c>
      <c r="J12" s="3">
        <v>2247</v>
      </c>
      <c r="K12" s="9">
        <v>152554682.13</v>
      </c>
      <c r="W12">
        <v>5.6069119759697017</v>
      </c>
      <c r="X12" s="11">
        <v>35004</v>
      </c>
      <c r="Z12" s="8">
        <v>2.7049656858878284</v>
      </c>
      <c r="AA12" s="22">
        <v>38687</v>
      </c>
    </row>
    <row r="13" spans="1:27" x14ac:dyDescent="0.3">
      <c r="A13" s="2">
        <v>2006</v>
      </c>
      <c r="B13" s="8">
        <f t="shared" si="0"/>
        <v>2.6225770061757898</v>
      </c>
      <c r="C13" s="3">
        <v>35375</v>
      </c>
      <c r="D13" s="9">
        <v>1013505116.59</v>
      </c>
      <c r="E13" s="9">
        <f t="shared" si="1"/>
        <v>2657995214.4104471</v>
      </c>
      <c r="F13" s="3">
        <v>12135</v>
      </c>
      <c r="G13" s="9">
        <v>551955681.10000002</v>
      </c>
      <c r="H13" s="3">
        <v>22573</v>
      </c>
      <c r="I13" s="9">
        <v>308329392.72000003</v>
      </c>
      <c r="J13" s="2">
        <v>667</v>
      </c>
      <c r="K13" s="9">
        <v>153220042.77000001</v>
      </c>
      <c r="W13">
        <v>5.5207959943097338</v>
      </c>
      <c r="X13" s="11">
        <v>35034</v>
      </c>
      <c r="Z13" s="8">
        <v>2.6225770061757898</v>
      </c>
      <c r="AA13" s="22">
        <v>39052</v>
      </c>
    </row>
    <row r="14" spans="1:27" x14ac:dyDescent="0.3">
      <c r="A14" s="2">
        <v>2007</v>
      </c>
      <c r="B14" s="8">
        <f t="shared" si="0"/>
        <v>2.5106603407501775</v>
      </c>
      <c r="C14" s="3">
        <v>37615</v>
      </c>
      <c r="D14" s="9">
        <v>1278869004.1400001</v>
      </c>
      <c r="E14" s="9">
        <f t="shared" si="1"/>
        <v>3210805689.7089729</v>
      </c>
      <c r="F14" s="3">
        <v>13609</v>
      </c>
      <c r="G14" s="9">
        <v>619920331.50999999</v>
      </c>
      <c r="H14" s="3">
        <v>23887</v>
      </c>
      <c r="I14" s="9">
        <v>557458304.57000005</v>
      </c>
      <c r="J14" s="2">
        <v>119</v>
      </c>
      <c r="K14" s="9">
        <v>101490368.06</v>
      </c>
      <c r="W14">
        <v>5.4478071218970578</v>
      </c>
      <c r="X14" s="11">
        <v>35065</v>
      </c>
      <c r="Z14" s="8">
        <v>2.5106603407501775</v>
      </c>
      <c r="AA14" s="22">
        <v>39417</v>
      </c>
    </row>
    <row r="15" spans="1:27" x14ac:dyDescent="0.3">
      <c r="A15" s="2">
        <v>2008</v>
      </c>
      <c r="B15" s="8">
        <f t="shared" si="0"/>
        <v>2.3707230906438612</v>
      </c>
      <c r="C15" s="3">
        <v>37242</v>
      </c>
      <c r="D15" s="9">
        <v>1475185316.6400001</v>
      </c>
      <c r="E15" s="9">
        <f t="shared" si="1"/>
        <v>3497255893.1372242</v>
      </c>
      <c r="F15" s="3">
        <v>14770</v>
      </c>
      <c r="G15" s="9">
        <v>751728328.83000004</v>
      </c>
      <c r="H15" s="3">
        <v>22343</v>
      </c>
      <c r="I15" s="9">
        <v>574513500.54999995</v>
      </c>
      <c r="J15" s="2">
        <v>129</v>
      </c>
      <c r="K15" s="9">
        <v>148943487.25999999</v>
      </c>
      <c r="W15">
        <v>5.3922552182684536</v>
      </c>
      <c r="X15" s="11">
        <v>35096</v>
      </c>
      <c r="Z15" s="8">
        <v>2.3707230906438612</v>
      </c>
      <c r="AA15" s="22">
        <v>39783</v>
      </c>
    </row>
    <row r="16" spans="1:27" x14ac:dyDescent="0.3">
      <c r="A16" s="2">
        <v>2009</v>
      </c>
      <c r="B16" s="8">
        <f t="shared" si="0"/>
        <v>2.2727308878939816</v>
      </c>
      <c r="C16" s="3">
        <v>40138</v>
      </c>
      <c r="D16" s="9">
        <v>2286639376.3600001</v>
      </c>
      <c r="E16" s="9">
        <f t="shared" si="1"/>
        <v>5196915940.1280031</v>
      </c>
      <c r="F16" s="3">
        <v>17128</v>
      </c>
      <c r="G16" s="9">
        <v>924510158.42999995</v>
      </c>
      <c r="H16" s="3">
        <v>22872</v>
      </c>
      <c r="I16" s="9">
        <v>1109532340.1199999</v>
      </c>
      <c r="J16" s="2">
        <v>138</v>
      </c>
      <c r="K16" s="9">
        <v>252596877.81</v>
      </c>
      <c r="W16">
        <v>5.3734423280009391</v>
      </c>
      <c r="X16" s="11">
        <v>35125</v>
      </c>
      <c r="Z16" s="8">
        <v>2.2727308878939816</v>
      </c>
      <c r="AA16" s="22">
        <v>40148</v>
      </c>
    </row>
    <row r="17" spans="1:27" x14ac:dyDescent="0.3">
      <c r="A17" s="2">
        <v>2010</v>
      </c>
      <c r="B17" s="8">
        <f t="shared" si="0"/>
        <v>2.1459343093786081</v>
      </c>
      <c r="C17" s="3">
        <v>42711</v>
      </c>
      <c r="D17" s="9">
        <v>2418929551.8400002</v>
      </c>
      <c r="E17" s="9">
        <f t="shared" si="1"/>
        <v>5190863917.2632771</v>
      </c>
      <c r="F17" s="3">
        <v>17724</v>
      </c>
      <c r="G17" s="9">
        <v>1006933146.74</v>
      </c>
      <c r="H17" s="3">
        <v>24862</v>
      </c>
      <c r="I17" s="9">
        <v>1168416276.01</v>
      </c>
      <c r="J17" s="2">
        <v>125</v>
      </c>
      <c r="K17" s="9">
        <v>243580129.09</v>
      </c>
      <c r="W17">
        <v>5.3065679897408957</v>
      </c>
      <c r="X17" s="11">
        <v>35156</v>
      </c>
      <c r="Z17" s="8">
        <v>2.1459343093786081</v>
      </c>
      <c r="AA17" s="22">
        <v>40513</v>
      </c>
    </row>
    <row r="18" spans="1:27" x14ac:dyDescent="0.3">
      <c r="A18" s="2">
        <v>2011</v>
      </c>
      <c r="B18" s="8">
        <f t="shared" si="0"/>
        <v>2.0148983615034095</v>
      </c>
      <c r="C18" s="3">
        <v>47584</v>
      </c>
      <c r="D18" s="9">
        <v>2820973996.5100002</v>
      </c>
      <c r="E18" s="9">
        <f t="shared" si="1"/>
        <v>5683975883.4117241</v>
      </c>
      <c r="F18" s="3">
        <v>20613</v>
      </c>
      <c r="G18" s="9">
        <v>1269531421.5</v>
      </c>
      <c r="H18" s="3">
        <v>26844</v>
      </c>
      <c r="I18" s="9">
        <v>1326514738.9200001</v>
      </c>
      <c r="J18" s="2">
        <v>127</v>
      </c>
      <c r="K18" s="9">
        <v>224927836.09</v>
      </c>
      <c r="W18">
        <v>5.2426178210265215</v>
      </c>
      <c r="X18" s="11">
        <v>35186</v>
      </c>
      <c r="Z18" s="8">
        <v>2.0148983615034095</v>
      </c>
      <c r="AA18" s="22">
        <v>40878</v>
      </c>
    </row>
    <row r="19" spans="1:27" x14ac:dyDescent="0.3">
      <c r="A19" s="2">
        <v>2012</v>
      </c>
      <c r="B19" s="8">
        <f t="shared" si="0"/>
        <v>1.9037463288974756</v>
      </c>
      <c r="C19" s="3">
        <v>62409</v>
      </c>
      <c r="D19" s="9">
        <v>3771634523.0900002</v>
      </c>
      <c r="E19" s="9">
        <f t="shared" si="1"/>
        <v>7180235377.275569</v>
      </c>
      <c r="F19" s="3">
        <v>24333</v>
      </c>
      <c r="G19" s="9">
        <v>1732949355.4000001</v>
      </c>
      <c r="H19" s="3">
        <v>37944</v>
      </c>
      <c r="I19" s="9">
        <v>1741604635.47</v>
      </c>
      <c r="J19" s="2">
        <v>132</v>
      </c>
      <c r="K19" s="9">
        <v>297080532.22000003</v>
      </c>
      <c r="W19">
        <v>5.1809720629940266</v>
      </c>
      <c r="X19" s="11">
        <v>35217</v>
      </c>
      <c r="Z19" s="8">
        <v>1.9037463288974756</v>
      </c>
      <c r="AA19" s="22">
        <v>41244</v>
      </c>
    </row>
    <row r="20" spans="1:27" x14ac:dyDescent="0.3">
      <c r="A20" s="2">
        <v>2013</v>
      </c>
      <c r="B20" s="8">
        <f t="shared" si="0"/>
        <v>1.7975016970742179</v>
      </c>
      <c r="C20" s="3">
        <v>64731</v>
      </c>
      <c r="D20" s="9">
        <v>4784121976.71</v>
      </c>
      <c r="E20" s="9">
        <f t="shared" si="1"/>
        <v>8599467372.1462879</v>
      </c>
      <c r="F20" s="3">
        <v>24546</v>
      </c>
      <c r="G20" s="9">
        <v>2372868597.5300002</v>
      </c>
      <c r="H20" s="3">
        <v>40060</v>
      </c>
      <c r="I20" s="9">
        <v>2032575906.6300001</v>
      </c>
      <c r="J20" s="2">
        <v>124</v>
      </c>
      <c r="K20" s="9">
        <v>378652472.55000001</v>
      </c>
      <c r="W20">
        <v>5.1240824729963599</v>
      </c>
      <c r="X20" s="11">
        <v>35247</v>
      </c>
      <c r="Z20" s="8">
        <v>1.7975016970742179</v>
      </c>
      <c r="AA20" s="22">
        <v>41609</v>
      </c>
    </row>
    <row r="21" spans="1:27" x14ac:dyDescent="0.3">
      <c r="A21" s="2">
        <v>2014</v>
      </c>
      <c r="B21" s="8">
        <f t="shared" si="0"/>
        <v>1.6892626839349141</v>
      </c>
      <c r="C21" s="3">
        <v>60044</v>
      </c>
      <c r="D21" s="9">
        <v>5759512522.2700005</v>
      </c>
      <c r="E21" s="9">
        <f t="shared" si="1"/>
        <v>9729329581.5265675</v>
      </c>
      <c r="F21" s="3">
        <v>26344</v>
      </c>
      <c r="G21" s="9">
        <v>2927424001.27</v>
      </c>
      <c r="H21" s="3">
        <v>33533</v>
      </c>
      <c r="I21" s="9">
        <v>2342045704.6199999</v>
      </c>
      <c r="J21" s="2">
        <v>167</v>
      </c>
      <c r="K21" s="9">
        <v>490042816.38</v>
      </c>
      <c r="W21">
        <v>5.1016294579861263</v>
      </c>
      <c r="X21" s="11">
        <v>35278</v>
      </c>
      <c r="Z21" s="8">
        <v>1.6892626839349141</v>
      </c>
      <c r="AA21" s="22">
        <v>41974</v>
      </c>
    </row>
    <row r="22" spans="1:27" x14ac:dyDescent="0.3">
      <c r="A22" s="2">
        <v>2015</v>
      </c>
      <c r="B22" s="8">
        <f t="shared" si="0"/>
        <v>1.5263544446348569</v>
      </c>
      <c r="C22" s="3">
        <v>50888</v>
      </c>
      <c r="D22" s="9">
        <v>6819711490.1499996</v>
      </c>
      <c r="E22" s="9">
        <f t="shared" si="1"/>
        <v>10409296944.117855</v>
      </c>
      <c r="F22" s="3">
        <v>27920</v>
      </c>
      <c r="G22" s="9">
        <v>3826833515.3899999</v>
      </c>
      <c r="H22" s="3">
        <v>22799</v>
      </c>
      <c r="I22" s="9">
        <v>2530490049.5500002</v>
      </c>
      <c r="J22" s="2">
        <v>169</v>
      </c>
      <c r="K22" s="9">
        <v>462387925.20999998</v>
      </c>
      <c r="W22">
        <v>5.0939873042240151</v>
      </c>
      <c r="X22" s="11">
        <v>35309</v>
      </c>
      <c r="Z22" s="8">
        <v>1.5263544446348569</v>
      </c>
      <c r="AA22" s="22">
        <v>42339</v>
      </c>
    </row>
    <row r="23" spans="1:27" x14ac:dyDescent="0.3">
      <c r="A23" s="2">
        <v>2016</v>
      </c>
      <c r="B23" s="8">
        <f t="shared" si="0"/>
        <v>1.4360554473689722</v>
      </c>
      <c r="C23" s="3">
        <v>32093</v>
      </c>
      <c r="D23" s="9">
        <v>5025364280.8100004</v>
      </c>
      <c r="E23" s="9">
        <f t="shared" si="1"/>
        <v>7216701750.4706583</v>
      </c>
      <c r="F23" s="3">
        <v>19444</v>
      </c>
      <c r="G23" s="9">
        <v>2559400825.3899999</v>
      </c>
      <c r="H23" s="3">
        <v>12479</v>
      </c>
      <c r="I23" s="9">
        <v>1076772550.9000001</v>
      </c>
      <c r="J23" s="2">
        <v>112</v>
      </c>
      <c r="K23" s="9">
        <v>445796536</v>
      </c>
      <c r="L23" s="2">
        <v>58</v>
      </c>
      <c r="M23" s="9">
        <v>943394368.51999998</v>
      </c>
      <c r="W23">
        <v>5.0787339282677655</v>
      </c>
      <c r="X23" s="11">
        <v>35339</v>
      </c>
      <c r="Z23" s="8">
        <v>1.4360554473689722</v>
      </c>
      <c r="AA23" s="22">
        <v>42705</v>
      </c>
    </row>
    <row r="24" spans="1:27" x14ac:dyDescent="0.3">
      <c r="A24" s="2">
        <v>2017</v>
      </c>
      <c r="B24" s="8">
        <f t="shared" si="0"/>
        <v>1.3949406686925145</v>
      </c>
      <c r="C24" s="3">
        <v>43222</v>
      </c>
      <c r="D24" s="9">
        <v>7394557738.1999998</v>
      </c>
      <c r="E24" s="9">
        <f t="shared" si="1"/>
        <v>10314969316.010115</v>
      </c>
      <c r="F24" s="3">
        <v>26436</v>
      </c>
      <c r="G24" s="9">
        <v>3040202777.04</v>
      </c>
      <c r="H24" s="3">
        <v>16555</v>
      </c>
      <c r="I24" s="9">
        <v>1448298297.4100001</v>
      </c>
      <c r="J24" s="2">
        <v>114</v>
      </c>
      <c r="K24" s="9">
        <v>598977999.88999999</v>
      </c>
      <c r="L24" s="2">
        <v>117</v>
      </c>
      <c r="M24" s="9">
        <v>2307078663.8600001</v>
      </c>
      <c r="W24">
        <v>5.0625267160945127</v>
      </c>
      <c r="X24" s="11">
        <v>35370</v>
      </c>
      <c r="Z24" s="8">
        <v>1.3949406686925145</v>
      </c>
      <c r="AA24" s="22">
        <v>43070</v>
      </c>
    </row>
    <row r="25" spans="1:27" x14ac:dyDescent="0.3">
      <c r="A25" s="2">
        <v>2018</v>
      </c>
      <c r="B25" s="8">
        <f t="shared" si="0"/>
        <v>1.3445783935646913</v>
      </c>
      <c r="C25" s="3">
        <v>38515</v>
      </c>
      <c r="D25" s="9">
        <v>7302434108.0699997</v>
      </c>
      <c r="E25" s="9">
        <f t="shared" si="1"/>
        <v>9818695122.14077</v>
      </c>
      <c r="F25" s="3">
        <v>23054</v>
      </c>
      <c r="G25" s="9">
        <v>2929505375.2600002</v>
      </c>
      <c r="H25" s="3">
        <v>15253</v>
      </c>
      <c r="I25" s="9">
        <v>1737621724.03</v>
      </c>
      <c r="J25" s="2">
        <v>95</v>
      </c>
      <c r="K25" s="9">
        <v>431152686.20999998</v>
      </c>
      <c r="L25" s="2">
        <v>113</v>
      </c>
      <c r="M25" s="9">
        <v>2204154322.5700002</v>
      </c>
      <c r="W25">
        <v>5.0388339544027465</v>
      </c>
      <c r="X25" s="11">
        <v>35400</v>
      </c>
      <c r="Z25" s="8">
        <v>1.3445783935646913</v>
      </c>
      <c r="AA25" s="22">
        <v>43435</v>
      </c>
    </row>
    <row r="26" spans="1:27" x14ac:dyDescent="0.3">
      <c r="A26" s="2">
        <v>2019</v>
      </c>
      <c r="B26" s="8">
        <f t="shared" si="0"/>
        <v>1.2890691226916029</v>
      </c>
      <c r="C26" s="3">
        <v>38690</v>
      </c>
      <c r="D26" s="9">
        <v>7562206918.1599998</v>
      </c>
      <c r="E26" s="9">
        <f t="shared" si="1"/>
        <v>9748207437.6048813</v>
      </c>
      <c r="F26" s="3">
        <v>23376</v>
      </c>
      <c r="G26" s="9">
        <v>2673344169.2399998</v>
      </c>
      <c r="H26" s="3">
        <v>15071</v>
      </c>
      <c r="I26" s="9">
        <v>1590568088.4300001</v>
      </c>
      <c r="J26" s="2">
        <v>131</v>
      </c>
      <c r="K26" s="9">
        <v>157650971.80000001</v>
      </c>
      <c r="L26" s="2">
        <v>112</v>
      </c>
      <c r="M26" s="9">
        <v>3140643688.6900001</v>
      </c>
      <c r="W26">
        <v>4.9800555342086383</v>
      </c>
      <c r="X26" s="11">
        <v>35431</v>
      </c>
      <c r="Z26" s="8">
        <v>1.2890691226916029</v>
      </c>
      <c r="AA26" s="22">
        <v>43800</v>
      </c>
    </row>
    <row r="27" spans="1:27" x14ac:dyDescent="0.3">
      <c r="A27" s="2">
        <v>2020</v>
      </c>
      <c r="B27" s="8">
        <f t="shared" si="0"/>
        <v>1.2333529355697865</v>
      </c>
      <c r="C27" s="3">
        <v>40504</v>
      </c>
      <c r="D27" s="9">
        <v>8416241822.6199999</v>
      </c>
      <c r="E27" s="9">
        <f t="shared" si="1"/>
        <v>10380196558.393587</v>
      </c>
      <c r="F27" s="3">
        <v>21822</v>
      </c>
      <c r="G27" s="9">
        <v>2827120602.27</v>
      </c>
      <c r="H27" s="3">
        <v>18550</v>
      </c>
      <c r="I27" s="9">
        <v>2814775035.73</v>
      </c>
      <c r="J27" s="2">
        <v>42</v>
      </c>
      <c r="K27" s="9">
        <v>95064403.439999998</v>
      </c>
      <c r="L27" s="2">
        <v>90</v>
      </c>
      <c r="M27" s="9">
        <v>2676854793.9200001</v>
      </c>
      <c r="W27">
        <v>4.9552671634577239</v>
      </c>
      <c r="X27" s="11">
        <v>35462</v>
      </c>
      <c r="Z27" s="8">
        <v>1.2333529355697865</v>
      </c>
      <c r="AA27" s="22">
        <v>44166</v>
      </c>
    </row>
    <row r="28" spans="1:27" x14ac:dyDescent="0.3">
      <c r="A28" s="2">
        <v>2021</v>
      </c>
      <c r="B28" s="8">
        <f t="shared" si="0"/>
        <v>1.1206086888320992</v>
      </c>
      <c r="C28" s="3">
        <v>38719</v>
      </c>
      <c r="D28" s="9">
        <v>10117092523.82</v>
      </c>
      <c r="E28" s="9">
        <f t="shared" si="1"/>
        <v>11337301787.910963</v>
      </c>
      <c r="F28" s="3">
        <v>21769</v>
      </c>
      <c r="G28" s="9">
        <v>3322486770.1500001</v>
      </c>
      <c r="H28" s="3">
        <v>16473</v>
      </c>
      <c r="I28" s="9">
        <v>3707135483.1799998</v>
      </c>
      <c r="J28" s="2">
        <v>61</v>
      </c>
      <c r="K28" s="9">
        <v>119579490.5</v>
      </c>
      <c r="L28" s="2">
        <v>94</v>
      </c>
      <c r="M28" s="9">
        <v>2909331849.6599998</v>
      </c>
      <c r="W28">
        <v>4.9301227302088568</v>
      </c>
      <c r="X28" s="11">
        <v>35490</v>
      </c>
      <c r="Z28" s="8">
        <v>1.1206086888320992</v>
      </c>
      <c r="AA28" s="22">
        <v>44531</v>
      </c>
    </row>
    <row r="29" spans="1:27" x14ac:dyDescent="0.3">
      <c r="A29" s="2">
        <v>2022</v>
      </c>
      <c r="B29" s="8">
        <f t="shared" si="0"/>
        <v>1.059325712185033</v>
      </c>
      <c r="C29" s="3">
        <v>36214</v>
      </c>
      <c r="D29" s="9">
        <v>10635262136.629999</v>
      </c>
      <c r="E29" s="9">
        <f t="shared" si="1"/>
        <v>11266206637.160089</v>
      </c>
      <c r="F29" s="3">
        <v>21288</v>
      </c>
      <c r="G29" s="9">
        <v>3931801911.4299998</v>
      </c>
      <c r="H29" s="3">
        <v>14750</v>
      </c>
      <c r="I29" s="9">
        <v>3123483332.2800002</v>
      </c>
      <c r="J29" s="2">
        <v>56</v>
      </c>
      <c r="K29" s="9">
        <v>50526892.920000002</v>
      </c>
      <c r="L29" s="2">
        <v>120</v>
      </c>
      <c r="M29" s="9">
        <v>3529450000</v>
      </c>
      <c r="W29">
        <v>4.887119724522611</v>
      </c>
      <c r="X29" s="11">
        <v>35521</v>
      </c>
      <c r="Z29" s="8">
        <v>1.059325712185033</v>
      </c>
      <c r="AA29" s="22">
        <v>44896</v>
      </c>
    </row>
    <row r="30" spans="1:27" x14ac:dyDescent="0.3">
      <c r="A30" s="2">
        <v>2023</v>
      </c>
      <c r="B30" s="8">
        <f>Z30</f>
        <v>1.01253456602202</v>
      </c>
      <c r="C30" s="3">
        <v>39753</v>
      </c>
      <c r="D30" s="9">
        <v>12500417138.49</v>
      </c>
      <c r="E30" s="9">
        <f>D30*B30</f>
        <v>12657104442.415192</v>
      </c>
      <c r="F30" s="3">
        <v>25363</v>
      </c>
      <c r="G30" s="9">
        <v>4806663746.8400002</v>
      </c>
      <c r="H30" s="3">
        <v>14158</v>
      </c>
      <c r="I30" s="9">
        <v>2822198732.5300002</v>
      </c>
      <c r="J30" s="2">
        <v>128</v>
      </c>
      <c r="K30" s="9">
        <v>40037437.740000002</v>
      </c>
      <c r="L30" s="2">
        <v>104</v>
      </c>
      <c r="M30" s="9">
        <v>4831517221.3800001</v>
      </c>
      <c r="W30">
        <v>4.867173993141173</v>
      </c>
      <c r="X30" s="11">
        <v>35551</v>
      </c>
      <c r="Z30" s="8">
        <v>1.01253456602202</v>
      </c>
      <c r="AA30" s="22">
        <v>45261</v>
      </c>
    </row>
    <row r="31" spans="1:27" x14ac:dyDescent="0.3">
      <c r="W31">
        <v>4.8410362665088025</v>
      </c>
      <c r="X31" s="11">
        <v>35582</v>
      </c>
    </row>
    <row r="32" spans="1:27" x14ac:dyDescent="0.3">
      <c r="W32">
        <v>4.8304150317145558</v>
      </c>
      <c r="X32" s="11">
        <v>35612</v>
      </c>
    </row>
    <row r="33" spans="7:24" x14ac:dyDescent="0.3">
      <c r="W33">
        <v>4.8313663154637148</v>
      </c>
      <c r="X33" s="11">
        <v>35643</v>
      </c>
    </row>
    <row r="34" spans="7:24" x14ac:dyDescent="0.3">
      <c r="W34">
        <v>4.8284796468512541</v>
      </c>
      <c r="X34" s="11">
        <v>35674</v>
      </c>
    </row>
    <row r="35" spans="7:24" x14ac:dyDescent="0.3">
      <c r="W35">
        <v>4.8174065502489656</v>
      </c>
      <c r="X35" s="11">
        <v>35704</v>
      </c>
    </row>
    <row r="36" spans="7:24" x14ac:dyDescent="0.3">
      <c r="W36">
        <v>4.8092444270191557</v>
      </c>
      <c r="X36" s="11">
        <v>35735</v>
      </c>
    </row>
    <row r="37" spans="7:24" x14ac:dyDescent="0.3">
      <c r="W37">
        <v>4.788659146996082</v>
      </c>
      <c r="X37" s="11">
        <v>35765</v>
      </c>
    </row>
    <row r="38" spans="7:24" x14ac:dyDescent="0.3">
      <c r="W38">
        <v>4.7549147192380108</v>
      </c>
      <c r="X38" s="11">
        <v>35796</v>
      </c>
    </row>
    <row r="39" spans="7:24" x14ac:dyDescent="0.3">
      <c r="W39">
        <v>4.7331270800460281</v>
      </c>
      <c r="X39" s="11">
        <v>35827</v>
      </c>
    </row>
    <row r="40" spans="7:24" x14ac:dyDescent="0.3">
      <c r="G40" s="2">
        <v>0</v>
      </c>
      <c r="W40">
        <v>4.7171031849583169</v>
      </c>
      <c r="X40" s="11">
        <v>35855</v>
      </c>
    </row>
    <row r="41" spans="7:24" x14ac:dyDescent="0.3">
      <c r="W41">
        <v>4.7058251296490399</v>
      </c>
      <c r="X41" s="11">
        <v>35886</v>
      </c>
    </row>
    <row r="42" spans="7:24" x14ac:dyDescent="0.3">
      <c r="W42">
        <v>4.6824084362069787</v>
      </c>
      <c r="X42" s="11">
        <v>35916</v>
      </c>
    </row>
    <row r="43" spans="7:24" x14ac:dyDescent="0.3">
      <c r="W43">
        <v>4.6814829959790094</v>
      </c>
      <c r="X43" s="11">
        <v>35947</v>
      </c>
    </row>
    <row r="44" spans="7:24" x14ac:dyDescent="0.3">
      <c r="W44">
        <v>4.6871050943679462</v>
      </c>
      <c r="X44" s="11">
        <v>35977</v>
      </c>
    </row>
    <row r="45" spans="7:24" x14ac:dyDescent="0.3">
      <c r="W45">
        <v>4.7111181219008698</v>
      </c>
      <c r="X45" s="11">
        <v>36008</v>
      </c>
    </row>
    <row r="46" spans="7:24" x14ac:dyDescent="0.3">
      <c r="W46">
        <v>4.7215127228736788</v>
      </c>
      <c r="X46" s="11">
        <v>36039</v>
      </c>
    </row>
    <row r="47" spans="7:24" x14ac:dyDescent="0.3">
      <c r="W47">
        <v>4.7205717623612689</v>
      </c>
      <c r="X47" s="11">
        <v>36069</v>
      </c>
    </row>
    <row r="48" spans="7:24" x14ac:dyDescent="0.3">
      <c r="W48">
        <v>4.7262556763451213</v>
      </c>
      <c r="X48" s="11">
        <v>36100</v>
      </c>
    </row>
    <row r="49" spans="23:24" x14ac:dyDescent="0.3">
      <c r="W49">
        <v>4.7106981209710606</v>
      </c>
      <c r="X49" s="11">
        <v>36130</v>
      </c>
    </row>
    <row r="50" spans="23:24" x14ac:dyDescent="0.3">
      <c r="W50">
        <v>4.6779441709059455</v>
      </c>
      <c r="X50" s="11">
        <v>36161</v>
      </c>
    </row>
    <row r="51" spans="23:24" x14ac:dyDescent="0.3">
      <c r="W51">
        <v>4.6293308532648627</v>
      </c>
      <c r="X51" s="11">
        <v>36192</v>
      </c>
    </row>
    <row r="52" spans="23:24" x14ac:dyDescent="0.3">
      <c r="W52">
        <v>4.5789687697896877</v>
      </c>
      <c r="X52" s="11">
        <v>36220</v>
      </c>
    </row>
    <row r="53" spans="23:24" x14ac:dyDescent="0.3">
      <c r="W53">
        <v>4.5534718769679499</v>
      </c>
      <c r="X53" s="11">
        <v>36251</v>
      </c>
    </row>
    <row r="54" spans="23:24" x14ac:dyDescent="0.3">
      <c r="W54">
        <v>4.5398392682475484</v>
      </c>
      <c r="X54" s="11">
        <v>36281</v>
      </c>
    </row>
    <row r="55" spans="23:24" x14ac:dyDescent="0.3">
      <c r="W55">
        <v>4.5312444341831855</v>
      </c>
      <c r="X55" s="11">
        <v>36312</v>
      </c>
    </row>
    <row r="56" spans="23:24" x14ac:dyDescent="0.3">
      <c r="W56">
        <v>4.482397697834215</v>
      </c>
      <c r="X56" s="11">
        <v>36342</v>
      </c>
    </row>
    <row r="57" spans="23:24" x14ac:dyDescent="0.3">
      <c r="W57">
        <v>4.4574413549203467</v>
      </c>
      <c r="X57" s="11">
        <v>36373</v>
      </c>
    </row>
    <row r="58" spans="23:24" x14ac:dyDescent="0.3">
      <c r="W58">
        <v>4.443658099532291</v>
      </c>
      <c r="X58" s="11">
        <v>36404</v>
      </c>
    </row>
    <row r="59" spans="23:24" x14ac:dyDescent="0.3">
      <c r="W59">
        <v>4.3913874558089283</v>
      </c>
      <c r="X59" s="11">
        <v>36434</v>
      </c>
    </row>
    <row r="60" spans="23:24" x14ac:dyDescent="0.3">
      <c r="W60">
        <v>4.3500623776985483</v>
      </c>
      <c r="X60" s="11">
        <v>36465</v>
      </c>
    </row>
    <row r="61" spans="23:24" x14ac:dyDescent="0.3">
      <c r="W61">
        <v>4.3241300297124443</v>
      </c>
      <c r="X61" s="11">
        <v>36495</v>
      </c>
    </row>
    <row r="62" spans="23:24" x14ac:dyDescent="0.3">
      <c r="W62">
        <v>4.2974831238543301</v>
      </c>
      <c r="X62" s="11">
        <v>36526</v>
      </c>
    </row>
    <row r="63" spans="23:24" x14ac:dyDescent="0.3">
      <c r="W63">
        <v>4.2918981062049752</v>
      </c>
      <c r="X63" s="11">
        <v>36557</v>
      </c>
    </row>
    <row r="64" spans="23:24" x14ac:dyDescent="0.3">
      <c r="W64">
        <v>4.2824795356637431</v>
      </c>
      <c r="X64" s="11">
        <v>36586</v>
      </c>
    </row>
    <row r="65" spans="23:24" x14ac:dyDescent="0.3">
      <c r="W65">
        <v>4.2645599875834241</v>
      </c>
      <c r="X65" s="11">
        <v>36617</v>
      </c>
    </row>
    <row r="66" spans="23:24" x14ac:dyDescent="0.3">
      <c r="W66">
        <v>4.2641364197875733</v>
      </c>
      <c r="X66" s="11">
        <v>36647</v>
      </c>
    </row>
    <row r="67" spans="23:24" x14ac:dyDescent="0.3">
      <c r="W67">
        <v>4.2543384821196319</v>
      </c>
      <c r="X67" s="11">
        <v>36678</v>
      </c>
    </row>
    <row r="68" spans="23:24" x14ac:dyDescent="0.3">
      <c r="W68">
        <v>4.1869171410808113</v>
      </c>
      <c r="X68" s="11">
        <v>36708</v>
      </c>
    </row>
    <row r="69" spans="23:24" x14ac:dyDescent="0.3">
      <c r="W69">
        <v>4.1327830288007421</v>
      </c>
      <c r="X69" s="11">
        <v>36739</v>
      </c>
    </row>
    <row r="70" spans="23:24" x14ac:dyDescent="0.3">
      <c r="W70">
        <v>4.1233065014736514</v>
      </c>
      <c r="X70" s="11">
        <v>36770</v>
      </c>
    </row>
    <row r="71" spans="23:24" x14ac:dyDescent="0.3">
      <c r="W71">
        <v>4.1175476244710056</v>
      </c>
      <c r="X71" s="11">
        <v>36800</v>
      </c>
    </row>
    <row r="72" spans="23:24" x14ac:dyDescent="0.3">
      <c r="W72">
        <v>4.1044096558317404</v>
      </c>
      <c r="X72" s="11">
        <v>36831</v>
      </c>
    </row>
    <row r="73" spans="23:24" x14ac:dyDescent="0.3">
      <c r="W73">
        <v>4.080345952110819</v>
      </c>
      <c r="X73" s="11">
        <v>36861</v>
      </c>
    </row>
    <row r="74" spans="23:24" x14ac:dyDescent="0.3">
      <c r="W74">
        <v>4.0572096841831709</v>
      </c>
      <c r="X74" s="11">
        <v>36892</v>
      </c>
    </row>
    <row r="75" spans="23:24" x14ac:dyDescent="0.3">
      <c r="W75">
        <v>4.0386275178439144</v>
      </c>
      <c r="X75" s="11">
        <v>36923</v>
      </c>
    </row>
    <row r="76" spans="23:24" x14ac:dyDescent="0.3">
      <c r="W76">
        <v>4.0233465314059469</v>
      </c>
      <c r="X76" s="11">
        <v>36951</v>
      </c>
    </row>
    <row r="77" spans="23:24" x14ac:dyDescent="0.3">
      <c r="W77">
        <v>4.0001514075074835</v>
      </c>
      <c r="X77" s="11">
        <v>36982</v>
      </c>
    </row>
    <row r="78" spans="23:24" x14ac:dyDescent="0.3">
      <c r="W78">
        <v>3.9838191456044916</v>
      </c>
      <c r="X78" s="11">
        <v>37012</v>
      </c>
    </row>
    <row r="79" spans="23:24" x14ac:dyDescent="0.3">
      <c r="W79">
        <v>3.9632016524062013</v>
      </c>
      <c r="X79" s="11">
        <v>37043</v>
      </c>
    </row>
    <row r="80" spans="23:24" x14ac:dyDescent="0.3">
      <c r="W80">
        <v>3.9111872822101263</v>
      </c>
      <c r="X80" s="11">
        <v>37073</v>
      </c>
    </row>
    <row r="81" spans="23:24" x14ac:dyDescent="0.3">
      <c r="W81">
        <v>3.8840079838513604</v>
      </c>
      <c r="X81" s="11">
        <v>37104</v>
      </c>
    </row>
    <row r="82" spans="23:24" x14ac:dyDescent="0.3">
      <c r="W82">
        <v>3.87316748612928</v>
      </c>
      <c r="X82" s="11">
        <v>37135</v>
      </c>
    </row>
    <row r="83" spans="23:24" x14ac:dyDescent="0.3">
      <c r="W83">
        <v>3.8412852860913524</v>
      </c>
      <c r="X83" s="11">
        <v>37165</v>
      </c>
    </row>
    <row r="84" spans="23:24" x14ac:dyDescent="0.3">
      <c r="W84">
        <v>3.8141970304396593</v>
      </c>
      <c r="X84" s="11">
        <v>37196</v>
      </c>
    </row>
    <row r="85" spans="23:24" x14ac:dyDescent="0.3">
      <c r="W85">
        <v>3.7895567263398893</v>
      </c>
      <c r="X85" s="11">
        <v>37226</v>
      </c>
    </row>
    <row r="86" spans="23:24" x14ac:dyDescent="0.3">
      <c r="W86">
        <v>3.7699442395504041</v>
      </c>
      <c r="X86" s="11">
        <v>37257</v>
      </c>
    </row>
    <row r="87" spans="23:24" x14ac:dyDescent="0.3">
      <c r="W87">
        <v>3.7564200717473093</v>
      </c>
      <c r="X87" s="11">
        <v>37288</v>
      </c>
    </row>
    <row r="88" spans="23:24" x14ac:dyDescent="0.3">
      <c r="W88">
        <v>3.7340197106995507</v>
      </c>
      <c r="X88" s="11">
        <v>37316</v>
      </c>
    </row>
    <row r="89" spans="23:24" x14ac:dyDescent="0.3">
      <c r="W89">
        <v>3.7043784008240177</v>
      </c>
      <c r="X89" s="11">
        <v>37347</v>
      </c>
    </row>
    <row r="90" spans="23:24" x14ac:dyDescent="0.3">
      <c r="W90">
        <v>3.6966236505903498</v>
      </c>
      <c r="X90" s="11">
        <v>37377</v>
      </c>
    </row>
    <row r="91" spans="23:24" x14ac:dyDescent="0.3">
      <c r="W91">
        <v>3.6811716916217407</v>
      </c>
      <c r="X91" s="11">
        <v>37408</v>
      </c>
    </row>
    <row r="92" spans="23:24" x14ac:dyDescent="0.3">
      <c r="W92">
        <v>3.6378725049384877</v>
      </c>
      <c r="X92" s="11">
        <v>37438</v>
      </c>
    </row>
    <row r="93" spans="23:24" x14ac:dyDescent="0.3">
      <c r="W93">
        <v>3.6143856879768483</v>
      </c>
      <c r="X93" s="11">
        <v>37469</v>
      </c>
    </row>
    <row r="94" spans="23:24" x14ac:dyDescent="0.3">
      <c r="W94">
        <v>3.5885548903446907</v>
      </c>
      <c r="X94" s="11">
        <v>37500</v>
      </c>
    </row>
    <row r="95" spans="23:24" x14ac:dyDescent="0.3">
      <c r="W95">
        <v>3.542144941885049</v>
      </c>
      <c r="X95" s="11">
        <v>37530</v>
      </c>
    </row>
    <row r="96" spans="23:24" x14ac:dyDescent="0.3">
      <c r="W96">
        <v>3.4383005561033726</v>
      </c>
      <c r="X96" s="11">
        <v>37561</v>
      </c>
    </row>
    <row r="97" spans="23:24" x14ac:dyDescent="0.3">
      <c r="W97">
        <v>3.3675886615223214</v>
      </c>
      <c r="X97" s="11">
        <v>37591</v>
      </c>
    </row>
    <row r="98" spans="23:24" x14ac:dyDescent="0.3">
      <c r="W98">
        <v>3.2934774270261982</v>
      </c>
      <c r="X98" s="11">
        <v>37622</v>
      </c>
    </row>
    <row r="99" spans="23:24" x14ac:dyDescent="0.3">
      <c r="W99">
        <v>3.2425617084350207</v>
      </c>
      <c r="X99" s="11">
        <v>37653</v>
      </c>
    </row>
    <row r="100" spans="23:24" x14ac:dyDescent="0.3">
      <c r="W100">
        <v>3.2031578603770599</v>
      </c>
      <c r="X100" s="11">
        <v>37681</v>
      </c>
    </row>
    <row r="101" spans="23:24" x14ac:dyDescent="0.3">
      <c r="W101">
        <v>3.172387994217865</v>
      </c>
      <c r="X101" s="11">
        <v>37712</v>
      </c>
    </row>
    <row r="102" spans="23:24" x14ac:dyDescent="0.3">
      <c r="W102">
        <v>3.153151250860684</v>
      </c>
      <c r="X102" s="11">
        <v>37742</v>
      </c>
    </row>
    <row r="103" spans="23:24" x14ac:dyDescent="0.3">
      <c r="W103">
        <v>3.1578913494205212</v>
      </c>
      <c r="X103" s="11">
        <v>37773</v>
      </c>
    </row>
    <row r="104" spans="23:24" x14ac:dyDescent="0.3">
      <c r="W104">
        <v>3.1515888382165373</v>
      </c>
      <c r="X104" s="11">
        <v>37803</v>
      </c>
    </row>
    <row r="105" spans="23:24" x14ac:dyDescent="0.3">
      <c r="W105">
        <v>3.1409105665778085</v>
      </c>
      <c r="X105" s="11">
        <v>37834</v>
      </c>
    </row>
    <row r="106" spans="23:24" x14ac:dyDescent="0.3">
      <c r="W106">
        <v>3.1165989882262197</v>
      </c>
      <c r="X106" s="11">
        <v>37865</v>
      </c>
    </row>
    <row r="107" spans="23:24" x14ac:dyDescent="0.3">
      <c r="W107">
        <v>3.1075894392066741</v>
      </c>
      <c r="X107" s="11">
        <v>37895</v>
      </c>
    </row>
    <row r="108" spans="23:24" x14ac:dyDescent="0.3">
      <c r="W108">
        <v>3.0970531479377446</v>
      </c>
      <c r="X108" s="11">
        <v>37926</v>
      </c>
    </row>
    <row r="109" spans="23:24" x14ac:dyDescent="0.3">
      <c r="W109">
        <v>3.0810364702241326</v>
      </c>
      <c r="X109" s="11">
        <v>37956</v>
      </c>
    </row>
    <row r="110" spans="23:24" x14ac:dyDescent="0.3">
      <c r="W110">
        <v>3.0578028249266618</v>
      </c>
      <c r="X110" s="11">
        <v>37987</v>
      </c>
    </row>
    <row r="111" spans="23:24" x14ac:dyDescent="0.3">
      <c r="W111">
        <v>3.0392676527456386</v>
      </c>
      <c r="X111" s="11">
        <v>38018</v>
      </c>
    </row>
    <row r="112" spans="23:24" x14ac:dyDescent="0.3">
      <c r="W112">
        <v>3.0250533964549158</v>
      </c>
      <c r="X112" s="11">
        <v>38047</v>
      </c>
    </row>
    <row r="113" spans="23:24" x14ac:dyDescent="0.3">
      <c r="W113">
        <v>3.0139043064300286</v>
      </c>
      <c r="X113" s="11">
        <v>38078</v>
      </c>
    </row>
    <row r="114" spans="23:24" x14ac:dyDescent="0.3">
      <c r="W114">
        <v>2.9986161858239808</v>
      </c>
      <c r="X114" s="11">
        <v>38108</v>
      </c>
    </row>
    <row r="115" spans="23:24" x14ac:dyDescent="0.3">
      <c r="W115">
        <v>2.977481870630204</v>
      </c>
      <c r="X115" s="11">
        <v>38139</v>
      </c>
    </row>
    <row r="116" spans="23:24" x14ac:dyDescent="0.3">
      <c r="W116">
        <v>2.9506361629195625</v>
      </c>
      <c r="X116" s="11">
        <v>38169</v>
      </c>
    </row>
    <row r="117" spans="23:24" x14ac:dyDescent="0.3">
      <c r="W117">
        <v>2.9304204634654112</v>
      </c>
      <c r="X117" s="11">
        <v>38200</v>
      </c>
    </row>
    <row r="118" spans="23:24" x14ac:dyDescent="0.3">
      <c r="W118">
        <v>2.9207762498830694</v>
      </c>
      <c r="X118" s="11">
        <v>38231</v>
      </c>
    </row>
    <row r="119" spans="23:24" x14ac:dyDescent="0.3">
      <c r="W119">
        <v>2.9079786806199386</v>
      </c>
      <c r="X119" s="11">
        <v>38261</v>
      </c>
    </row>
    <row r="120" spans="23:24" x14ac:dyDescent="0.3">
      <c r="W120">
        <v>2.8880498808057284</v>
      </c>
      <c r="X120" s="11">
        <v>38292</v>
      </c>
    </row>
    <row r="121" spans="23:24" x14ac:dyDescent="0.3">
      <c r="W121">
        <v>2.8634302102612841</v>
      </c>
      <c r="X121" s="11">
        <v>38322</v>
      </c>
    </row>
    <row r="122" spans="23:24" x14ac:dyDescent="0.3">
      <c r="W122">
        <v>2.8469224935034796</v>
      </c>
      <c r="X122" s="11">
        <v>38353</v>
      </c>
    </row>
    <row r="123" spans="23:24" x14ac:dyDescent="0.3">
      <c r="W123">
        <v>2.8302191531352618</v>
      </c>
      <c r="X123" s="11">
        <v>38384</v>
      </c>
    </row>
    <row r="124" spans="23:24" x14ac:dyDescent="0.3">
      <c r="W124">
        <v>2.8130653966017851</v>
      </c>
      <c r="X124" s="11">
        <v>38412</v>
      </c>
    </row>
    <row r="125" spans="23:24" x14ac:dyDescent="0.3">
      <c r="W125">
        <v>2.7888076456187503</v>
      </c>
      <c r="X125" s="11">
        <v>38443</v>
      </c>
    </row>
    <row r="126" spans="23:24" x14ac:dyDescent="0.3">
      <c r="W126">
        <v>2.7752082676815428</v>
      </c>
      <c r="X126" s="11">
        <v>38473</v>
      </c>
    </row>
    <row r="127" spans="23:24" x14ac:dyDescent="0.3">
      <c r="W127">
        <v>2.7757689883136409</v>
      </c>
      <c r="X127" s="11">
        <v>38504</v>
      </c>
    </row>
    <row r="128" spans="23:24" x14ac:dyDescent="0.3">
      <c r="W128">
        <v>2.7688431880751514</v>
      </c>
      <c r="X128" s="11">
        <v>38534</v>
      </c>
    </row>
    <row r="129" spans="23:24" x14ac:dyDescent="0.3">
      <c r="W129">
        <v>2.7641413389454708</v>
      </c>
      <c r="X129" s="11">
        <v>38565</v>
      </c>
    </row>
    <row r="130" spans="23:24" x14ac:dyDescent="0.3">
      <c r="W130">
        <v>2.7544981734628822</v>
      </c>
      <c r="X130" s="11">
        <v>38596</v>
      </c>
    </row>
    <row r="131" spans="23:24" x14ac:dyDescent="0.3">
      <c r="W131">
        <v>2.7339969512316471</v>
      </c>
      <c r="X131" s="11">
        <v>38626</v>
      </c>
    </row>
    <row r="132" spans="23:24" x14ac:dyDescent="0.3">
      <c r="W132">
        <v>2.7190408144685332</v>
      </c>
      <c r="X132" s="11">
        <v>38657</v>
      </c>
    </row>
    <row r="133" spans="23:24" x14ac:dyDescent="0.3">
      <c r="W133">
        <v>2.7092924193421157</v>
      </c>
      <c r="X133" s="11">
        <v>38687</v>
      </c>
    </row>
    <row r="134" spans="23:24" x14ac:dyDescent="0.3">
      <c r="W134">
        <v>2.6934001474301668</v>
      </c>
      <c r="X134" s="11">
        <v>38718</v>
      </c>
    </row>
    <row r="135" spans="23:24" x14ac:dyDescent="0.3">
      <c r="W135">
        <v>2.6823986066962924</v>
      </c>
      <c r="X135" s="11">
        <v>38749</v>
      </c>
    </row>
    <row r="136" spans="23:24" x14ac:dyDescent="0.3">
      <c r="W136">
        <v>2.6709152626728829</v>
      </c>
      <c r="X136" s="11">
        <v>38777</v>
      </c>
    </row>
    <row r="137" spans="23:24" x14ac:dyDescent="0.3">
      <c r="W137">
        <v>2.6653189664872752</v>
      </c>
      <c r="X137" s="11">
        <v>38808</v>
      </c>
    </row>
    <row r="138" spans="23:24" x14ac:dyDescent="0.3">
      <c r="W138">
        <v>2.6626534512231523</v>
      </c>
      <c r="X138" s="11">
        <v>38838</v>
      </c>
    </row>
    <row r="139" spans="23:24" x14ac:dyDescent="0.3">
      <c r="W139">
        <v>2.6682592769549296</v>
      </c>
      <c r="X139" s="11">
        <v>38869</v>
      </c>
    </row>
    <row r="140" spans="23:24" x14ac:dyDescent="0.3">
      <c r="W140">
        <v>2.6632005831084644</v>
      </c>
      <c r="X140" s="11">
        <v>38899</v>
      </c>
    </row>
    <row r="141" spans="23:24" x14ac:dyDescent="0.3">
      <c r="W141">
        <v>2.6618692769426908</v>
      </c>
      <c r="X141" s="11">
        <v>38930</v>
      </c>
    </row>
    <row r="142" spans="23:24" x14ac:dyDescent="0.3">
      <c r="W142">
        <v>2.6562902408748683</v>
      </c>
      <c r="X142" s="11">
        <v>38961</v>
      </c>
    </row>
    <row r="143" spans="23:24" x14ac:dyDescent="0.3">
      <c r="W143">
        <v>2.647557158934986</v>
      </c>
      <c r="X143" s="11">
        <v>38991</v>
      </c>
    </row>
    <row r="144" spans="23:24" x14ac:dyDescent="0.3">
      <c r="W144">
        <v>2.6393781507438829</v>
      </c>
      <c r="X144" s="11">
        <v>39022</v>
      </c>
    </row>
    <row r="145" spans="23:24" x14ac:dyDescent="0.3">
      <c r="W145">
        <v>2.6267719546471384</v>
      </c>
      <c r="X145" s="11">
        <v>39052</v>
      </c>
    </row>
    <row r="146" spans="23:24" x14ac:dyDescent="0.3">
      <c r="W146">
        <v>2.6152610258284601</v>
      </c>
      <c r="X146" s="11">
        <v>39083</v>
      </c>
    </row>
    <row r="147" spans="23:24" x14ac:dyDescent="0.3">
      <c r="W147">
        <v>2.6038011917577673</v>
      </c>
      <c r="X147" s="11">
        <v>39114</v>
      </c>
    </row>
    <row r="148" spans="23:24" x14ac:dyDescent="0.3">
      <c r="W148">
        <v>2.5942036648186475</v>
      </c>
      <c r="X148" s="11">
        <v>39142</v>
      </c>
    </row>
    <row r="149" spans="23:24" x14ac:dyDescent="0.3">
      <c r="W149">
        <v>2.5877340365417218</v>
      </c>
      <c r="X149" s="11">
        <v>39173</v>
      </c>
    </row>
    <row r="150" spans="23:24" x14ac:dyDescent="0.3">
      <c r="W150">
        <v>2.5805111328998134</v>
      </c>
      <c r="X150" s="11">
        <v>39203</v>
      </c>
    </row>
    <row r="151" spans="23:24" x14ac:dyDescent="0.3">
      <c r="W151">
        <v>2.5733091579318046</v>
      </c>
      <c r="X151" s="11">
        <v>39234</v>
      </c>
    </row>
    <row r="152" spans="23:24" x14ac:dyDescent="0.3">
      <c r="W152">
        <v>2.5671446563444817</v>
      </c>
      <c r="X152" s="11">
        <v>39264</v>
      </c>
    </row>
    <row r="153" spans="23:24" x14ac:dyDescent="0.3">
      <c r="W153">
        <v>2.555131920085405</v>
      </c>
      <c r="X153" s="11">
        <v>39295</v>
      </c>
    </row>
    <row r="154" spans="23:24" x14ac:dyDescent="0.3">
      <c r="W154">
        <v>2.5505400618592682</v>
      </c>
      <c r="X154" s="11">
        <v>39326</v>
      </c>
    </row>
    <row r="155" spans="23:24" x14ac:dyDescent="0.3">
      <c r="W155">
        <v>2.542910979569021</v>
      </c>
      <c r="X155" s="11">
        <v>39356</v>
      </c>
    </row>
    <row r="156" spans="23:24" x14ac:dyDescent="0.3">
      <c r="W156">
        <v>2.5332890782025039</v>
      </c>
      <c r="X156" s="11">
        <v>39387</v>
      </c>
    </row>
    <row r="157" spans="23:24" x14ac:dyDescent="0.3">
      <c r="W157">
        <v>2.5146762726880021</v>
      </c>
      <c r="X157" s="11">
        <v>39417</v>
      </c>
    </row>
    <row r="158" spans="23:24" x14ac:dyDescent="0.3">
      <c r="W158">
        <v>2.5011706361488075</v>
      </c>
      <c r="X158" s="11">
        <v>39448</v>
      </c>
    </row>
    <row r="159" spans="23:24" x14ac:dyDescent="0.3">
      <c r="W159">
        <v>2.4889721468351311</v>
      </c>
      <c r="X159" s="11">
        <v>39479</v>
      </c>
    </row>
    <row r="160" spans="23:24" x14ac:dyDescent="0.3">
      <c r="W160">
        <v>2.4770796370822334</v>
      </c>
      <c r="X160" s="11">
        <v>39508</v>
      </c>
    </row>
    <row r="161" spans="23:24" x14ac:dyDescent="0.3">
      <c r="W161">
        <v>2.4635319348857561</v>
      </c>
      <c r="X161" s="11">
        <v>39539</v>
      </c>
    </row>
    <row r="162" spans="23:24" x14ac:dyDescent="0.3">
      <c r="W162">
        <v>2.4442206692381045</v>
      </c>
      <c r="X162" s="11">
        <v>39569</v>
      </c>
    </row>
    <row r="163" spans="23:24" x14ac:dyDescent="0.3">
      <c r="W163">
        <v>2.4262634397208216</v>
      </c>
      <c r="X163" s="11">
        <v>39600</v>
      </c>
    </row>
    <row r="164" spans="23:24" x14ac:dyDescent="0.3">
      <c r="W164">
        <v>2.4134764032942635</v>
      </c>
      <c r="X164" s="11">
        <v>39630</v>
      </c>
    </row>
    <row r="165" spans="23:24" x14ac:dyDescent="0.3">
      <c r="W165">
        <v>2.4067369040653368</v>
      </c>
      <c r="X165" s="11">
        <v>39661</v>
      </c>
    </row>
    <row r="166" spans="23:24" x14ac:dyDescent="0.3">
      <c r="W166">
        <v>2.4004962345581942</v>
      </c>
      <c r="X166" s="11">
        <v>39692</v>
      </c>
    </row>
    <row r="167" spans="23:24" x14ac:dyDescent="0.3">
      <c r="W167">
        <v>2.3897398788629398</v>
      </c>
      <c r="X167" s="11">
        <v>39722</v>
      </c>
    </row>
    <row r="168" spans="23:24" x14ac:dyDescent="0.3">
      <c r="W168">
        <v>2.3811659814613244</v>
      </c>
      <c r="X168" s="11">
        <v>39753</v>
      </c>
    </row>
    <row r="169" spans="23:24" x14ac:dyDescent="0.3">
      <c r="W169">
        <v>2.3745151856640141</v>
      </c>
      <c r="X169" s="11">
        <v>39783</v>
      </c>
    </row>
    <row r="170" spans="23:24" x14ac:dyDescent="0.3">
      <c r="W170">
        <v>2.3631766171036972</v>
      </c>
      <c r="X170" s="11">
        <v>39814</v>
      </c>
    </row>
    <row r="171" spans="23:24" x14ac:dyDescent="0.3">
      <c r="W171">
        <v>2.350247884683156</v>
      </c>
      <c r="X171" s="11">
        <v>39845</v>
      </c>
    </row>
    <row r="172" spans="23:24" x14ac:dyDescent="0.3">
      <c r="W172">
        <v>2.3455611441761679</v>
      </c>
      <c r="X172" s="11">
        <v>39873</v>
      </c>
    </row>
    <row r="173" spans="23:24" x14ac:dyDescent="0.3">
      <c r="W173">
        <v>2.3343539622718454</v>
      </c>
      <c r="X173" s="11">
        <v>39904</v>
      </c>
    </row>
    <row r="174" spans="23:24" x14ac:dyDescent="0.3">
      <c r="W174">
        <v>2.3234341070063524</v>
      </c>
      <c r="X174" s="11">
        <v>39934</v>
      </c>
    </row>
    <row r="175" spans="23:24" x14ac:dyDescent="0.3">
      <c r="W175">
        <v>2.3151022884297801</v>
      </c>
      <c r="X175" s="11">
        <v>39965</v>
      </c>
    </row>
    <row r="176" spans="23:24" x14ac:dyDescent="0.3">
      <c r="W176">
        <v>2.3095601535864869</v>
      </c>
      <c r="X176" s="11">
        <v>39995</v>
      </c>
    </row>
    <row r="177" spans="23:24" x14ac:dyDescent="0.3">
      <c r="W177">
        <v>2.3061020317724634</v>
      </c>
      <c r="X177" s="11">
        <v>40026</v>
      </c>
    </row>
    <row r="178" spans="23:24" x14ac:dyDescent="0.3">
      <c r="W178">
        <v>2.3005797382972242</v>
      </c>
      <c r="X178" s="11">
        <v>40057</v>
      </c>
    </row>
    <row r="179" spans="23:24" x14ac:dyDescent="0.3">
      <c r="W179">
        <v>2.2941563494634609</v>
      </c>
      <c r="X179" s="11">
        <v>40087</v>
      </c>
    </row>
    <row r="180" spans="23:24" x14ac:dyDescent="0.3">
      <c r="W180">
        <v>2.2847858119322662</v>
      </c>
      <c r="X180" s="11">
        <v>40118</v>
      </c>
    </row>
    <row r="181" spans="23:24" x14ac:dyDescent="0.3">
      <c r="W181">
        <v>2.2763662392836665</v>
      </c>
      <c r="X181" s="11">
        <v>40148</v>
      </c>
    </row>
    <row r="182" spans="23:24" x14ac:dyDescent="0.3">
      <c r="W182">
        <v>2.2594220155120355</v>
      </c>
      <c r="X182" s="11">
        <v>40179</v>
      </c>
    </row>
    <row r="183" spans="23:24" x14ac:dyDescent="0.3">
      <c r="W183">
        <v>2.2419376421785095</v>
      </c>
      <c r="X183" s="11">
        <v>40210</v>
      </c>
    </row>
    <row r="184" spans="23:24" x14ac:dyDescent="0.3">
      <c r="W184">
        <v>2.2303416389056645</v>
      </c>
      <c r="X184" s="11">
        <v>40238</v>
      </c>
    </row>
    <row r="185" spans="23:24" x14ac:dyDescent="0.3">
      <c r="W185">
        <v>2.2176973093736079</v>
      </c>
      <c r="X185" s="11">
        <v>40269</v>
      </c>
    </row>
    <row r="186" spans="23:24" x14ac:dyDescent="0.3">
      <c r="W186">
        <v>2.2082012640079212</v>
      </c>
      <c r="X186" s="11">
        <v>40299</v>
      </c>
    </row>
    <row r="187" spans="23:24" x14ac:dyDescent="0.3">
      <c r="W187">
        <v>2.2082012640079212</v>
      </c>
      <c r="X187" s="11">
        <v>40330</v>
      </c>
    </row>
    <row r="188" spans="23:24" x14ac:dyDescent="0.3">
      <c r="W188">
        <v>2.2079812282026969</v>
      </c>
      <c r="X188" s="11">
        <v>40360</v>
      </c>
    </row>
    <row r="189" spans="23:24" x14ac:dyDescent="0.3">
      <c r="W189">
        <v>2.2071015233156293</v>
      </c>
      <c r="X189" s="11">
        <v>40391</v>
      </c>
    </row>
    <row r="190" spans="23:24" x14ac:dyDescent="0.3">
      <c r="W190">
        <v>2.1972177884969084</v>
      </c>
      <c r="X190" s="11">
        <v>40422</v>
      </c>
    </row>
    <row r="191" spans="23:24" x14ac:dyDescent="0.3">
      <c r="W191">
        <v>2.1808593725196368</v>
      </c>
      <c r="X191" s="11">
        <v>40452</v>
      </c>
    </row>
    <row r="192" spans="23:24" x14ac:dyDescent="0.3">
      <c r="W192">
        <v>2.1629091779286371</v>
      </c>
      <c r="X192" s="11">
        <v>40483</v>
      </c>
    </row>
    <row r="193" spans="23:24" x14ac:dyDescent="0.3">
      <c r="W193">
        <v>2.1493668430390285</v>
      </c>
      <c r="X193" s="11">
        <v>40513</v>
      </c>
    </row>
    <row r="194" spans="23:24" x14ac:dyDescent="0.3">
      <c r="W194">
        <v>2.1316712284556329</v>
      </c>
      <c r="X194" s="11">
        <v>40544</v>
      </c>
    </row>
    <row r="195" spans="23:24" x14ac:dyDescent="0.3">
      <c r="W195">
        <v>2.1147527861584878</v>
      </c>
      <c r="X195" s="11">
        <v>40575</v>
      </c>
    </row>
    <row r="196" spans="23:24" x14ac:dyDescent="0.3">
      <c r="W196">
        <v>2.0981776862785826</v>
      </c>
      <c r="X196" s="11">
        <v>40603</v>
      </c>
    </row>
    <row r="197" spans="23:24" x14ac:dyDescent="0.3">
      <c r="W197">
        <v>2.0821443618959283</v>
      </c>
      <c r="X197" s="11">
        <v>40634</v>
      </c>
    </row>
    <row r="198" spans="23:24" x14ac:dyDescent="0.3">
      <c r="W198">
        <v>2.0724013298819157</v>
      </c>
      <c r="X198" s="11">
        <v>40664</v>
      </c>
    </row>
    <row r="199" spans="23:24" x14ac:dyDescent="0.3">
      <c r="W199">
        <v>2.0692985495021916</v>
      </c>
      <c r="X199" s="11">
        <v>40695</v>
      </c>
    </row>
    <row r="200" spans="23:24" x14ac:dyDescent="0.3">
      <c r="W200">
        <v>2.0659937561280777</v>
      </c>
      <c r="X200" s="11">
        <v>40725</v>
      </c>
    </row>
    <row r="201" spans="23:24" x14ac:dyDescent="0.3">
      <c r="W201">
        <v>2.0583789809298927</v>
      </c>
      <c r="X201" s="11">
        <v>40756</v>
      </c>
    </row>
    <row r="202" spans="23:24" x14ac:dyDescent="0.3">
      <c r="W202">
        <v>2.0475252246747249</v>
      </c>
      <c r="X202" s="11">
        <v>40787</v>
      </c>
    </row>
    <row r="203" spans="23:24" x14ac:dyDescent="0.3">
      <c r="W203">
        <v>2.0387560547060501</v>
      </c>
      <c r="X203" s="11">
        <v>40817</v>
      </c>
    </row>
    <row r="204" spans="23:24" x14ac:dyDescent="0.3">
      <c r="W204">
        <v>2.0282095193102632</v>
      </c>
      <c r="X204" s="11">
        <v>40848</v>
      </c>
    </row>
    <row r="205" spans="23:24" x14ac:dyDescent="0.3">
      <c r="W205">
        <v>2.0181212963425419</v>
      </c>
      <c r="X205" s="11">
        <v>40878</v>
      </c>
    </row>
    <row r="206" spans="23:24" x14ac:dyDescent="0.3">
      <c r="W206">
        <v>2.0068832735867526</v>
      </c>
      <c r="X206" s="11">
        <v>40909</v>
      </c>
    </row>
    <row r="207" spans="23:24" x14ac:dyDescent="0.3">
      <c r="W207">
        <v>1.9978942408651064</v>
      </c>
      <c r="X207" s="11">
        <v>40940</v>
      </c>
    </row>
    <row r="208" spans="23:24" x14ac:dyDescent="0.3">
      <c r="W208">
        <v>1.9937075703617277</v>
      </c>
      <c r="X208" s="11">
        <v>40969</v>
      </c>
    </row>
    <row r="209" spans="23:24" x14ac:dyDescent="0.3">
      <c r="W209">
        <v>1.9810293413622653</v>
      </c>
      <c r="X209" s="11">
        <v>41000</v>
      </c>
    </row>
    <row r="210" spans="23:24" x14ac:dyDescent="0.3">
      <c r="W210">
        <v>1.9739248377845595</v>
      </c>
      <c r="X210" s="11">
        <v>41030</v>
      </c>
    </row>
    <row r="211" spans="23:24" x14ac:dyDescent="0.3">
      <c r="W211">
        <v>1.9723491983277441</v>
      </c>
      <c r="X211" s="11">
        <v>41061</v>
      </c>
    </row>
    <row r="212" spans="23:24" x14ac:dyDescent="0.3">
      <c r="W212">
        <v>1.9639019927380852</v>
      </c>
      <c r="X212" s="11">
        <v>41091</v>
      </c>
    </row>
    <row r="213" spans="23:24" x14ac:dyDescent="0.3">
      <c r="W213">
        <v>1.9558831903964649</v>
      </c>
      <c r="X213" s="11">
        <v>41122</v>
      </c>
    </row>
    <row r="214" spans="23:24" x14ac:dyDescent="0.3">
      <c r="W214">
        <v>1.9447970872521985</v>
      </c>
      <c r="X214" s="11">
        <v>41153</v>
      </c>
    </row>
    <row r="215" spans="23:24" x14ac:dyDescent="0.3">
      <c r="W215">
        <v>1.9333896253764531</v>
      </c>
      <c r="X215" s="11">
        <v>41183</v>
      </c>
    </row>
    <row r="216" spans="23:24" x14ac:dyDescent="0.3">
      <c r="W216">
        <v>1.9218570765090008</v>
      </c>
      <c r="X216" s="11">
        <v>41214</v>
      </c>
    </row>
    <row r="217" spans="23:24" x14ac:dyDescent="0.3">
      <c r="W217">
        <v>1.9067914702730913</v>
      </c>
      <c r="X217" s="11">
        <v>41244</v>
      </c>
    </row>
    <row r="218" spans="23:24" x14ac:dyDescent="0.3">
      <c r="W218">
        <v>1.8905334889250958</v>
      </c>
      <c r="X218" s="11">
        <v>41275</v>
      </c>
    </row>
    <row r="219" spans="23:24" x14ac:dyDescent="0.3">
      <c r="W219">
        <v>1.8792582703187755</v>
      </c>
      <c r="X219" s="11">
        <v>41306</v>
      </c>
    </row>
    <row r="220" spans="23:24" x14ac:dyDescent="0.3">
      <c r="W220">
        <v>1.8704668855958742</v>
      </c>
      <c r="X220" s="11">
        <v>41334</v>
      </c>
    </row>
    <row r="221" spans="23:24" x14ac:dyDescent="0.3">
      <c r="W221">
        <v>1.8602347384783706</v>
      </c>
      <c r="X221" s="11">
        <v>41365</v>
      </c>
    </row>
    <row r="222" spans="23:24" x14ac:dyDescent="0.3">
      <c r="W222">
        <v>1.8533785898528983</v>
      </c>
      <c r="X222" s="11">
        <v>41395</v>
      </c>
    </row>
    <row r="223" spans="23:24" x14ac:dyDescent="0.3">
      <c r="W223">
        <v>1.8485704751447825</v>
      </c>
      <c r="X223" s="11">
        <v>41426</v>
      </c>
    </row>
    <row r="224" spans="23:24" x14ac:dyDescent="0.3">
      <c r="W224">
        <v>1.8480184448336441</v>
      </c>
      <c r="X224" s="11">
        <v>41456</v>
      </c>
    </row>
    <row r="225" spans="23:24" x14ac:dyDescent="0.3">
      <c r="W225">
        <v>1.8435942511305843</v>
      </c>
      <c r="X225" s="11">
        <v>41487</v>
      </c>
    </row>
    <row r="226" spans="23:24" x14ac:dyDescent="0.3">
      <c r="W226">
        <v>1.8371645818790638</v>
      </c>
      <c r="X226" s="11">
        <v>41518</v>
      </c>
    </row>
    <row r="227" spans="23:24" x14ac:dyDescent="0.3">
      <c r="W227">
        <v>1.8267531845863363</v>
      </c>
      <c r="X227" s="11">
        <v>41548</v>
      </c>
    </row>
    <row r="228" spans="23:24" x14ac:dyDescent="0.3">
      <c r="W228">
        <v>1.8169395944040776</v>
      </c>
      <c r="X228" s="11">
        <v>41579</v>
      </c>
    </row>
    <row r="229" spans="23:24" x14ac:dyDescent="0.3">
      <c r="W229">
        <v>1.8003768946293828</v>
      </c>
      <c r="X229" s="11">
        <v>41609</v>
      </c>
    </row>
    <row r="230" spans="23:24" x14ac:dyDescent="0.3">
      <c r="W230">
        <v>1.7905311531473764</v>
      </c>
      <c r="X230" s="11">
        <v>41640</v>
      </c>
    </row>
    <row r="231" spans="23:24" x14ac:dyDescent="0.3">
      <c r="W231">
        <v>1.7782615899182985</v>
      </c>
      <c r="X231" s="11">
        <v>41671</v>
      </c>
    </row>
    <row r="232" spans="23:24" x14ac:dyDescent="0.3">
      <c r="W232">
        <v>1.7620498771284483</v>
      </c>
      <c r="X232" s="11">
        <v>41699</v>
      </c>
    </row>
    <row r="233" spans="23:24" x14ac:dyDescent="0.3">
      <c r="W233">
        <v>1.7503223340552938</v>
      </c>
      <c r="X233" s="11">
        <v>41730</v>
      </c>
    </row>
    <row r="234" spans="23:24" x14ac:dyDescent="0.3">
      <c r="W234">
        <v>1.7423089117449366</v>
      </c>
      <c r="X234" s="11">
        <v>41760</v>
      </c>
    </row>
    <row r="235" spans="23:24" x14ac:dyDescent="0.3">
      <c r="W235">
        <v>1.7353675296590474</v>
      </c>
      <c r="X235" s="11">
        <v>41791</v>
      </c>
    </row>
    <row r="236" spans="23:24" x14ac:dyDescent="0.3">
      <c r="W236">
        <v>1.7351921833319863</v>
      </c>
      <c r="X236" s="11">
        <v>41821</v>
      </c>
    </row>
    <row r="237" spans="23:24" x14ac:dyDescent="0.3">
      <c r="W237">
        <v>1.7308636251392173</v>
      </c>
      <c r="X237" s="11">
        <v>41852</v>
      </c>
    </row>
    <row r="238" spans="23:24" x14ac:dyDescent="0.3">
      <c r="W238">
        <v>1.7210541084976099</v>
      </c>
      <c r="X238" s="11">
        <v>41883</v>
      </c>
    </row>
    <row r="239" spans="23:24" x14ac:dyDescent="0.3">
      <c r="W239">
        <v>1.7138572854291418</v>
      </c>
      <c r="X239" s="11">
        <v>41913</v>
      </c>
    </row>
    <row r="240" spans="23:24" x14ac:dyDescent="0.3">
      <c r="W240">
        <v>1.7051613031347121</v>
      </c>
      <c r="X240" s="11">
        <v>41944</v>
      </c>
    </row>
    <row r="241" spans="23:24" x14ac:dyDescent="0.3">
      <c r="W241">
        <v>1.6919647475528714</v>
      </c>
      <c r="X241" s="11">
        <v>41974</v>
      </c>
    </row>
    <row r="242" spans="23:24" x14ac:dyDescent="0.3">
      <c r="W242">
        <v>1.67124227531507</v>
      </c>
      <c r="X242" s="11">
        <v>42005</v>
      </c>
    </row>
    <row r="243" spans="23:24" x14ac:dyDescent="0.3">
      <c r="W243">
        <v>1.6511006311984118</v>
      </c>
      <c r="X243" s="11">
        <v>42036</v>
      </c>
    </row>
    <row r="244" spans="23:24" x14ac:dyDescent="0.3">
      <c r="W244">
        <v>1.6295886849209775</v>
      </c>
      <c r="X244" s="11">
        <v>42064</v>
      </c>
    </row>
    <row r="245" spans="23:24" x14ac:dyDescent="0.3">
      <c r="W245">
        <v>1.6180995432477701</v>
      </c>
      <c r="X245" s="11">
        <v>42095</v>
      </c>
    </row>
    <row r="246" spans="23:24" x14ac:dyDescent="0.3">
      <c r="W246">
        <v>1.6062152176963007</v>
      </c>
      <c r="X246" s="11">
        <v>42125</v>
      </c>
    </row>
    <row r="247" spans="23:24" x14ac:dyDescent="0.3">
      <c r="W247">
        <v>1.5936237788227978</v>
      </c>
      <c r="X247" s="11">
        <v>42156</v>
      </c>
    </row>
    <row r="248" spans="23:24" x14ac:dyDescent="0.3">
      <c r="W248">
        <v>1.5838058061704685</v>
      </c>
      <c r="X248" s="11">
        <v>42186</v>
      </c>
    </row>
    <row r="249" spans="23:24" x14ac:dyDescent="0.3">
      <c r="W249">
        <v>1.580329679178218</v>
      </c>
      <c r="X249" s="11">
        <v>42217</v>
      </c>
    </row>
    <row r="250" spans="23:24" x14ac:dyDescent="0.3">
      <c r="W250">
        <v>1.5718424208030901</v>
      </c>
      <c r="X250" s="11">
        <v>42248</v>
      </c>
    </row>
    <row r="251" spans="23:24" x14ac:dyDescent="0.3">
      <c r="W251">
        <v>1.5590599076249165</v>
      </c>
      <c r="X251" s="11">
        <v>42278</v>
      </c>
    </row>
    <row r="252" spans="23:24" x14ac:dyDescent="0.3">
      <c r="W252">
        <v>1.5434708849666889</v>
      </c>
      <c r="X252" s="11">
        <v>42309</v>
      </c>
    </row>
    <row r="253" spans="23:24" x14ac:dyDescent="0.3">
      <c r="W253">
        <v>1.5287959280418948</v>
      </c>
      <c r="X253" s="11">
        <v>42339</v>
      </c>
    </row>
    <row r="254" spans="23:24" x14ac:dyDescent="0.3">
      <c r="W254">
        <v>1.50962478819752</v>
      </c>
      <c r="X254" s="11">
        <v>42370</v>
      </c>
    </row>
    <row r="255" spans="23:24" x14ac:dyDescent="0.3">
      <c r="W255">
        <v>1.4961600285765315</v>
      </c>
      <c r="X255" s="11">
        <v>42401</v>
      </c>
    </row>
    <row r="256" spans="23:24" x14ac:dyDescent="0.3">
      <c r="W256">
        <v>1.4897547561007349</v>
      </c>
      <c r="X256" s="11">
        <v>42430</v>
      </c>
    </row>
    <row r="257" spans="23:24" x14ac:dyDescent="0.3">
      <c r="W257">
        <v>1.4807212683631348</v>
      </c>
      <c r="X257" s="11">
        <v>42461</v>
      </c>
    </row>
    <row r="258" spans="23:24" x14ac:dyDescent="0.3">
      <c r="W258">
        <v>1.4692624747873368</v>
      </c>
      <c r="X258" s="11">
        <v>42491</v>
      </c>
    </row>
    <row r="259" spans="23:24" x14ac:dyDescent="0.3">
      <c r="W259">
        <v>1.4641390232309304</v>
      </c>
      <c r="X259" s="11">
        <v>42522</v>
      </c>
    </row>
    <row r="260" spans="23:24" x14ac:dyDescent="0.3">
      <c r="W260">
        <v>1.4565637331716141</v>
      </c>
      <c r="X260" s="11">
        <v>42552</v>
      </c>
    </row>
    <row r="261" spans="23:24" x14ac:dyDescent="0.3">
      <c r="W261">
        <v>1.4501830372788036</v>
      </c>
      <c r="X261" s="11">
        <v>42583</v>
      </c>
    </row>
    <row r="262" spans="23:24" x14ac:dyDescent="0.3">
      <c r="W262">
        <v>1.4490236323786583</v>
      </c>
      <c r="X262" s="11">
        <v>42614</v>
      </c>
    </row>
    <row r="263" spans="23:24" x14ac:dyDescent="0.3">
      <c r="W263">
        <v>1.4452645354586504</v>
      </c>
      <c r="X263" s="11">
        <v>42644</v>
      </c>
    </row>
    <row r="264" spans="23:24" x14ac:dyDescent="0.3">
      <c r="W264">
        <v>1.4426662634256169</v>
      </c>
      <c r="X264" s="11">
        <v>42675</v>
      </c>
    </row>
    <row r="265" spans="23:24" x14ac:dyDescent="0.3">
      <c r="W265">
        <v>1.4383524928282767</v>
      </c>
      <c r="X265" s="11">
        <v>42705</v>
      </c>
    </row>
    <row r="266" spans="23:24" x14ac:dyDescent="0.3">
      <c r="W266">
        <v>1.4329067451004933</v>
      </c>
      <c r="X266" s="11">
        <v>42736</v>
      </c>
    </row>
    <row r="267" spans="23:24" x14ac:dyDescent="0.3">
      <c r="W267">
        <v>1.4281936182731871</v>
      </c>
      <c r="X267" s="11">
        <v>42767</v>
      </c>
    </row>
    <row r="268" spans="23:24" x14ac:dyDescent="0.3">
      <c r="W268">
        <v>1.4246332717366734</v>
      </c>
      <c r="X268" s="11">
        <v>42795</v>
      </c>
    </row>
    <row r="269" spans="23:24" x14ac:dyDescent="0.3">
      <c r="W269">
        <v>1.4226416813712091</v>
      </c>
      <c r="X269" s="11">
        <v>42826</v>
      </c>
    </row>
    <row r="270" spans="23:24" x14ac:dyDescent="0.3">
      <c r="W270">
        <v>1.4182445838778879</v>
      </c>
      <c r="X270" s="11">
        <v>42856</v>
      </c>
    </row>
    <row r="271" spans="23:24" x14ac:dyDescent="0.3">
      <c r="W271">
        <v>1.4215141124150761</v>
      </c>
      <c r="X271" s="11">
        <v>42887</v>
      </c>
    </row>
    <row r="272" spans="23:24" x14ac:dyDescent="0.3">
      <c r="W272">
        <v>1.4181098997289359</v>
      </c>
      <c r="X272" s="11">
        <v>42917</v>
      </c>
    </row>
    <row r="273" spans="23:24" x14ac:dyDescent="0.3">
      <c r="W273">
        <v>1.4154215785059767</v>
      </c>
      <c r="X273" s="11">
        <v>42948</v>
      </c>
    </row>
    <row r="274" spans="23:24" x14ac:dyDescent="0.3">
      <c r="W274">
        <v>1.4131619497081775</v>
      </c>
      <c r="X274" s="11">
        <v>42979</v>
      </c>
    </row>
    <row r="275" spans="23:24" x14ac:dyDescent="0.3">
      <c r="W275">
        <v>1.4072501920614597</v>
      </c>
      <c r="X275" s="11">
        <v>43009</v>
      </c>
    </row>
    <row r="276" spans="23:24" x14ac:dyDescent="0.3">
      <c r="W276">
        <v>1.4033201768363937</v>
      </c>
      <c r="X276" s="11">
        <v>43040</v>
      </c>
    </row>
    <row r="277" spans="23:24" x14ac:dyDescent="0.3">
      <c r="W277">
        <v>1.3971719489225989</v>
      </c>
      <c r="X277" s="11">
        <v>43070</v>
      </c>
    </row>
    <row r="278" spans="23:24" x14ac:dyDescent="0.3">
      <c r="W278">
        <v>1.3931312262712139</v>
      </c>
      <c r="X278" s="11">
        <v>43101</v>
      </c>
    </row>
    <row r="279" spans="23:24" x14ac:dyDescent="0.3">
      <c r="W279">
        <v>1.3886869503689478</v>
      </c>
      <c r="X279" s="11">
        <v>43132</v>
      </c>
    </row>
    <row r="280" spans="23:24" x14ac:dyDescent="0.3">
      <c r="W280">
        <v>1.387438774376635</v>
      </c>
      <c r="X280" s="11">
        <v>43160</v>
      </c>
    </row>
    <row r="281" spans="23:24" x14ac:dyDescent="0.3">
      <c r="W281">
        <v>1.3843936926623994</v>
      </c>
      <c r="X281" s="11">
        <v>43191</v>
      </c>
    </row>
    <row r="282" spans="23:24" x14ac:dyDescent="0.3">
      <c r="W282">
        <v>1.3788774492190403</v>
      </c>
      <c r="X282" s="11">
        <v>43221</v>
      </c>
    </row>
    <row r="283" spans="23:24" x14ac:dyDescent="0.3">
      <c r="W283">
        <v>1.3617195894109577</v>
      </c>
      <c r="X283" s="11">
        <v>43252</v>
      </c>
    </row>
    <row r="284" spans="23:24" x14ac:dyDescent="0.3">
      <c r="W284">
        <v>1.3572398149812988</v>
      </c>
      <c r="X284" s="11">
        <v>43282</v>
      </c>
    </row>
    <row r="285" spans="23:24" x14ac:dyDescent="0.3">
      <c r="W285">
        <v>1.3584610881706141</v>
      </c>
      <c r="X285" s="11">
        <v>43313</v>
      </c>
    </row>
    <row r="286" spans="23:24" x14ac:dyDescent="0.3">
      <c r="W286">
        <v>1.3519720203195149</v>
      </c>
      <c r="X286" s="11">
        <v>43344</v>
      </c>
    </row>
    <row r="287" spans="23:24" x14ac:dyDescent="0.3">
      <c r="W287">
        <v>1.3459163859873937</v>
      </c>
      <c r="X287" s="11">
        <v>43374</v>
      </c>
    </row>
    <row r="288" spans="23:24" x14ac:dyDescent="0.3">
      <c r="W288">
        <v>1.3487493545023828</v>
      </c>
      <c r="X288" s="11">
        <v>43405</v>
      </c>
    </row>
    <row r="289" spans="23:24" x14ac:dyDescent="0.3">
      <c r="W289">
        <v>1.3467291167134914</v>
      </c>
      <c r="X289" s="11">
        <v>43435</v>
      </c>
    </row>
    <row r="290" spans="23:24" x14ac:dyDescent="0.3">
      <c r="W290">
        <v>1.3424338421670807</v>
      </c>
      <c r="X290" s="11">
        <v>43466</v>
      </c>
    </row>
    <row r="291" spans="23:24" x14ac:dyDescent="0.3">
      <c r="W291">
        <v>1.3366868200189534</v>
      </c>
      <c r="X291" s="11">
        <v>43497</v>
      </c>
    </row>
    <row r="292" spans="23:24" x14ac:dyDescent="0.3">
      <c r="W292">
        <v>1.3267368038829777</v>
      </c>
      <c r="X292" s="11">
        <v>43525</v>
      </c>
    </row>
    <row r="293" spans="23:24" x14ac:dyDescent="0.3">
      <c r="W293">
        <v>1.3192176655182084</v>
      </c>
      <c r="X293" s="11">
        <v>43556</v>
      </c>
    </row>
    <row r="294" spans="23:24" x14ac:dyDescent="0.3">
      <c r="W294">
        <v>1.3175046751378567</v>
      </c>
      <c r="X294" s="11">
        <v>43586</v>
      </c>
    </row>
    <row r="295" spans="23:24" x14ac:dyDescent="0.3">
      <c r="W295">
        <v>1.3173732852345581</v>
      </c>
      <c r="X295" s="11">
        <v>43617</v>
      </c>
    </row>
    <row r="296" spans="23:24" x14ac:dyDescent="0.3">
      <c r="W296">
        <v>1.3148742960617743</v>
      </c>
      <c r="X296" s="11">
        <v>43647</v>
      </c>
    </row>
    <row r="297" spans="23:24" x14ac:dyDescent="0.3">
      <c r="W297">
        <v>1.31342866921737</v>
      </c>
      <c r="X297" s="11">
        <v>43678</v>
      </c>
    </row>
    <row r="298" spans="23:24" x14ac:dyDescent="0.3">
      <c r="W298">
        <v>1.3139537552794271</v>
      </c>
      <c r="X298" s="11">
        <v>43709</v>
      </c>
    </row>
    <row r="299" spans="23:24" x14ac:dyDescent="0.3">
      <c r="W299">
        <v>1.3126405723600105</v>
      </c>
      <c r="X299" s="11">
        <v>43739</v>
      </c>
    </row>
    <row r="300" spans="23:24" x14ac:dyDescent="0.3">
      <c r="W300">
        <v>1.30597974052048</v>
      </c>
      <c r="X300" s="11">
        <v>43770</v>
      </c>
    </row>
    <row r="301" spans="23:24" x14ac:dyDescent="0.3">
      <c r="W301">
        <v>1.2911310558714346</v>
      </c>
      <c r="X301" s="11">
        <v>43800</v>
      </c>
    </row>
    <row r="302" spans="23:24" x14ac:dyDescent="0.3">
      <c r="W302">
        <v>1.2884259728177485</v>
      </c>
      <c r="X302" s="11">
        <v>43831</v>
      </c>
    </row>
    <row r="303" spans="23:24" x14ac:dyDescent="0.3">
      <c r="W303">
        <v>1.2852125917956874</v>
      </c>
      <c r="X303" s="11">
        <v>43862</v>
      </c>
    </row>
    <row r="304" spans="23:24" x14ac:dyDescent="0.3">
      <c r="W304">
        <v>1.284313890462542</v>
      </c>
      <c r="X304" s="11">
        <v>43891</v>
      </c>
    </row>
    <row r="305" spans="23:24" x14ac:dyDescent="0.3">
      <c r="W305">
        <v>1.288307567081965</v>
      </c>
      <c r="X305" s="11">
        <v>43922</v>
      </c>
    </row>
    <row r="306" spans="23:24" x14ac:dyDescent="0.3">
      <c r="W306">
        <v>1.2932215036758825</v>
      </c>
      <c r="X306" s="11">
        <v>43952</v>
      </c>
    </row>
    <row r="307" spans="23:24" x14ac:dyDescent="0.3">
      <c r="W307">
        <v>1.289867917513229</v>
      </c>
      <c r="X307" s="11">
        <v>43983</v>
      </c>
    </row>
    <row r="308" spans="23:24" x14ac:dyDescent="0.3">
      <c r="W308">
        <v>1.2852414479580438</v>
      </c>
      <c r="X308" s="11">
        <v>44013</v>
      </c>
    </row>
    <row r="309" spans="23:24" x14ac:dyDescent="0.3">
      <c r="W309">
        <v>1.2821635625837617</v>
      </c>
      <c r="X309" s="11">
        <v>44044</v>
      </c>
    </row>
    <row r="310" spans="23:24" x14ac:dyDescent="0.3">
      <c r="W310">
        <v>1.274009366161265</v>
      </c>
      <c r="X310" s="11">
        <v>44075</v>
      </c>
    </row>
    <row r="311" spans="23:24" x14ac:dyDescent="0.3">
      <c r="W311">
        <v>1.2631460872507412</v>
      </c>
      <c r="X311" s="11">
        <v>44105</v>
      </c>
    </row>
    <row r="312" spans="23:24" x14ac:dyDescent="0.3">
      <c r="W312">
        <v>1.2520030912126447</v>
      </c>
      <c r="X312" s="11">
        <v>44136</v>
      </c>
    </row>
    <row r="313" spans="23:24" x14ac:dyDescent="0.3">
      <c r="W313">
        <v>1.2353257478073369</v>
      </c>
      <c r="X313" s="11">
        <v>44166</v>
      </c>
    </row>
    <row r="314" spans="23:24" x14ac:dyDescent="0.3">
      <c r="W314">
        <v>1.2322454610197526</v>
      </c>
      <c r="X314" s="11">
        <v>44197</v>
      </c>
    </row>
    <row r="315" spans="23:24" x14ac:dyDescent="0.3">
      <c r="W315">
        <v>1.2217386432556741</v>
      </c>
      <c r="X315" s="11">
        <v>44228</v>
      </c>
    </row>
    <row r="316" spans="23:24" x14ac:dyDescent="0.3">
      <c r="W316">
        <v>1.2104808695406999</v>
      </c>
      <c r="X316" s="11">
        <v>44256</v>
      </c>
    </row>
    <row r="317" spans="23:24" x14ac:dyDescent="0.3">
      <c r="W317">
        <v>1.2067403215917616</v>
      </c>
      <c r="X317" s="11">
        <v>44287</v>
      </c>
    </row>
    <row r="318" spans="23:24" x14ac:dyDescent="0.3">
      <c r="W318">
        <v>1.1968060269428318</v>
      </c>
      <c r="X318" s="11">
        <v>44317</v>
      </c>
    </row>
    <row r="319" spans="23:24" x14ac:dyDescent="0.3">
      <c r="W319">
        <v>1.1904963275435965</v>
      </c>
      <c r="X319" s="11">
        <v>44348</v>
      </c>
    </row>
    <row r="320" spans="23:24" x14ac:dyDescent="0.3">
      <c r="W320">
        <v>1.1791766016579206</v>
      </c>
      <c r="X320" s="11">
        <v>44378</v>
      </c>
    </row>
    <row r="321" spans="23:24" x14ac:dyDescent="0.3">
      <c r="W321">
        <v>1.1690063903472572</v>
      </c>
      <c r="X321" s="11">
        <v>44409</v>
      </c>
    </row>
    <row r="322" spans="23:24" x14ac:dyDescent="0.3">
      <c r="W322">
        <v>1.1556018377547228</v>
      </c>
      <c r="X322" s="11">
        <v>44440</v>
      </c>
    </row>
    <row r="323" spans="23:24" x14ac:dyDescent="0.3">
      <c r="W323">
        <v>1.1413356461981454</v>
      </c>
      <c r="X323" s="11">
        <v>44470</v>
      </c>
    </row>
    <row r="324" spans="23:24" x14ac:dyDescent="0.3">
      <c r="W324">
        <v>1.1305942205741242</v>
      </c>
      <c r="X324" s="11">
        <v>44501</v>
      </c>
    </row>
    <row r="325" spans="23:24" x14ac:dyDescent="0.3">
      <c r="W325">
        <v>1.122401160776727</v>
      </c>
      <c r="X325" s="11">
        <v>44531</v>
      </c>
    </row>
    <row r="326" spans="23:24" x14ac:dyDescent="0.3">
      <c r="W326">
        <v>1.1163724242616311</v>
      </c>
      <c r="X326" s="11">
        <v>44562</v>
      </c>
    </row>
    <row r="327" spans="23:24" x14ac:dyDescent="0.3">
      <c r="W327">
        <v>1.1052091311035455</v>
      </c>
      <c r="X327" s="11">
        <v>44593</v>
      </c>
    </row>
    <row r="328" spans="23:24" x14ac:dyDescent="0.3">
      <c r="W328">
        <v>1.0875896344639666</v>
      </c>
      <c r="X328" s="11">
        <v>44621</v>
      </c>
    </row>
    <row r="329" spans="23:24" x14ac:dyDescent="0.3">
      <c r="W329">
        <v>1.0761819116135662</v>
      </c>
      <c r="X329" s="11">
        <v>44652</v>
      </c>
    </row>
    <row r="330" spans="23:24" x14ac:dyDescent="0.3">
      <c r="W330">
        <v>1.0711474407754396</v>
      </c>
      <c r="X330" s="11">
        <v>44682</v>
      </c>
    </row>
    <row r="331" spans="23:24" x14ac:dyDescent="0.3">
      <c r="W331">
        <v>1.0640179062400767</v>
      </c>
      <c r="X331" s="11">
        <v>44713</v>
      </c>
    </row>
    <row r="332" spans="23:24" x14ac:dyDescent="0.3">
      <c r="W332">
        <v>1.0713028017997646</v>
      </c>
      <c r="X332" s="11">
        <v>44743</v>
      </c>
    </row>
    <row r="333" spans="23:24" x14ac:dyDescent="0.3">
      <c r="W333">
        <v>1.07517291790254</v>
      </c>
      <c r="X333" s="11">
        <v>44774</v>
      </c>
    </row>
    <row r="334" spans="23:24" x14ac:dyDescent="0.3">
      <c r="W334">
        <v>1.0783003732924774</v>
      </c>
      <c r="X334" s="11">
        <v>44805</v>
      </c>
    </row>
    <row r="335" spans="23:24" x14ac:dyDescent="0.3">
      <c r="W335">
        <v>1.0719748811238574</v>
      </c>
      <c r="X335" s="11">
        <v>44835</v>
      </c>
    </row>
    <row r="336" spans="23:24" x14ac:dyDescent="0.3">
      <c r="W336">
        <v>1.0675981473998322</v>
      </c>
      <c r="X336" s="11">
        <v>44866</v>
      </c>
    </row>
    <row r="337" spans="23:24" x14ac:dyDescent="0.3">
      <c r="W337">
        <v>1.0610201588176871</v>
      </c>
      <c r="X337" s="11">
        <v>44896</v>
      </c>
    </row>
    <row r="338" spans="23:24" x14ac:dyDescent="0.3">
      <c r="W338">
        <v>1.055426833015795</v>
      </c>
      <c r="X338" s="11">
        <v>44927</v>
      </c>
    </row>
    <row r="339" spans="23:24" x14ac:dyDescent="0.3">
      <c r="W339">
        <v>1.0466351874960957</v>
      </c>
      <c r="X339" s="11">
        <v>44958</v>
      </c>
    </row>
    <row r="340" spans="23:24" x14ac:dyDescent="0.3">
      <c r="W340">
        <v>1.0392561201996469</v>
      </c>
      <c r="X340" s="11">
        <v>44986</v>
      </c>
    </row>
    <row r="341" spans="23:24" x14ac:dyDescent="0.3">
      <c r="W341">
        <v>1.0329549367743411</v>
      </c>
      <c r="X341" s="11">
        <v>45017</v>
      </c>
    </row>
    <row r="342" spans="23:24" x14ac:dyDescent="0.3">
      <c r="W342">
        <v>1.0305853617552452</v>
      </c>
      <c r="X342" s="11">
        <v>45047</v>
      </c>
    </row>
    <row r="343" spans="23:24" x14ac:dyDescent="0.3">
      <c r="W343">
        <v>1.0314101457218148</v>
      </c>
      <c r="X343" s="11">
        <v>45078</v>
      </c>
    </row>
    <row r="344" spans="23:24" x14ac:dyDescent="0.3">
      <c r="W344">
        <v>1.0301742367207865</v>
      </c>
      <c r="X344" s="11">
        <v>45108</v>
      </c>
    </row>
    <row r="345" spans="23:24" x14ac:dyDescent="0.3">
      <c r="W345">
        <v>1.027809698232006</v>
      </c>
      <c r="X345" s="11">
        <v>45139</v>
      </c>
    </row>
    <row r="346" spans="23:24" x14ac:dyDescent="0.3">
      <c r="W346">
        <v>1.0251437918055835</v>
      </c>
      <c r="X346" s="11">
        <v>45170</v>
      </c>
    </row>
    <row r="347" spans="23:24" x14ac:dyDescent="0.3">
      <c r="W347">
        <v>1.0226895785753209</v>
      </c>
      <c r="X347" s="11">
        <v>45200</v>
      </c>
    </row>
    <row r="348" spans="23:24" x14ac:dyDescent="0.3">
      <c r="W348">
        <v>1.0198335696416774</v>
      </c>
      <c r="X348" s="11">
        <v>45231</v>
      </c>
    </row>
    <row r="349" spans="23:24" x14ac:dyDescent="0.3">
      <c r="W349">
        <v>1.014154167780112</v>
      </c>
      <c r="X349" s="11">
        <v>45261</v>
      </c>
    </row>
    <row r="350" spans="23:24" x14ac:dyDescent="0.3">
      <c r="W350">
        <v>1.0099121986791577</v>
      </c>
      <c r="X350" s="11">
        <v>45292</v>
      </c>
    </row>
    <row r="351" spans="23:24" x14ac:dyDescent="0.3">
      <c r="W351">
        <v>1.0015995520670966</v>
      </c>
      <c r="X351" s="11">
        <v>45323</v>
      </c>
    </row>
    <row r="352" spans="23:24" x14ac:dyDescent="0.3">
      <c r="W352">
        <v>1</v>
      </c>
      <c r="X352" s="11">
        <v>45352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C1" zoomScale="70" zoomScaleNormal="70" workbookViewId="0">
      <selection activeCell="H2" sqref="H2"/>
    </sheetView>
  </sheetViews>
  <sheetFormatPr defaultRowHeight="14.4" x14ac:dyDescent="0.3"/>
  <cols>
    <col min="1" max="1" width="22" customWidth="1"/>
    <col min="2" max="2" width="22.44140625" bestFit="1" customWidth="1"/>
    <col min="3" max="3" width="21.44140625" bestFit="1" customWidth="1"/>
    <col min="4" max="4" width="20.5546875" bestFit="1" customWidth="1"/>
    <col min="5" max="5" width="8.88671875" style="6"/>
    <col min="9" max="9" width="8.88671875" style="8"/>
    <col min="10" max="10" width="26.33203125" bestFit="1" customWidth="1"/>
    <col min="11" max="11" width="25" bestFit="1" customWidth="1"/>
    <col min="12" max="12" width="23.77734375" bestFit="1" customWidth="1"/>
    <col min="13" max="13" width="25" bestFit="1" customWidth="1"/>
    <col min="14" max="14" width="14.88671875" bestFit="1" customWidth="1"/>
    <col min="21" max="21" width="11.44140625" style="11" bestFit="1" customWidth="1"/>
  </cols>
  <sheetData>
    <row r="1" spans="1:21" ht="28.8" x14ac:dyDescent="0.3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13" t="s">
        <v>172</v>
      </c>
      <c r="G1" s="13" t="s">
        <v>173</v>
      </c>
      <c r="H1" s="13" t="s">
        <v>174</v>
      </c>
      <c r="J1" s="45" t="s">
        <v>171</v>
      </c>
      <c r="K1" s="46" t="s">
        <v>52</v>
      </c>
      <c r="L1" s="46" t="s">
        <v>53</v>
      </c>
      <c r="M1" s="46" t="s">
        <v>54</v>
      </c>
      <c r="T1" t="s">
        <v>49</v>
      </c>
      <c r="U1" s="11" t="s">
        <v>50</v>
      </c>
    </row>
    <row r="2" spans="1:21" x14ac:dyDescent="0.3">
      <c r="A2" s="1">
        <v>8723512562.7399998</v>
      </c>
      <c r="B2" s="1">
        <v>4825488312.3900003</v>
      </c>
      <c r="C2" s="1">
        <v>599471681.58000004</v>
      </c>
      <c r="D2" s="1">
        <v>3298552568.77</v>
      </c>
      <c r="E2" s="6">
        <v>1997</v>
      </c>
      <c r="F2" s="5">
        <f>B2/$A2</f>
        <v>0.55315886550111704</v>
      </c>
      <c r="G2" s="5">
        <f>C2/$A2</f>
        <v>6.8719071276457225E-2</v>
      </c>
      <c r="H2" s="5">
        <f>D2/$A2</f>
        <v>0.37812206322242581</v>
      </c>
      <c r="I2" s="8">
        <f>T4</f>
        <v>4.781011669896686</v>
      </c>
      <c r="J2" s="47">
        <f>$I2*A2</f>
        <v>41707215364.950287</v>
      </c>
      <c r="K2" s="47">
        <f>$I2*B2</f>
        <v>23070715934.486656</v>
      </c>
      <c r="L2" s="47">
        <f>$I2*C2</f>
        <v>2866081105.4065704</v>
      </c>
      <c r="M2" s="47">
        <f>$I2*D2</f>
        <v>15770418325.05706</v>
      </c>
      <c r="N2" s="12"/>
      <c r="T2">
        <v>5.5119792964323313</v>
      </c>
      <c r="U2" s="11">
        <v>35034</v>
      </c>
    </row>
    <row r="3" spans="1:21" x14ac:dyDescent="0.3">
      <c r="A3" s="1">
        <v>9131598462.6700001</v>
      </c>
      <c r="B3" s="1">
        <v>5094989412.25</v>
      </c>
      <c r="C3" s="1">
        <v>600718416.66999996</v>
      </c>
      <c r="D3" s="1">
        <v>3435890633.75</v>
      </c>
      <c r="E3" s="6">
        <v>1998</v>
      </c>
      <c r="F3" s="5">
        <f t="shared" ref="F3:F27" si="0">B3/$A3</f>
        <v>0.55795153861378499</v>
      </c>
      <c r="G3" s="5">
        <f t="shared" ref="G3:G27" si="1">C3/$A3</f>
        <v>6.5784585155133413E-2</v>
      </c>
      <c r="H3" s="5">
        <f t="shared" ref="H3:H27" si="2">D3/$A3</f>
        <v>0.3762638762310816</v>
      </c>
      <c r="I3" s="8">
        <f t="shared" ref="I3:I26" si="3">T5</f>
        <v>4.7031751474420513</v>
      </c>
      <c r="J3" s="47">
        <f t="shared" ref="J3:J27" si="4">$I3*A3</f>
        <v>42947506946.049583</v>
      </c>
      <c r="K3" s="47">
        <f t="shared" ref="K3:K27" si="5">$I3*B3</f>
        <v>23962627580.174583</v>
      </c>
      <c r="L3" s="47">
        <f t="shared" ref="L3:L27" si="6">$I3*C3</f>
        <v>2825283927.8930826</v>
      </c>
      <c r="M3" s="47">
        <f t="shared" ref="M3:M27" si="7">$I3*D3</f>
        <v>16159595437.98192</v>
      </c>
      <c r="N3" s="12"/>
      <c r="T3">
        <v>5.0307869487397667</v>
      </c>
      <c r="U3" s="11">
        <v>35400</v>
      </c>
    </row>
    <row r="4" spans="1:21" x14ac:dyDescent="0.3">
      <c r="A4" s="1">
        <v>10889435255.16</v>
      </c>
      <c r="B4" s="1">
        <v>6015216709.2299995</v>
      </c>
      <c r="C4" s="1">
        <v>761288827.19000006</v>
      </c>
      <c r="D4" s="1">
        <v>4112929718.7399998</v>
      </c>
      <c r="E4" s="6">
        <v>1999</v>
      </c>
      <c r="F4" s="5">
        <f t="shared" si="0"/>
        <v>0.5523901440508282</v>
      </c>
      <c r="G4" s="5">
        <f t="shared" si="1"/>
        <v>6.9910772170600904E-2</v>
      </c>
      <c r="H4" s="5">
        <f t="shared" si="2"/>
        <v>0.37769908377857087</v>
      </c>
      <c r="I4" s="8">
        <f t="shared" si="3"/>
        <v>4.3172244044921184</v>
      </c>
      <c r="J4" s="47">
        <f t="shared" si="4"/>
        <v>47012135634.713608</v>
      </c>
      <c r="K4" s="47">
        <f t="shared" si="5"/>
        <v>25969040375.396526</v>
      </c>
      <c r="L4" s="47">
        <f t="shared" si="6"/>
        <v>3286654703.6118512</v>
      </c>
      <c r="M4" s="47">
        <f t="shared" si="7"/>
        <v>17756440555.705231</v>
      </c>
      <c r="N4" s="12"/>
      <c r="T4">
        <v>4.781011669896686</v>
      </c>
      <c r="U4" s="11">
        <v>35765</v>
      </c>
    </row>
    <row r="5" spans="1:21" x14ac:dyDescent="0.3">
      <c r="A5" s="1">
        <v>11888612346.73</v>
      </c>
      <c r="B5" s="1">
        <v>5908062231.3000002</v>
      </c>
      <c r="C5" s="1">
        <v>907819600.08000004</v>
      </c>
      <c r="D5" s="1">
        <v>5072730515.3500004</v>
      </c>
      <c r="E5" s="6">
        <v>2000</v>
      </c>
      <c r="F5" s="5">
        <f t="shared" si="0"/>
        <v>0.49695137321262151</v>
      </c>
      <c r="G5" s="5">
        <f t="shared" si="1"/>
        <v>7.6360434136764382E-2</v>
      </c>
      <c r="H5" s="5">
        <f t="shared" si="2"/>
        <v>0.4266881926506142</v>
      </c>
      <c r="I5" s="8">
        <f t="shared" si="3"/>
        <v>4.0738296494740034</v>
      </c>
      <c r="J5" s="47">
        <f t="shared" si="4"/>
        <v>48432181469.21138</v>
      </c>
      <c r="K5" s="47">
        <f t="shared" si="5"/>
        <v>24068439088.80748</v>
      </c>
      <c r="L5" s="47">
        <f t="shared" si="6"/>
        <v>3698302403.1795363</v>
      </c>
      <c r="M5" s="47">
        <f t="shared" si="7"/>
        <v>20665439977.224373</v>
      </c>
      <c r="N5" s="12"/>
      <c r="T5">
        <v>4.7031751474420513</v>
      </c>
      <c r="U5" s="11">
        <v>36130</v>
      </c>
    </row>
    <row r="6" spans="1:21" x14ac:dyDescent="0.3">
      <c r="A6" s="1">
        <v>14663240362.9</v>
      </c>
      <c r="B6" s="1">
        <v>7812539687.6099997</v>
      </c>
      <c r="C6" s="1">
        <v>1035274593.5700001</v>
      </c>
      <c r="D6" s="1">
        <v>5815426081.7200003</v>
      </c>
      <c r="E6" s="6">
        <v>2001</v>
      </c>
      <c r="F6" s="5">
        <f t="shared" si="0"/>
        <v>0.53279762823617016</v>
      </c>
      <c r="G6" s="5">
        <f t="shared" si="1"/>
        <v>7.0603397881234098E-2</v>
      </c>
      <c r="H6" s="5">
        <f t="shared" si="2"/>
        <v>0.39659897388259574</v>
      </c>
      <c r="I6" s="8">
        <f t="shared" si="3"/>
        <v>3.7835048133947535</v>
      </c>
      <c r="J6" s="47">
        <f t="shared" si="4"/>
        <v>55478440492.996384</v>
      </c>
      <c r="K6" s="47">
        <f t="shared" si="5"/>
        <v>29558781512.909977</v>
      </c>
      <c r="L6" s="47">
        <f t="shared" si="6"/>
        <v>3916966407.9573922</v>
      </c>
      <c r="M6" s="47">
        <f t="shared" si="7"/>
        <v>22002692572.129013</v>
      </c>
      <c r="N6" s="12"/>
      <c r="T6">
        <v>4.3172244044921184</v>
      </c>
      <c r="U6" s="11">
        <v>36495</v>
      </c>
    </row>
    <row r="7" spans="1:21" x14ac:dyDescent="0.3">
      <c r="A7" s="1">
        <v>19047199510.439999</v>
      </c>
      <c r="B7" s="1">
        <v>10816451112.780001</v>
      </c>
      <c r="C7" s="1">
        <v>1573309668.8199999</v>
      </c>
      <c r="D7" s="1">
        <v>6657438728.8400002</v>
      </c>
      <c r="E7" s="6">
        <v>2002</v>
      </c>
      <c r="F7" s="5">
        <f t="shared" si="0"/>
        <v>0.56787619129265554</v>
      </c>
      <c r="G7" s="5">
        <f t="shared" si="1"/>
        <v>8.2600576948734641E-2</v>
      </c>
      <c r="H7" s="5">
        <f t="shared" si="2"/>
        <v>0.34952323175860989</v>
      </c>
      <c r="I7" s="8">
        <f t="shared" si="3"/>
        <v>3.3622106305581974</v>
      </c>
      <c r="J7" s="47">
        <f t="shared" si="4"/>
        <v>64040696676.364258</v>
      </c>
      <c r="K7" s="47">
        <f t="shared" si="5"/>
        <v>36367186916.301964</v>
      </c>
      <c r="L7" s="47">
        <f t="shared" si="6"/>
        <v>5289798493.6666002</v>
      </c>
      <c r="M7" s="47">
        <f t="shared" si="7"/>
        <v>22383711266.395702</v>
      </c>
      <c r="N7" s="12"/>
      <c r="T7">
        <v>4.0738296494740034</v>
      </c>
      <c r="U7" s="11">
        <v>36861</v>
      </c>
    </row>
    <row r="8" spans="1:21" x14ac:dyDescent="0.3">
      <c r="A8" s="1">
        <v>28036556964.860001</v>
      </c>
      <c r="B8" s="1">
        <v>16999500951.969999</v>
      </c>
      <c r="C8" s="1">
        <v>2046414226.1500001</v>
      </c>
      <c r="D8" s="1">
        <v>8990641786.7399998</v>
      </c>
      <c r="E8" s="6">
        <v>2003</v>
      </c>
      <c r="F8" s="5">
        <f t="shared" si="0"/>
        <v>0.60633340153987358</v>
      </c>
      <c r="G8" s="5">
        <f t="shared" si="1"/>
        <v>7.299092498108456E-2</v>
      </c>
      <c r="H8" s="5">
        <f t="shared" si="2"/>
        <v>0.32067567347904175</v>
      </c>
      <c r="I8" s="8">
        <f t="shared" si="3"/>
        <v>3.0761160624178627</v>
      </c>
      <c r="J8" s="47">
        <f t="shared" si="4"/>
        <v>86243703214.499252</v>
      </c>
      <c r="K8" s="47">
        <f t="shared" si="5"/>
        <v>52292437931.442665</v>
      </c>
      <c r="L8" s="47">
        <f t="shared" si="6"/>
        <v>6295007671.4204359</v>
      </c>
      <c r="M8" s="47">
        <f t="shared" si="7"/>
        <v>27656257611.636147</v>
      </c>
      <c r="N8" s="12"/>
      <c r="T8">
        <v>3.7835048133947535</v>
      </c>
      <c r="U8" s="11">
        <v>37226</v>
      </c>
    </row>
    <row r="9" spans="1:21" x14ac:dyDescent="0.3">
      <c r="A9" s="1">
        <v>29278025571.66</v>
      </c>
      <c r="B9" s="1">
        <v>16259814557.549999</v>
      </c>
      <c r="C9" s="1">
        <v>2716184580.2399998</v>
      </c>
      <c r="D9" s="1">
        <v>10302026433.870001</v>
      </c>
      <c r="E9" s="6">
        <v>2004</v>
      </c>
      <c r="F9" s="5">
        <f t="shared" si="0"/>
        <v>0.55535898477009571</v>
      </c>
      <c r="G9" s="5">
        <f t="shared" si="1"/>
        <v>9.2772122682656638E-2</v>
      </c>
      <c r="H9" s="5">
        <f t="shared" si="2"/>
        <v>0.35186889254724762</v>
      </c>
      <c r="I9" s="8">
        <f t="shared" si="3"/>
        <v>2.8588573191269404</v>
      </c>
      <c r="J9" s="47">
        <f t="shared" si="4"/>
        <v>83701697695.125916</v>
      </c>
      <c r="K9" s="47">
        <f t="shared" si="5"/>
        <v>46484489855.498589</v>
      </c>
      <c r="L9" s="47">
        <f t="shared" si="6"/>
        <v>7765184167.3188601</v>
      </c>
      <c r="M9" s="47">
        <f t="shared" si="7"/>
        <v>29452023672.308464</v>
      </c>
      <c r="N9" s="12"/>
      <c r="T9">
        <v>3.3622106305581974</v>
      </c>
      <c r="U9" s="11">
        <v>37591</v>
      </c>
    </row>
    <row r="10" spans="1:21" x14ac:dyDescent="0.3">
      <c r="A10" s="1">
        <v>26016437092.970001</v>
      </c>
      <c r="B10" s="1">
        <v>12206977654.690001</v>
      </c>
      <c r="C10" s="1">
        <v>3213496531.4499998</v>
      </c>
      <c r="D10" s="1">
        <v>10595962906.83</v>
      </c>
      <c r="E10" s="6">
        <v>2005</v>
      </c>
      <c r="F10" s="5">
        <f t="shared" si="0"/>
        <v>0.46920251266798146</v>
      </c>
      <c r="G10" s="5">
        <f t="shared" si="1"/>
        <v>0.12351793291166417</v>
      </c>
      <c r="H10" s="5">
        <f t="shared" si="2"/>
        <v>0.4072795544203543</v>
      </c>
      <c r="I10" s="8">
        <f t="shared" si="3"/>
        <v>2.7049656858878284</v>
      </c>
      <c r="J10" s="47">
        <f t="shared" si="4"/>
        <v>70373569605.543137</v>
      </c>
      <c r="K10" s="47">
        <f t="shared" si="5"/>
        <v>33019455684.335934</v>
      </c>
      <c r="L10" s="47">
        <f t="shared" si="6"/>
        <v>8692397849.2918053</v>
      </c>
      <c r="M10" s="47">
        <f t="shared" si="7"/>
        <v>28661716071.915398</v>
      </c>
      <c r="N10" s="12"/>
      <c r="T10">
        <v>3.0761160624178627</v>
      </c>
      <c r="U10" s="11">
        <v>37956</v>
      </c>
    </row>
    <row r="11" spans="1:21" x14ac:dyDescent="0.3">
      <c r="A11" s="1">
        <v>25779140134.959999</v>
      </c>
      <c r="B11" s="1">
        <v>12758967310.780001</v>
      </c>
      <c r="C11" s="1">
        <v>3079651292.6599998</v>
      </c>
      <c r="D11" s="1">
        <v>9940521531.5200005</v>
      </c>
      <c r="E11" s="6">
        <v>2006</v>
      </c>
      <c r="F11" s="5">
        <f t="shared" si="0"/>
        <v>0.49493378149867445</v>
      </c>
      <c r="G11" s="5">
        <f t="shared" si="1"/>
        <v>0.11946291755804439</v>
      </c>
      <c r="H11" s="5">
        <f t="shared" si="2"/>
        <v>0.38560330094328127</v>
      </c>
      <c r="I11" s="8">
        <f t="shared" si="3"/>
        <v>2.6225770061757898</v>
      </c>
      <c r="J11" s="47">
        <f t="shared" si="4"/>
        <v>67607780156.929543</v>
      </c>
      <c r="K11" s="47">
        <f t="shared" si="5"/>
        <v>33461374291.800182</v>
      </c>
      <c r="L11" s="47">
        <f t="shared" si="6"/>
        <v>8076622667.1696634</v>
      </c>
      <c r="M11" s="47">
        <f t="shared" si="7"/>
        <v>26069783197.959702</v>
      </c>
      <c r="N11" s="12"/>
      <c r="T11">
        <v>2.8588573191269404</v>
      </c>
      <c r="U11" s="11">
        <v>38322</v>
      </c>
    </row>
    <row r="12" spans="1:21" x14ac:dyDescent="0.3">
      <c r="A12" s="1">
        <v>32509963295.610001</v>
      </c>
      <c r="B12" s="1">
        <v>17218052056.869999</v>
      </c>
      <c r="C12" s="1">
        <v>3124795028.5500002</v>
      </c>
      <c r="D12" s="1">
        <v>12167116210.190001</v>
      </c>
      <c r="E12" s="6">
        <v>2007</v>
      </c>
      <c r="F12" s="5">
        <f t="shared" si="0"/>
        <v>0.52962385408768042</v>
      </c>
      <c r="G12" s="5">
        <f t="shared" si="1"/>
        <v>9.611807310074566E-2</v>
      </c>
      <c r="H12" s="5">
        <f t="shared" si="2"/>
        <v>0.37425807281157386</v>
      </c>
      <c r="I12" s="8">
        <f t="shared" si="3"/>
        <v>2.5106603407501775</v>
      </c>
      <c r="J12" s="47">
        <f t="shared" si="4"/>
        <v>81621475525.531967</v>
      </c>
      <c r="K12" s="47">
        <f t="shared" si="5"/>
        <v>43228680444.155525</v>
      </c>
      <c r="L12" s="47">
        <f t="shared" si="6"/>
        <v>7845298951.1538038</v>
      </c>
      <c r="M12" s="47">
        <f t="shared" si="7"/>
        <v>30547496130.222637</v>
      </c>
      <c r="N12" s="12"/>
      <c r="T12">
        <v>2.7049656858878284</v>
      </c>
      <c r="U12" s="11">
        <v>38687</v>
      </c>
    </row>
    <row r="13" spans="1:21" x14ac:dyDescent="0.3">
      <c r="A13" s="1">
        <v>41376485084.970001</v>
      </c>
      <c r="B13" s="1">
        <v>22744958078</v>
      </c>
      <c r="C13" s="1">
        <v>2823086897.73</v>
      </c>
      <c r="D13" s="1">
        <v>15808440109.24</v>
      </c>
      <c r="E13" s="6">
        <v>2008</v>
      </c>
      <c r="F13" s="5">
        <f t="shared" si="0"/>
        <v>0.54970735264949078</v>
      </c>
      <c r="G13" s="5">
        <f t="shared" si="1"/>
        <v>6.8229258525284581E-2</v>
      </c>
      <c r="H13" s="5">
        <f t="shared" si="2"/>
        <v>0.38206338882522461</v>
      </c>
      <c r="I13" s="8">
        <f t="shared" si="3"/>
        <v>2.3707230906438612</v>
      </c>
      <c r="J13" s="47">
        <f t="shared" si="4"/>
        <v>98092188600.619705</v>
      </c>
      <c r="K13" s="47">
        <f t="shared" si="5"/>
        <v>53921997311.241219</v>
      </c>
      <c r="L13" s="47">
        <f t="shared" si="6"/>
        <v>6692757295.3426561</v>
      </c>
      <c r="M13" s="47">
        <f t="shared" si="7"/>
        <v>37477433994.035828</v>
      </c>
      <c r="N13" s="12"/>
      <c r="T13">
        <v>2.6225770061757898</v>
      </c>
      <c r="U13" s="11">
        <v>39052</v>
      </c>
    </row>
    <row r="14" spans="1:21" x14ac:dyDescent="0.3">
      <c r="A14" s="1">
        <v>37420681294.400002</v>
      </c>
      <c r="B14" s="1">
        <v>18552563581.110001</v>
      </c>
      <c r="C14" s="1">
        <v>2863501124.4200001</v>
      </c>
      <c r="D14" s="1">
        <v>16004616588.870001</v>
      </c>
      <c r="E14" s="6">
        <v>2009</v>
      </c>
      <c r="F14" s="5">
        <f t="shared" si="0"/>
        <v>0.49578369338471634</v>
      </c>
      <c r="G14" s="5">
        <f t="shared" si="1"/>
        <v>7.6521886437394243E-2</v>
      </c>
      <c r="H14" s="5">
        <f t="shared" si="2"/>
        <v>0.42769442017788939</v>
      </c>
      <c r="I14" s="8">
        <f t="shared" si="3"/>
        <v>2.2727308878939816</v>
      </c>
      <c r="J14" s="47">
        <f t="shared" si="4"/>
        <v>85047138223.819427</v>
      </c>
      <c r="K14" s="47">
        <f t="shared" si="5"/>
        <v>42164984300.405678</v>
      </c>
      <c r="L14" s="47">
        <f t="shared" si="6"/>
        <v>6507967452.9884815</v>
      </c>
      <c r="M14" s="47">
        <f t="shared" si="7"/>
        <v>36374186470.425262</v>
      </c>
      <c r="N14" s="12"/>
      <c r="T14">
        <v>2.5106603407501775</v>
      </c>
      <c r="U14" s="11">
        <v>39417</v>
      </c>
    </row>
    <row r="15" spans="1:21" x14ac:dyDescent="0.3">
      <c r="A15" s="1">
        <v>44294690483.410004</v>
      </c>
      <c r="B15" s="1">
        <v>22724798767.619999</v>
      </c>
      <c r="C15" s="1">
        <v>3201645488.0500002</v>
      </c>
      <c r="D15" s="1">
        <v>18368246227.740002</v>
      </c>
      <c r="E15" s="6">
        <v>2010</v>
      </c>
      <c r="F15" s="5">
        <f t="shared" si="0"/>
        <v>0.51303663079283224</v>
      </c>
      <c r="G15" s="5">
        <f t="shared" si="1"/>
        <v>7.2280570269457792E-2</v>
      </c>
      <c r="H15" s="5">
        <f t="shared" si="2"/>
        <v>0.41468279893770987</v>
      </c>
      <c r="I15" s="8">
        <f t="shared" si="3"/>
        <v>2.1459343093786081</v>
      </c>
      <c r="J15" s="47">
        <f t="shared" si="4"/>
        <v>95053496031.655655</v>
      </c>
      <c r="K15" s="47">
        <f t="shared" si="5"/>
        <v>48765925349.160469</v>
      </c>
      <c r="L15" s="47">
        <f t="shared" si="6"/>
        <v>6870520899.2737141</v>
      </c>
      <c r="M15" s="47">
        <f t="shared" si="7"/>
        <v>39417049783.221466</v>
      </c>
      <c r="N15" s="12"/>
      <c r="T15">
        <v>2.3707230906438612</v>
      </c>
      <c r="U15" s="11">
        <v>39783</v>
      </c>
    </row>
    <row r="16" spans="1:21" x14ac:dyDescent="0.3">
      <c r="A16" s="1">
        <v>50490251389.699997</v>
      </c>
      <c r="B16" s="1">
        <v>26165341799.66</v>
      </c>
      <c r="C16" s="1">
        <v>3324450484.1599998</v>
      </c>
      <c r="D16" s="1">
        <v>21000459105.880001</v>
      </c>
      <c r="E16" s="6">
        <v>2011</v>
      </c>
      <c r="F16" s="5">
        <f t="shared" si="0"/>
        <v>0.51822561939150347</v>
      </c>
      <c r="G16" s="5">
        <f t="shared" si="1"/>
        <v>6.5843413186851094E-2</v>
      </c>
      <c r="H16" s="5">
        <f t="shared" si="2"/>
        <v>0.41593096742164548</v>
      </c>
      <c r="I16" s="8">
        <f t="shared" si="3"/>
        <v>2.0148983615034095</v>
      </c>
      <c r="J16" s="47">
        <f t="shared" si="4"/>
        <v>101732724797.00177</v>
      </c>
      <c r="K16" s="47">
        <f t="shared" si="5"/>
        <v>52720504320.311607</v>
      </c>
      <c r="L16" s="47">
        <f t="shared" si="6"/>
        <v>6698429833.4331999</v>
      </c>
      <c r="M16" s="47">
        <f t="shared" si="7"/>
        <v>42313790643.256973</v>
      </c>
      <c r="N16" s="12"/>
      <c r="T16">
        <v>2.2727308878939816</v>
      </c>
      <c r="U16" s="11">
        <v>40148</v>
      </c>
    </row>
    <row r="17" spans="1:21" x14ac:dyDescent="0.3">
      <c r="A17" s="1">
        <v>53983699964.510002</v>
      </c>
      <c r="B17" s="1">
        <v>27383811982.169998</v>
      </c>
      <c r="C17" s="1">
        <v>3530558266.5</v>
      </c>
      <c r="D17" s="1">
        <v>23069329715.84</v>
      </c>
      <c r="E17" s="6">
        <v>2012</v>
      </c>
      <c r="F17" s="5">
        <f t="shared" si="0"/>
        <v>0.50726074722875014</v>
      </c>
      <c r="G17" s="5">
        <f t="shared" si="1"/>
        <v>6.5400449928794471E-2</v>
      </c>
      <c r="H17" s="5">
        <f t="shared" si="2"/>
        <v>0.42733880284245529</v>
      </c>
      <c r="I17" s="8">
        <f t="shared" si="3"/>
        <v>1.9037463288974756</v>
      </c>
      <c r="J17" s="47">
        <f t="shared" si="4"/>
        <v>102771270627.73871</v>
      </c>
      <c r="K17" s="47">
        <f t="shared" si="5"/>
        <v>52131831532.274841</v>
      </c>
      <c r="L17" s="47">
        <f t="shared" si="6"/>
        <v>6721287338.8080101</v>
      </c>
      <c r="M17" s="47">
        <f t="shared" si="7"/>
        <v>43918151756.655846</v>
      </c>
      <c r="N17" s="12"/>
      <c r="T17">
        <v>2.1459343093786081</v>
      </c>
      <c r="U17" s="11">
        <v>40513</v>
      </c>
    </row>
    <row r="18" spans="1:21" x14ac:dyDescent="0.3">
      <c r="A18" s="1">
        <v>69045867347.470001</v>
      </c>
      <c r="B18" s="1">
        <v>36418221293.370003</v>
      </c>
      <c r="C18" s="1">
        <v>3960322160.98</v>
      </c>
      <c r="D18" s="1">
        <v>28667323893.119999</v>
      </c>
      <c r="E18" s="6">
        <v>2013</v>
      </c>
      <c r="F18" s="5">
        <f t="shared" si="0"/>
        <v>0.52744968949549231</v>
      </c>
      <c r="G18" s="5">
        <f t="shared" si="1"/>
        <v>5.7357845054648519E-2</v>
      </c>
      <c r="H18" s="5">
        <f t="shared" si="2"/>
        <v>0.41519246544985916</v>
      </c>
      <c r="I18" s="8">
        <f t="shared" si="3"/>
        <v>1.7975016970742179</v>
      </c>
      <c r="J18" s="47">
        <f t="shared" si="4"/>
        <v>124110063733.03865</v>
      </c>
      <c r="K18" s="47">
        <f t="shared" si="5"/>
        <v>65461814579.256996</v>
      </c>
      <c r="L18" s="47">
        <f t="shared" si="6"/>
        <v>7118685805.3221846</v>
      </c>
      <c r="M18" s="47">
        <f t="shared" si="7"/>
        <v>51529563348.459473</v>
      </c>
      <c r="N18" s="12"/>
      <c r="T18">
        <v>2.0148983615034095</v>
      </c>
      <c r="U18" s="11">
        <v>40878</v>
      </c>
    </row>
    <row r="19" spans="1:21" x14ac:dyDescent="0.3">
      <c r="A19" s="1">
        <v>70675022152.789993</v>
      </c>
      <c r="B19" s="1">
        <v>33878766983.18</v>
      </c>
      <c r="C19" s="1">
        <v>3982092467.6199999</v>
      </c>
      <c r="D19" s="1">
        <v>32814162701.990002</v>
      </c>
      <c r="E19" s="6">
        <v>2014</v>
      </c>
      <c r="F19" s="5">
        <f t="shared" si="0"/>
        <v>0.4793598353593525</v>
      </c>
      <c r="G19" s="5">
        <f t="shared" si="1"/>
        <v>5.6343703140428393E-2</v>
      </c>
      <c r="H19" s="5">
        <f t="shared" si="2"/>
        <v>0.46429646150021925</v>
      </c>
      <c r="I19" s="8">
        <f t="shared" si="3"/>
        <v>1.6892626839349141</v>
      </c>
      <c r="J19" s="47">
        <f t="shared" si="4"/>
        <v>119388677608.98154</v>
      </c>
      <c r="K19" s="47">
        <f t="shared" si="5"/>
        <v>57230136842.412201</v>
      </c>
      <c r="L19" s="47">
        <f t="shared" si="6"/>
        <v>6726800209.5287657</v>
      </c>
      <c r="M19" s="47">
        <f t="shared" si="7"/>
        <v>55431740557.040581</v>
      </c>
      <c r="N19" s="12"/>
      <c r="T19">
        <v>1.9037463288974756</v>
      </c>
      <c r="U19" s="11">
        <v>41244</v>
      </c>
    </row>
    <row r="20" spans="1:21" x14ac:dyDescent="0.3">
      <c r="A20" s="1">
        <v>77821205812.740005</v>
      </c>
      <c r="B20" s="1">
        <v>38072016365.010002</v>
      </c>
      <c r="C20" s="1">
        <v>3822545572.4899998</v>
      </c>
      <c r="D20" s="1">
        <v>35926643875.239998</v>
      </c>
      <c r="E20" s="6">
        <v>2015</v>
      </c>
      <c r="F20" s="5">
        <f t="shared" si="0"/>
        <v>0.48922418982586985</v>
      </c>
      <c r="G20" s="5">
        <f t="shared" si="1"/>
        <v>4.911958806816915E-2</v>
      </c>
      <c r="H20" s="5">
        <f t="shared" si="2"/>
        <v>0.46165622210596091</v>
      </c>
      <c r="I20" s="8">
        <f t="shared" si="3"/>
        <v>1.5263544446348569</v>
      </c>
      <c r="J20" s="47">
        <f t="shared" si="4"/>
        <v>118782743379.11967</v>
      </c>
      <c r="K20" s="47">
        <f t="shared" si="5"/>
        <v>58111391394.944023</v>
      </c>
      <c r="L20" s="47">
        <f t="shared" si="6"/>
        <v>5834559424.3894053</v>
      </c>
      <c r="M20" s="47">
        <f t="shared" si="7"/>
        <v>54836792559.786232</v>
      </c>
      <c r="N20" s="12"/>
      <c r="T20">
        <v>1.7975016970742179</v>
      </c>
      <c r="U20" s="11">
        <v>41609</v>
      </c>
    </row>
    <row r="21" spans="1:21" x14ac:dyDescent="0.3">
      <c r="A21" s="1">
        <v>88826565202.460007</v>
      </c>
      <c r="B21" s="1">
        <v>44224596609.849998</v>
      </c>
      <c r="C21" s="1">
        <v>3761734743.23</v>
      </c>
      <c r="D21" s="1">
        <v>40840233849.379997</v>
      </c>
      <c r="E21" s="6">
        <v>2016</v>
      </c>
      <c r="F21" s="5">
        <f t="shared" si="0"/>
        <v>0.49787579322751097</v>
      </c>
      <c r="G21" s="5">
        <f t="shared" si="1"/>
        <v>4.2349208647840642E-2</v>
      </c>
      <c r="H21" s="5">
        <f t="shared" si="2"/>
        <v>0.45977499812464828</v>
      </c>
      <c r="I21" s="8">
        <f t="shared" si="3"/>
        <v>1.4360554473689722</v>
      </c>
      <c r="J21" s="47">
        <f t="shared" si="4"/>
        <v>127559872830.06789</v>
      </c>
      <c r="K21" s="47">
        <f t="shared" si="5"/>
        <v>63508972869.27047</v>
      </c>
      <c r="L21" s="47">
        <f t="shared" si="6"/>
        <v>5402059669.5725632</v>
      </c>
      <c r="M21" s="47">
        <f t="shared" si="7"/>
        <v>58648840291.224831</v>
      </c>
      <c r="N21" s="12"/>
      <c r="T21">
        <v>1.6892626839349141</v>
      </c>
      <c r="U21" s="11">
        <v>41974</v>
      </c>
    </row>
    <row r="22" spans="1:21" x14ac:dyDescent="0.3">
      <c r="A22" s="1">
        <v>85307625877.220001</v>
      </c>
      <c r="B22" s="1">
        <v>41903450681.139999</v>
      </c>
      <c r="C22" s="1">
        <v>3857957926.6799998</v>
      </c>
      <c r="D22" s="1">
        <v>39546217269.400002</v>
      </c>
      <c r="E22" s="6">
        <v>2017</v>
      </c>
      <c r="F22" s="5">
        <f t="shared" si="0"/>
        <v>0.4912040424316817</v>
      </c>
      <c r="G22" s="5">
        <f t="shared" si="1"/>
        <v>4.5224068622336425E-2</v>
      </c>
      <c r="H22" s="5">
        <f t="shared" si="2"/>
        <v>0.46357188894598189</v>
      </c>
      <c r="I22" s="8">
        <f t="shared" si="3"/>
        <v>1.3949406686925145</v>
      </c>
      <c r="J22" s="47">
        <f t="shared" si="4"/>
        <v>118999076685.74013</v>
      </c>
      <c r="K22" s="47">
        <f t="shared" si="5"/>
        <v>58452827513.673233</v>
      </c>
      <c r="L22" s="47">
        <f t="shared" si="6"/>
        <v>5381622410.0305862</v>
      </c>
      <c r="M22" s="47">
        <f t="shared" si="7"/>
        <v>55164626762.036308</v>
      </c>
      <c r="N22" s="12"/>
      <c r="T22">
        <v>1.5263544446348569</v>
      </c>
      <c r="U22" s="11">
        <v>42339</v>
      </c>
    </row>
    <row r="23" spans="1:21" x14ac:dyDescent="0.3">
      <c r="A23" s="1">
        <v>89780923446.789993</v>
      </c>
      <c r="B23" s="1">
        <v>43437981139.790001</v>
      </c>
      <c r="C23" s="1">
        <v>4426909276.0200005</v>
      </c>
      <c r="D23" s="1">
        <v>41916033030.980003</v>
      </c>
      <c r="E23" s="6">
        <v>2018</v>
      </c>
      <c r="F23" s="5">
        <f t="shared" si="0"/>
        <v>0.48382194649105131</v>
      </c>
      <c r="G23" s="5">
        <f t="shared" si="1"/>
        <v>4.9307905355235895E-2</v>
      </c>
      <c r="H23" s="5">
        <f t="shared" si="2"/>
        <v>0.46687014815371292</v>
      </c>
      <c r="I23" s="8">
        <f t="shared" si="3"/>
        <v>1.3445783935646913</v>
      </c>
      <c r="J23" s="47">
        <f t="shared" si="4"/>
        <v>120717489820.83942</v>
      </c>
      <c r="K23" s="47">
        <f t="shared" si="5"/>
        <v>58405770900.632202</v>
      </c>
      <c r="L23" s="47">
        <f t="shared" si="6"/>
        <v>5952326562.8076029</v>
      </c>
      <c r="M23" s="47">
        <f t="shared" si="7"/>
        <v>56359392357.399635</v>
      </c>
      <c r="N23" s="12"/>
      <c r="T23">
        <v>1.4360554473689722</v>
      </c>
      <c r="U23" s="11">
        <v>42705</v>
      </c>
    </row>
    <row r="24" spans="1:21" x14ac:dyDescent="0.3">
      <c r="A24" s="1">
        <v>98083037807.070007</v>
      </c>
      <c r="B24" s="1">
        <v>44992756141.800003</v>
      </c>
      <c r="C24" s="1">
        <v>4379706895.8800001</v>
      </c>
      <c r="D24" s="1">
        <v>48710574769.389999</v>
      </c>
      <c r="E24" s="6">
        <v>2019</v>
      </c>
      <c r="F24" s="5">
        <f t="shared" si="0"/>
        <v>0.4587210709185115</v>
      </c>
      <c r="G24" s="5">
        <f t="shared" si="1"/>
        <v>4.4653051065719568E-2</v>
      </c>
      <c r="H24" s="5">
        <f t="shared" si="2"/>
        <v>0.49662587801576891</v>
      </c>
      <c r="I24" s="8">
        <f t="shared" si="3"/>
        <v>1.2890691226916029</v>
      </c>
      <c r="J24" s="47">
        <f t="shared" si="4"/>
        <v>126435815496.88705</v>
      </c>
      <c r="K24" s="47">
        <f t="shared" si="5"/>
        <v>57998772687.187355</v>
      </c>
      <c r="L24" s="47">
        <f t="shared" si="6"/>
        <v>5645744925.918395</v>
      </c>
      <c r="M24" s="47">
        <f t="shared" si="7"/>
        <v>62791297883.781296</v>
      </c>
      <c r="N24" s="12"/>
      <c r="T24">
        <v>1.3949406686925145</v>
      </c>
      <c r="U24" s="11">
        <v>43070</v>
      </c>
    </row>
    <row r="25" spans="1:21" x14ac:dyDescent="0.3">
      <c r="A25" s="1">
        <v>128273431151.49001</v>
      </c>
      <c r="B25" s="1">
        <v>60334893347.25</v>
      </c>
      <c r="C25" s="1">
        <v>4279640384.0900002</v>
      </c>
      <c r="D25" s="1">
        <v>63658897420.150002</v>
      </c>
      <c r="E25" s="6">
        <v>2020</v>
      </c>
      <c r="F25" s="5">
        <f t="shared" si="0"/>
        <v>0.47036157687241503</v>
      </c>
      <c r="G25" s="5">
        <f t="shared" si="1"/>
        <v>3.3363420200678777E-2</v>
      </c>
      <c r="H25" s="5">
        <f t="shared" si="2"/>
        <v>0.49627500292690618</v>
      </c>
      <c r="I25" s="8">
        <f t="shared" si="3"/>
        <v>1.2333529355697865</v>
      </c>
      <c r="J25" s="47">
        <f t="shared" si="4"/>
        <v>158206412866.2991</v>
      </c>
      <c r="K25" s="47">
        <f t="shared" si="5"/>
        <v>74414217827.120773</v>
      </c>
      <c r="L25" s="47">
        <f t="shared" si="6"/>
        <v>5278307030.9004107</v>
      </c>
      <c r="M25" s="47">
        <f t="shared" si="7"/>
        <v>78513888008.277908</v>
      </c>
      <c r="N25" s="12"/>
      <c r="T25">
        <v>1.3445783935646913</v>
      </c>
      <c r="U25" s="11">
        <v>43435</v>
      </c>
    </row>
    <row r="26" spans="1:21" x14ac:dyDescent="0.3">
      <c r="A26" s="1">
        <v>180554489781.66</v>
      </c>
      <c r="B26" s="1">
        <v>87630187046.759995</v>
      </c>
      <c r="C26" s="1">
        <v>6203595409.6300001</v>
      </c>
      <c r="D26" s="1">
        <v>86720707325.270004</v>
      </c>
      <c r="E26" s="6">
        <v>2021</v>
      </c>
      <c r="F26" s="5">
        <f t="shared" si="0"/>
        <v>0.48533928540203553</v>
      </c>
      <c r="G26" s="5">
        <f t="shared" si="1"/>
        <v>3.4358577386426954E-2</v>
      </c>
      <c r="H26" s="5">
        <f t="shared" si="2"/>
        <v>0.48030213721153747</v>
      </c>
      <c r="I26" s="8">
        <f t="shared" si="3"/>
        <v>1.1206086888320992</v>
      </c>
      <c r="J26" s="47">
        <f t="shared" si="4"/>
        <v>202330930056.97467</v>
      </c>
      <c r="K26" s="47">
        <f t="shared" si="5"/>
        <v>98199149008.581314</v>
      </c>
      <c r="L26" s="47">
        <f t="shared" si="6"/>
        <v>6951802918.030304</v>
      </c>
      <c r="M26" s="47">
        <f t="shared" si="7"/>
        <v>97179978130.363037</v>
      </c>
      <c r="N26" s="12"/>
      <c r="T26">
        <v>1.2890691226916029</v>
      </c>
      <c r="U26" s="11">
        <v>43800</v>
      </c>
    </row>
    <row r="27" spans="1:21" x14ac:dyDescent="0.3">
      <c r="A27" s="1">
        <v>191723099716.51001</v>
      </c>
      <c r="B27" s="1">
        <v>85162920148.009995</v>
      </c>
      <c r="C27" s="1">
        <v>9600603689.2000008</v>
      </c>
      <c r="D27" s="1">
        <v>96959575879.300003</v>
      </c>
      <c r="E27" s="6">
        <v>2022</v>
      </c>
      <c r="F27" s="5">
        <f t="shared" si="0"/>
        <v>0.44419749249795948</v>
      </c>
      <c r="G27" s="5">
        <f t="shared" si="1"/>
        <v>5.0075362350159497E-2</v>
      </c>
      <c r="H27" s="5">
        <f t="shared" si="2"/>
        <v>0.505727145151881</v>
      </c>
      <c r="I27" s="8">
        <f>T29</f>
        <v>1.059325712185033</v>
      </c>
      <c r="J27" s="47">
        <f t="shared" si="4"/>
        <v>203097209149.51407</v>
      </c>
      <c r="K27" s="47">
        <f t="shared" si="5"/>
        <v>90215271037.547791</v>
      </c>
      <c r="L27" s="47">
        <f t="shared" si="6"/>
        <v>10170166340.468046</v>
      </c>
      <c r="M27" s="47">
        <f t="shared" si="7"/>
        <v>102711771771.49823</v>
      </c>
      <c r="N27" s="12"/>
      <c r="T27">
        <v>1.2333529355697865</v>
      </c>
      <c r="U27" s="11">
        <v>44166</v>
      </c>
    </row>
    <row r="28" spans="1:21" x14ac:dyDescent="0.3">
      <c r="F28" s="5"/>
      <c r="G28" s="5"/>
      <c r="H28" s="5"/>
      <c r="T28">
        <v>1.1206086888320992</v>
      </c>
      <c r="U28" s="11">
        <v>44531</v>
      </c>
    </row>
    <row r="29" spans="1:21" x14ac:dyDescent="0.3">
      <c r="T29">
        <v>1.059325712185033</v>
      </c>
      <c r="U29" s="11">
        <v>44896</v>
      </c>
    </row>
    <row r="30" spans="1:21" x14ac:dyDescent="0.3">
      <c r="T30">
        <v>1.01253456602202</v>
      </c>
      <c r="U30" s="11">
        <v>45261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BE7D-2914-4858-BBB2-18AEBBD3D4E1}">
  <dimension ref="A1:H5"/>
  <sheetViews>
    <sheetView zoomScaleNormal="100" workbookViewId="0">
      <selection activeCell="F3" sqref="F3"/>
    </sheetView>
  </sheetViews>
  <sheetFormatPr defaultRowHeight="14.4" x14ac:dyDescent="0.3"/>
  <cols>
    <col min="1" max="4" width="29.5546875" style="2" customWidth="1"/>
  </cols>
  <sheetData>
    <row r="1" spans="1:8" ht="43.2" x14ac:dyDescent="0.3">
      <c r="A1" s="2" t="s">
        <v>13</v>
      </c>
      <c r="B1" s="2" t="s">
        <v>14</v>
      </c>
      <c r="C1" s="2" t="s">
        <v>15</v>
      </c>
      <c r="D1" s="2" t="s">
        <v>16</v>
      </c>
      <c r="E1" t="s">
        <v>4</v>
      </c>
    </row>
    <row r="2" spans="1:8" x14ac:dyDescent="0.3">
      <c r="A2" s="3">
        <v>371063</v>
      </c>
      <c r="B2" s="3">
        <v>15391790</v>
      </c>
      <c r="C2" s="3">
        <v>151543</v>
      </c>
      <c r="D2" s="3">
        <v>5981939</v>
      </c>
      <c r="E2">
        <v>2006</v>
      </c>
      <c r="F2" s="4">
        <f>C2/A2</f>
        <v>0.40840234677130299</v>
      </c>
      <c r="G2" s="4">
        <f>D2/B2</f>
        <v>0.38864479050194939</v>
      </c>
    </row>
    <row r="3" spans="1:8" x14ac:dyDescent="0.3">
      <c r="A3" s="3">
        <v>305154</v>
      </c>
      <c r="B3" s="3">
        <v>14741974</v>
      </c>
      <c r="C3" s="3">
        <v>126428</v>
      </c>
      <c r="D3" s="3">
        <v>4893678</v>
      </c>
      <c r="E3">
        <v>2017</v>
      </c>
      <c r="F3" s="4">
        <f>C3/A3</f>
        <v>0.41430884078203134</v>
      </c>
      <c r="G3" s="4">
        <f>D3/B3</f>
        <v>0.33195540841409704</v>
      </c>
    </row>
    <row r="4" spans="1:8" x14ac:dyDescent="0.3">
      <c r="F4" s="7">
        <f>F3/F2-1</f>
        <v>1.4462438958598556E-2</v>
      </c>
      <c r="G4" s="7">
        <f>G3/G2-1</f>
        <v>-0.14586425310020468</v>
      </c>
      <c r="H4" s="8" t="s">
        <v>41</v>
      </c>
    </row>
    <row r="5" spans="1:8" x14ac:dyDescent="0.3">
      <c r="F5" s="7">
        <f>F3-F2</f>
        <v>5.906494010728347E-3</v>
      </c>
      <c r="G5" s="7">
        <f>G3-G2</f>
        <v>-5.6689382087852347E-2</v>
      </c>
      <c r="H5" s="8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59A4-82DC-477B-9697-FFCA85DF404D}">
  <dimension ref="A1:J47"/>
  <sheetViews>
    <sheetView topLeftCell="C1" zoomScale="70" zoomScaleNormal="70" workbookViewId="0">
      <selection activeCell="O2" sqref="O2:T28"/>
    </sheetView>
  </sheetViews>
  <sheetFormatPr defaultRowHeight="14.4" x14ac:dyDescent="0.3"/>
  <cols>
    <col min="3" max="3" width="20.21875" style="12" bestFit="1" customWidth="1"/>
    <col min="4" max="4" width="16.88671875" bestFit="1" customWidth="1"/>
    <col min="8" max="8" width="10.6640625" bestFit="1" customWidth="1"/>
    <col min="9" max="9" width="10.21875" bestFit="1" customWidth="1"/>
    <col min="10" max="10" width="12.5546875" bestFit="1" customWidth="1"/>
  </cols>
  <sheetData>
    <row r="1" spans="1:3" x14ac:dyDescent="0.3">
      <c r="A1" t="s">
        <v>4</v>
      </c>
      <c r="B1" t="s">
        <v>63</v>
      </c>
      <c r="C1" s="12" t="s">
        <v>64</v>
      </c>
    </row>
    <row r="2" spans="1:3" x14ac:dyDescent="0.3">
      <c r="A2">
        <v>1995</v>
      </c>
      <c r="B2">
        <v>4904</v>
      </c>
      <c r="C2" s="12">
        <v>484137163.48460746</v>
      </c>
    </row>
    <row r="3" spans="1:3" x14ac:dyDescent="0.3">
      <c r="A3">
        <v>1996</v>
      </c>
      <c r="B3">
        <v>4234</v>
      </c>
      <c r="C3" s="12">
        <v>396513708.38970768</v>
      </c>
    </row>
    <row r="4" spans="1:3" x14ac:dyDescent="0.3">
      <c r="A4">
        <v>1997</v>
      </c>
      <c r="B4">
        <v>10112</v>
      </c>
      <c r="C4" s="12">
        <v>1199463107.8575494</v>
      </c>
    </row>
    <row r="5" spans="1:3" x14ac:dyDescent="0.3">
      <c r="A5">
        <v>1998</v>
      </c>
      <c r="B5">
        <v>5632</v>
      </c>
      <c r="C5" s="12">
        <v>795978384.71585381</v>
      </c>
    </row>
    <row r="6" spans="1:3" x14ac:dyDescent="0.3">
      <c r="A6">
        <v>1999</v>
      </c>
      <c r="B6">
        <v>9209</v>
      </c>
      <c r="C6" s="12">
        <v>701398970.33021629</v>
      </c>
    </row>
    <row r="7" spans="1:3" x14ac:dyDescent="0.3">
      <c r="A7">
        <v>2000</v>
      </c>
      <c r="B7">
        <v>9987</v>
      </c>
      <c r="C7" s="12">
        <v>879795289.18257928</v>
      </c>
    </row>
    <row r="8" spans="1:3" x14ac:dyDescent="0.3">
      <c r="A8">
        <v>2001</v>
      </c>
      <c r="B8">
        <v>18840</v>
      </c>
      <c r="C8" s="12">
        <v>1556429697.64206</v>
      </c>
    </row>
    <row r="9" spans="1:3" x14ac:dyDescent="0.3">
      <c r="A9">
        <v>2002</v>
      </c>
      <c r="B9">
        <v>21160</v>
      </c>
      <c r="C9" s="12">
        <v>1493263432.6600208</v>
      </c>
    </row>
    <row r="10" spans="1:3" x14ac:dyDescent="0.3">
      <c r="A10">
        <v>2003</v>
      </c>
      <c r="B10">
        <v>20751</v>
      </c>
      <c r="C10" s="12">
        <v>1744856240.0658398</v>
      </c>
    </row>
    <row r="11" spans="1:3" x14ac:dyDescent="0.3">
      <c r="A11">
        <v>2004</v>
      </c>
      <c r="B11">
        <v>21555</v>
      </c>
      <c r="C11" s="12">
        <v>1608472850.8080294</v>
      </c>
    </row>
    <row r="12" spans="1:3" x14ac:dyDescent="0.3">
      <c r="A12">
        <v>2005</v>
      </c>
      <c r="B12">
        <v>29697</v>
      </c>
      <c r="C12" s="12">
        <v>2115678126.9517698</v>
      </c>
    </row>
    <row r="13" spans="1:3" x14ac:dyDescent="0.3">
      <c r="A13">
        <v>2006</v>
      </c>
      <c r="B13">
        <v>35375</v>
      </c>
      <c r="C13" s="12">
        <v>2657995214.4104471</v>
      </c>
    </row>
    <row r="14" spans="1:3" x14ac:dyDescent="0.3">
      <c r="A14">
        <v>2007</v>
      </c>
      <c r="B14">
        <v>37615</v>
      </c>
      <c r="C14" s="12">
        <v>3210805689.7089729</v>
      </c>
    </row>
    <row r="15" spans="1:3" x14ac:dyDescent="0.3">
      <c r="A15">
        <v>2008</v>
      </c>
      <c r="B15">
        <v>37242</v>
      </c>
      <c r="C15" s="12">
        <v>3497255893.1372242</v>
      </c>
    </row>
    <row r="16" spans="1:3" x14ac:dyDescent="0.3">
      <c r="A16">
        <v>2009</v>
      </c>
      <c r="B16">
        <v>40138</v>
      </c>
      <c r="C16" s="12">
        <v>5196915940.1280031</v>
      </c>
    </row>
    <row r="17" spans="1:3" x14ac:dyDescent="0.3">
      <c r="A17">
        <v>2010</v>
      </c>
      <c r="B17">
        <v>42711</v>
      </c>
      <c r="C17" s="12">
        <v>5190863917.2632771</v>
      </c>
    </row>
    <row r="18" spans="1:3" x14ac:dyDescent="0.3">
      <c r="A18">
        <v>2011</v>
      </c>
      <c r="B18">
        <v>47584</v>
      </c>
      <c r="C18" s="12">
        <v>5683975883.4117241</v>
      </c>
    </row>
    <row r="19" spans="1:3" x14ac:dyDescent="0.3">
      <c r="A19">
        <v>2012</v>
      </c>
      <c r="B19">
        <v>62409</v>
      </c>
      <c r="C19" s="12">
        <v>7180235377.275569</v>
      </c>
    </row>
    <row r="20" spans="1:3" x14ac:dyDescent="0.3">
      <c r="A20">
        <v>2013</v>
      </c>
      <c r="B20">
        <v>64731</v>
      </c>
      <c r="C20" s="12">
        <v>8599467372.1462879</v>
      </c>
    </row>
    <row r="21" spans="1:3" x14ac:dyDescent="0.3">
      <c r="A21">
        <v>2014</v>
      </c>
      <c r="B21">
        <v>60044</v>
      </c>
      <c r="C21" s="12">
        <v>9729329581.5265675</v>
      </c>
    </row>
    <row r="22" spans="1:3" x14ac:dyDescent="0.3">
      <c r="A22">
        <v>2015</v>
      </c>
      <c r="B22">
        <v>50888</v>
      </c>
      <c r="C22" s="12">
        <v>10409296944.117855</v>
      </c>
    </row>
    <row r="23" spans="1:3" x14ac:dyDescent="0.3">
      <c r="A23">
        <v>2016</v>
      </c>
      <c r="B23">
        <v>32093</v>
      </c>
      <c r="C23" s="12">
        <v>7216701750.4706583</v>
      </c>
    </row>
    <row r="24" spans="1:3" x14ac:dyDescent="0.3">
      <c r="A24">
        <v>2017</v>
      </c>
      <c r="B24">
        <v>43222</v>
      </c>
      <c r="C24" s="12">
        <v>10314969316.010115</v>
      </c>
    </row>
    <row r="25" spans="1:3" x14ac:dyDescent="0.3">
      <c r="A25">
        <v>2018</v>
      </c>
      <c r="B25">
        <v>38515</v>
      </c>
      <c r="C25" s="12">
        <v>9818695122.14077</v>
      </c>
    </row>
    <row r="26" spans="1:3" x14ac:dyDescent="0.3">
      <c r="A26">
        <v>2019</v>
      </c>
      <c r="B26">
        <v>38690</v>
      </c>
      <c r="C26" s="12">
        <v>9748207437.6048813</v>
      </c>
    </row>
    <row r="27" spans="1:3" x14ac:dyDescent="0.3">
      <c r="A27">
        <v>2020</v>
      </c>
      <c r="B27">
        <v>40504</v>
      </c>
      <c r="C27" s="12">
        <v>10380196558.393587</v>
      </c>
    </row>
    <row r="28" spans="1:3" x14ac:dyDescent="0.3">
      <c r="A28">
        <v>2021</v>
      </c>
      <c r="B28">
        <v>38719</v>
      </c>
      <c r="C28" s="12">
        <v>11337301787.910963</v>
      </c>
    </row>
    <row r="29" spans="1:3" x14ac:dyDescent="0.3">
      <c r="A29">
        <v>2022</v>
      </c>
      <c r="B29">
        <v>36214</v>
      </c>
      <c r="C29" s="12">
        <v>11266206637.160089</v>
      </c>
    </row>
    <row r="30" spans="1:3" x14ac:dyDescent="0.3">
      <c r="A30">
        <v>2023</v>
      </c>
      <c r="B30">
        <v>39753</v>
      </c>
      <c r="C30" s="12">
        <v>12657104442.415192</v>
      </c>
    </row>
    <row r="36" spans="2:10" x14ac:dyDescent="0.3">
      <c r="B36" t="s">
        <v>66</v>
      </c>
    </row>
    <row r="37" spans="2:10" x14ac:dyDescent="0.3">
      <c r="B37" t="s">
        <v>65</v>
      </c>
    </row>
    <row r="39" spans="2:10" x14ac:dyDescent="0.3">
      <c r="C39" s="24" t="s">
        <v>67</v>
      </c>
      <c r="D39" s="24" t="s">
        <v>68</v>
      </c>
      <c r="E39" s="25" t="s">
        <v>79</v>
      </c>
      <c r="F39" s="25" t="s">
        <v>69</v>
      </c>
      <c r="G39" s="25" t="s">
        <v>80</v>
      </c>
      <c r="H39" s="25" t="s">
        <v>73</v>
      </c>
      <c r="I39" s="25" t="s">
        <v>70</v>
      </c>
      <c r="J39" s="28" t="s">
        <v>75</v>
      </c>
    </row>
    <row r="40" spans="2:10" x14ac:dyDescent="0.3">
      <c r="C40" s="24" t="s">
        <v>74</v>
      </c>
      <c r="D40" s="25" t="s">
        <v>72</v>
      </c>
      <c r="E40" s="26">
        <v>0.15</v>
      </c>
      <c r="F40" s="25" t="s">
        <v>81</v>
      </c>
      <c r="G40" s="26">
        <v>0.15</v>
      </c>
      <c r="H40" s="25">
        <v>7</v>
      </c>
      <c r="I40" s="25" t="s">
        <v>71</v>
      </c>
      <c r="J40" s="25" t="s">
        <v>76</v>
      </c>
    </row>
    <row r="41" spans="2:10" x14ac:dyDescent="0.3">
      <c r="C41" s="24" t="s">
        <v>77</v>
      </c>
      <c r="D41" s="25" t="s">
        <v>78</v>
      </c>
      <c r="E41" s="26">
        <v>0.01</v>
      </c>
      <c r="F41" s="25" t="s">
        <v>82</v>
      </c>
      <c r="G41" s="26">
        <v>0.26</v>
      </c>
      <c r="H41" s="25">
        <v>4</v>
      </c>
      <c r="I41" s="25"/>
      <c r="J41" s="25" t="s">
        <v>83</v>
      </c>
    </row>
    <row r="42" spans="2:10" x14ac:dyDescent="0.3">
      <c r="C42" s="24" t="s">
        <v>84</v>
      </c>
      <c r="D42" s="25" t="s">
        <v>86</v>
      </c>
      <c r="E42" s="27">
        <v>2.5999999999999999E-2</v>
      </c>
      <c r="F42" s="25" t="s">
        <v>87</v>
      </c>
      <c r="G42" s="26">
        <v>0.05</v>
      </c>
      <c r="H42" s="25">
        <v>2</v>
      </c>
      <c r="I42" s="25" t="s">
        <v>85</v>
      </c>
      <c r="J42" s="25" t="s">
        <v>88</v>
      </c>
    </row>
    <row r="43" spans="2:10" x14ac:dyDescent="0.3">
      <c r="C43" s="24" t="s">
        <v>89</v>
      </c>
      <c r="D43" s="25"/>
      <c r="E43" s="25"/>
      <c r="F43" s="25" t="s">
        <v>91</v>
      </c>
      <c r="G43" s="26">
        <v>0.2</v>
      </c>
      <c r="H43" s="25">
        <v>27</v>
      </c>
      <c r="I43" s="25" t="s">
        <v>90</v>
      </c>
      <c r="J43" s="25" t="s">
        <v>94</v>
      </c>
    </row>
    <row r="44" spans="2:10" x14ac:dyDescent="0.3">
      <c r="C44" s="24" t="s">
        <v>96</v>
      </c>
      <c r="D44" s="25" t="s">
        <v>92</v>
      </c>
      <c r="E44" s="26">
        <v>0.11</v>
      </c>
      <c r="F44" s="28" t="s">
        <v>93</v>
      </c>
      <c r="G44" s="26">
        <v>0.25</v>
      </c>
      <c r="H44" s="28">
        <v>11</v>
      </c>
      <c r="I44" s="25"/>
      <c r="J44" s="25" t="s">
        <v>95</v>
      </c>
    </row>
    <row r="45" spans="2:10" x14ac:dyDescent="0.3">
      <c r="C45" s="24" t="s">
        <v>97</v>
      </c>
      <c r="D45" s="28" t="s">
        <v>98</v>
      </c>
      <c r="E45" s="26">
        <v>0.05</v>
      </c>
      <c r="F45" s="28" t="s">
        <v>99</v>
      </c>
      <c r="G45" s="26">
        <v>0.22</v>
      </c>
      <c r="H45" s="28">
        <v>28</v>
      </c>
      <c r="I45" s="25"/>
      <c r="J45" s="25"/>
    </row>
    <row r="46" spans="2:10" x14ac:dyDescent="0.3">
      <c r="C46" s="24" t="s">
        <v>100</v>
      </c>
      <c r="D46" s="28" t="s">
        <v>102</v>
      </c>
      <c r="E46" s="27">
        <v>5.2999999999999999E-2</v>
      </c>
      <c r="F46" s="28" t="s">
        <v>103</v>
      </c>
      <c r="G46" s="26">
        <v>0.05</v>
      </c>
      <c r="H46" s="28">
        <v>5</v>
      </c>
      <c r="I46" s="25" t="s">
        <v>101</v>
      </c>
      <c r="J46" s="25" t="s">
        <v>104</v>
      </c>
    </row>
    <row r="47" spans="2:10" x14ac:dyDescent="0.3">
      <c r="C47" s="1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77A2-2D0E-4989-9082-3736FE92A263}">
  <dimension ref="A1:K15"/>
  <sheetViews>
    <sheetView topLeftCell="D6" zoomScale="85" zoomScaleNormal="85" workbookViewId="0">
      <selection activeCell="H2" sqref="H2:K13"/>
    </sheetView>
  </sheetViews>
  <sheetFormatPr defaultRowHeight="15.6" x14ac:dyDescent="0.3"/>
  <cols>
    <col min="1" max="1" width="29.109375" style="41" customWidth="1"/>
    <col min="2" max="2" width="10.5546875" style="41" bestFit="1" customWidth="1"/>
    <col min="3" max="3" width="49.5546875" style="41" customWidth="1"/>
    <col min="4" max="4" width="10.6640625" style="41" bestFit="1" customWidth="1"/>
    <col min="5" max="5" width="57.88671875" style="41" customWidth="1"/>
    <col min="6" max="7" width="8.88671875" style="41"/>
    <col min="8" max="8" width="10.77734375" style="41" bestFit="1" customWidth="1"/>
    <col min="9" max="9" width="61.6640625" style="41" customWidth="1"/>
    <col min="10" max="10" width="10.77734375" style="41" bestFit="1" customWidth="1"/>
    <col min="11" max="11" width="68.109375" style="41" customWidth="1"/>
    <col min="12" max="12" width="80.44140625" style="41" customWidth="1"/>
    <col min="13" max="16384" width="8.88671875" style="41"/>
  </cols>
  <sheetData>
    <row r="1" spans="1:11" s="41" customFormat="1" ht="16.2" thickBot="1" x14ac:dyDescent="0.35"/>
    <row r="2" spans="1:11" s="41" customFormat="1" x14ac:dyDescent="0.3">
      <c r="A2" s="42"/>
      <c r="B2" s="29" t="s">
        <v>147</v>
      </c>
      <c r="C2" s="30"/>
      <c r="D2" s="31" t="s">
        <v>148</v>
      </c>
      <c r="E2" s="30"/>
      <c r="G2" s="42"/>
      <c r="H2" s="29" t="s">
        <v>147</v>
      </c>
      <c r="I2" s="30"/>
      <c r="J2" s="31" t="s">
        <v>148</v>
      </c>
      <c r="K2" s="30"/>
    </row>
    <row r="3" spans="1:11" s="41" customFormat="1" x14ac:dyDescent="0.3">
      <c r="A3" s="43"/>
      <c r="B3" s="32" t="s">
        <v>105</v>
      </c>
      <c r="C3" s="33" t="s">
        <v>106</v>
      </c>
      <c r="D3" s="34" t="s">
        <v>105</v>
      </c>
      <c r="E3" s="33" t="s">
        <v>106</v>
      </c>
      <c r="G3" s="43"/>
      <c r="H3" s="32" t="s">
        <v>105</v>
      </c>
      <c r="I3" s="33" t="s">
        <v>106</v>
      </c>
      <c r="J3" s="34" t="s">
        <v>105</v>
      </c>
      <c r="K3" s="33" t="s">
        <v>106</v>
      </c>
    </row>
    <row r="4" spans="1:11" s="41" customFormat="1" ht="31.2" x14ac:dyDescent="0.3">
      <c r="A4" s="44"/>
      <c r="B4" s="35" t="s">
        <v>107</v>
      </c>
      <c r="C4" s="36" t="s">
        <v>108</v>
      </c>
      <c r="D4" s="37" t="s">
        <v>127</v>
      </c>
      <c r="E4" s="36" t="s">
        <v>128</v>
      </c>
      <c r="G4" s="44"/>
      <c r="H4" s="35" t="s">
        <v>107</v>
      </c>
      <c r="I4" s="36" t="s">
        <v>108</v>
      </c>
      <c r="J4" s="37" t="s">
        <v>127</v>
      </c>
      <c r="K4" s="36" t="s">
        <v>157</v>
      </c>
    </row>
    <row r="5" spans="1:11" s="41" customFormat="1" ht="31.2" x14ac:dyDescent="0.3">
      <c r="A5" s="44"/>
      <c r="B5" s="35" t="s">
        <v>109</v>
      </c>
      <c r="C5" s="36" t="s">
        <v>110</v>
      </c>
      <c r="D5" s="37" t="s">
        <v>129</v>
      </c>
      <c r="E5" s="36" t="s">
        <v>130</v>
      </c>
      <c r="G5" s="44"/>
      <c r="H5" s="35" t="s">
        <v>109</v>
      </c>
      <c r="I5" s="36" t="s">
        <v>149</v>
      </c>
      <c r="J5" s="37" t="s">
        <v>129</v>
      </c>
      <c r="K5" s="36" t="s">
        <v>158</v>
      </c>
    </row>
    <row r="6" spans="1:11" s="41" customFormat="1" ht="46.8" x14ac:dyDescent="0.3">
      <c r="A6" s="44"/>
      <c r="B6" s="35" t="s">
        <v>111</v>
      </c>
      <c r="C6" s="36" t="s">
        <v>112</v>
      </c>
      <c r="D6" s="37" t="s">
        <v>131</v>
      </c>
      <c r="E6" s="36" t="s">
        <v>132</v>
      </c>
      <c r="G6" s="44"/>
      <c r="H6" s="35" t="s">
        <v>111</v>
      </c>
      <c r="I6" s="36" t="s">
        <v>150</v>
      </c>
      <c r="J6" s="37" t="s">
        <v>131</v>
      </c>
      <c r="K6" s="36" t="s">
        <v>159</v>
      </c>
    </row>
    <row r="7" spans="1:11" s="41" customFormat="1" ht="31.2" x14ac:dyDescent="0.3">
      <c r="A7" s="44"/>
      <c r="B7" s="35" t="s">
        <v>113</v>
      </c>
      <c r="C7" s="36" t="s">
        <v>114</v>
      </c>
      <c r="D7" s="37" t="s">
        <v>133</v>
      </c>
      <c r="E7" s="36" t="s">
        <v>134</v>
      </c>
      <c r="G7" s="44"/>
      <c r="H7" s="35" t="s">
        <v>113</v>
      </c>
      <c r="I7" s="36" t="s">
        <v>151</v>
      </c>
      <c r="J7" s="37" t="s">
        <v>133</v>
      </c>
      <c r="K7" s="36" t="s">
        <v>160</v>
      </c>
    </row>
    <row r="8" spans="1:11" s="41" customFormat="1" ht="46.8" x14ac:dyDescent="0.3">
      <c r="A8" s="44"/>
      <c r="B8" s="35" t="s">
        <v>115</v>
      </c>
      <c r="C8" s="36" t="s">
        <v>116</v>
      </c>
      <c r="D8" s="37" t="s">
        <v>135</v>
      </c>
      <c r="E8" s="36" t="s">
        <v>136</v>
      </c>
      <c r="G8" s="44"/>
      <c r="H8" s="35" t="s">
        <v>115</v>
      </c>
      <c r="I8" s="36" t="s">
        <v>152</v>
      </c>
      <c r="J8" s="37" t="s">
        <v>135</v>
      </c>
      <c r="K8" s="36" t="s">
        <v>161</v>
      </c>
    </row>
    <row r="9" spans="1:11" s="41" customFormat="1" ht="46.8" x14ac:dyDescent="0.3">
      <c r="A9" s="44"/>
      <c r="B9" s="35" t="s">
        <v>117</v>
      </c>
      <c r="C9" s="36" t="s">
        <v>118</v>
      </c>
      <c r="D9" s="37" t="s">
        <v>137</v>
      </c>
      <c r="E9" s="36" t="s">
        <v>138</v>
      </c>
      <c r="G9" s="44"/>
      <c r="H9" s="35" t="s">
        <v>117</v>
      </c>
      <c r="I9" s="36" t="s">
        <v>153</v>
      </c>
      <c r="J9" s="37" t="s">
        <v>137</v>
      </c>
      <c r="K9" s="36" t="s">
        <v>162</v>
      </c>
    </row>
    <row r="10" spans="1:11" s="41" customFormat="1" ht="31.2" x14ac:dyDescent="0.3">
      <c r="A10" s="44"/>
      <c r="B10" s="35" t="s">
        <v>119</v>
      </c>
      <c r="C10" s="36" t="s">
        <v>120</v>
      </c>
      <c r="D10" s="37" t="s">
        <v>139</v>
      </c>
      <c r="E10" s="36" t="s">
        <v>140</v>
      </c>
      <c r="G10" s="44"/>
      <c r="H10" s="35" t="s">
        <v>119</v>
      </c>
      <c r="I10" s="36" t="s">
        <v>154</v>
      </c>
      <c r="J10" s="37" t="s">
        <v>139</v>
      </c>
      <c r="K10" s="36" t="s">
        <v>163</v>
      </c>
    </row>
    <row r="11" spans="1:11" s="41" customFormat="1" ht="46.8" x14ac:dyDescent="0.3">
      <c r="A11" s="44"/>
      <c r="B11" s="35" t="s">
        <v>121</v>
      </c>
      <c r="C11" s="36" t="s">
        <v>122</v>
      </c>
      <c r="D11" s="37" t="s">
        <v>141</v>
      </c>
      <c r="E11" s="36" t="s">
        <v>142</v>
      </c>
      <c r="G11" s="44"/>
      <c r="H11" s="35" t="s">
        <v>121</v>
      </c>
      <c r="I11" s="36" t="s">
        <v>122</v>
      </c>
      <c r="J11" s="37" t="s">
        <v>141</v>
      </c>
      <c r="K11" s="36" t="s">
        <v>164</v>
      </c>
    </row>
    <row r="12" spans="1:11" s="41" customFormat="1" ht="46.8" x14ac:dyDescent="0.3">
      <c r="A12" s="44"/>
      <c r="B12" s="35" t="s">
        <v>123</v>
      </c>
      <c r="C12" s="36" t="s">
        <v>124</v>
      </c>
      <c r="D12" s="37" t="s">
        <v>143</v>
      </c>
      <c r="E12" s="36" t="s">
        <v>144</v>
      </c>
      <c r="G12" s="44"/>
      <c r="H12" s="35" t="s">
        <v>123</v>
      </c>
      <c r="I12" s="36" t="s">
        <v>155</v>
      </c>
      <c r="J12" s="37" t="s">
        <v>143</v>
      </c>
      <c r="K12" s="36" t="s">
        <v>165</v>
      </c>
    </row>
    <row r="13" spans="1:11" s="41" customFormat="1" ht="47.4" thickBot="1" x14ac:dyDescent="0.35">
      <c r="A13" s="44"/>
      <c r="B13" s="38" t="s">
        <v>125</v>
      </c>
      <c r="C13" s="39" t="s">
        <v>126</v>
      </c>
      <c r="D13" s="40" t="s">
        <v>145</v>
      </c>
      <c r="E13" s="39" t="s">
        <v>146</v>
      </c>
      <c r="G13" s="44"/>
      <c r="H13" s="38" t="s">
        <v>125</v>
      </c>
      <c r="I13" s="39" t="s">
        <v>156</v>
      </c>
      <c r="J13" s="40" t="s">
        <v>145</v>
      </c>
      <c r="K13" s="39" t="s">
        <v>166</v>
      </c>
    </row>
    <row r="14" spans="1:11" s="41" customFormat="1" x14ac:dyDescent="0.3">
      <c r="A14" s="44"/>
      <c r="H14" s="43"/>
      <c r="I14" s="44"/>
    </row>
    <row r="15" spans="1:11" s="41" customFormat="1" x14ac:dyDescent="0.3">
      <c r="A15" s="44"/>
    </row>
  </sheetData>
  <mergeCells count="4">
    <mergeCell ref="B2:C2"/>
    <mergeCell ref="D2:E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producao</vt:lpstr>
      <vt:lpstr>efetivo</vt:lpstr>
      <vt:lpstr>financiamentos</vt:lpstr>
      <vt:lpstr>vbp</vt:lpstr>
      <vt:lpstr>estabelecimentos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Fernandes Torre</dc:creator>
  <cp:lastModifiedBy>Tomás Fernandes Torre</cp:lastModifiedBy>
  <dcterms:created xsi:type="dcterms:W3CDTF">2015-06-05T18:19:34Z</dcterms:created>
  <dcterms:modified xsi:type="dcterms:W3CDTF">2024-08-04T20:01:52Z</dcterms:modified>
</cp:coreProperties>
</file>