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as\OneDrive\Downloads\Dissertação\base_de_dados\ipca_jan95_mar2024_carnes\"/>
    </mc:Choice>
  </mc:AlternateContent>
  <xr:revisionPtr revIDLastSave="0" documentId="13_ncr:1_{BC732EC1-0BFB-49B0-B88C-53E636E0C1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do_ipca_jan1995_mar2024" sheetId="2" r:id="rId1"/>
    <sheet name="base" sheetId="1" r:id="rId2"/>
  </sheets>
  <definedNames>
    <definedName name="DadosExternos_1" localSheetId="0" hidden="1">Resultado_ipca_jan1995_mar2024!$A$1:$E$328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7" i="2" l="1"/>
  <c r="O88" i="2"/>
  <c r="O89" i="2"/>
  <c r="O90" i="2"/>
  <c r="O91" i="2"/>
  <c r="O92" i="2"/>
  <c r="O93" i="2"/>
  <c r="N88" i="2"/>
  <c r="N89" i="2"/>
  <c r="N90" i="2"/>
  <c r="N91" i="2"/>
  <c r="N92" i="2"/>
  <c r="N93" i="2"/>
  <c r="N87" i="2"/>
  <c r="L93" i="2"/>
  <c r="M93" i="2"/>
  <c r="K93" i="2"/>
  <c r="L92" i="2"/>
  <c r="K91" i="2"/>
  <c r="L91" i="2"/>
  <c r="M91" i="2"/>
  <c r="M92" i="2"/>
  <c r="K92" i="2"/>
  <c r="L90" i="2"/>
  <c r="M90" i="2"/>
  <c r="K90" i="2"/>
  <c r="L89" i="2"/>
  <c r="M89" i="2"/>
  <c r="K89" i="2"/>
  <c r="L88" i="2"/>
  <c r="M88" i="2"/>
  <c r="K88" i="2"/>
  <c r="L87" i="2"/>
  <c r="M87" i="2"/>
  <c r="K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98E0D-AB18-432A-9CB4-FB22C0522636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<sst xmlns="http://schemas.openxmlformats.org/spreadsheetml/2006/main" count="410" uniqueCount="392">
  <si>
    <t>Mês</t>
  </si>
  <si>
    <t>Índice geral</t>
  </si>
  <si>
    <t>1107.Carnes</t>
  </si>
  <si>
    <t>1110.Aves e ovos</t>
  </si>
  <si>
    <t>1111.Leites e derivados</t>
  </si>
  <si>
    <t>janeiro 2020</t>
  </si>
  <si>
    <t>fevereiro 2020</t>
  </si>
  <si>
    <t>março 2020</t>
  </si>
  <si>
    <t>abril 2020</t>
  </si>
  <si>
    <t>maio 2020</t>
  </si>
  <si>
    <t>junho 2020</t>
  </si>
  <si>
    <t>julho 2020</t>
  </si>
  <si>
    <t>agosto 2020</t>
  </si>
  <si>
    <t>setembro 2020</t>
  </si>
  <si>
    <t>outubro 2020</t>
  </si>
  <si>
    <t>novembro 2020</t>
  </si>
  <si>
    <t>dezembro 2020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</si>
  <si>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</si>
  <si>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</si>
  <si>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</si>
  <si>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</si>
  <si>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</si>
  <si>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</si>
  <si>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</si>
  <si>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</si>
  <si>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</si>
  <si>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</si>
  <si>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novembro 2021</t>
  </si>
  <si>
    <t>dezembro 2021</t>
  </si>
  <si>
    <t>janeiro 2022</t>
  </si>
  <si>
    <t>fevereiro 2022</t>
  </si>
  <si>
    <t>março 2022</t>
  </si>
  <si>
    <t>abril 2022</t>
  </si>
  <si>
    <t>maio 2022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</si>
  <si>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</si>
  <si>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</si>
  <si>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</si>
  <si>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</si>
  <si>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</si>
  <si>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</si>
  <si>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</si>
  <si>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</si>
  <si>
    <t>fevereiro 2023</t>
  </si>
  <si>
    <t>março 2023</t>
  </si>
  <si>
    <t>abril 2023</t>
  </si>
  <si>
    <t>maio 2023</t>
  </si>
  <si>
    <t>junho 2023</t>
  </si>
  <si>
    <t>julho 2023</t>
  </si>
  <si>
    <t>agosto 2023</t>
  </si>
  <si>
    <t>setembro 2023</t>
  </si>
  <si>
    <t>outubro 2023</t>
  </si>
  <si>
    <t>novembro 2023</t>
  </si>
  <si>
    <t>dezembro 2023</t>
  </si>
  <si>
    <t>janeiro 2024</t>
  </si>
  <si>
    <t>fevereiro 2024</t>
  </si>
  <si>
    <t>março 2024</t>
  </si>
  <si>
    <t>janeiro 2012</t>
  </si>
  <si>
    <t>fevereiro 2012</t>
  </si>
  <si>
    <t>março 2012</t>
  </si>
  <si>
    <t>abril 2012</t>
  </si>
  <si>
    <t>maio 2012</t>
  </si>
  <si>
    <t>junho 2012</t>
  </si>
  <si>
    <t>julho 2012</t>
  </si>
  <si>
    <t>agosto 2012</t>
  </si>
  <si>
    <t>setembro 2012</t>
  </si>
  <si>
    <t>outubro 2012</t>
  </si>
  <si>
    <t>novembro 2012</t>
  </si>
  <si>
    <t>dezembro 2012</t>
  </si>
  <si>
    <t>janeiro 2013</t>
  </si>
  <si>
    <t>fevereiro 2013</t>
  </si>
  <si>
    <t>março 2013</t>
  </si>
  <si>
    <t>abril 2013</t>
  </si>
  <si>
    <t>maio 2013</t>
  </si>
  <si>
    <t>junho 2013</t>
  </si>
  <si>
    <t>julho 2013</t>
  </si>
  <si>
    <t>agosto 2013</t>
  </si>
  <si>
    <t>setembro 2013</t>
  </si>
  <si>
    <t>outubro 2013</t>
  </si>
  <si>
    <t>novembro 2013</t>
  </si>
  <si>
    <t>dezembro 2013</t>
  </si>
  <si>
    <t>janeiro 2014</t>
  </si>
  <si>
    <t>fevereiro 2014</t>
  </si>
  <si>
    <t>março 2014</t>
  </si>
  <si>
    <t>abril 2014</t>
  </si>
  <si>
    <t>maio 2014</t>
  </si>
  <si>
    <t>junho 2014</t>
  </si>
  <si>
    <t>julho 2014</t>
  </si>
  <si>
    <t>agosto 2014</t>
  </si>
  <si>
    <t>setembro 2014</t>
  </si>
  <si>
    <t>outubro 2014</t>
  </si>
  <si>
    <t>novembro 2014</t>
  </si>
  <si>
    <t>dezembro 2014</t>
  </si>
  <si>
    <t>janeiro 2015</t>
  </si>
  <si>
    <t>fevereiro 2015</t>
  </si>
  <si>
    <t>março 2015</t>
  </si>
  <si>
    <t>abril 2015</t>
  </si>
  <si>
    <t>maio 2015</t>
  </si>
  <si>
    <t>junho 2015</t>
  </si>
  <si>
    <t>julho 2015</t>
  </si>
  <si>
    <t>agosto 2015</t>
  </si>
  <si>
    <t>setembro 2015</t>
  </si>
  <si>
    <t>outubro 2015</t>
  </si>
  <si>
    <t>novembro 2015</t>
  </si>
  <si>
    <t>dezembro 2015</t>
  </si>
  <si>
    <t>janeiro 2016</t>
  </si>
  <si>
    <t>fevereiro 2016</t>
  </si>
  <si>
    <t>março 2016</t>
  </si>
  <si>
    <t>abril 2016</t>
  </si>
  <si>
    <t>maio 2016</t>
  </si>
  <si>
    <t>junho 2016</t>
  </si>
  <si>
    <t>julho 2016</t>
  </si>
  <si>
    <t>agosto 2016</t>
  </si>
  <si>
    <t>setembro 2016</t>
  </si>
  <si>
    <t>outubro 2016</t>
  </si>
  <si>
    <t>novembro 2016</t>
  </si>
  <si>
    <t>dezembro 2016</t>
  </si>
  <si>
    <t>janeiro 2017</t>
  </si>
  <si>
    <t>fevereiro 2017</t>
  </si>
  <si>
    <t>março 2017</t>
  </si>
  <si>
    <t>abril 2017</t>
  </si>
  <si>
    <t>maio 2017</t>
  </si>
  <si>
    <t>junho 2017</t>
  </si>
  <si>
    <t>julho 2017</t>
  </si>
  <si>
    <t>agosto 2017</t>
  </si>
  <si>
    <t>setembro 2017</t>
  </si>
  <si>
    <t>outubro 2017</t>
  </si>
  <si>
    <t>novembro 2017</t>
  </si>
  <si>
    <t>dezembro 2017</t>
  </si>
  <si>
    <t>janeiro 2018</t>
  </si>
  <si>
    <t>fevereiro 2018</t>
  </si>
  <si>
    <t>março 2018</t>
  </si>
  <si>
    <t>abril 2018</t>
  </si>
  <si>
    <t>maio 2018</t>
  </si>
  <si>
    <t>junho 2018</t>
  </si>
  <si>
    <t>julho 2018</t>
  </si>
  <si>
    <t>agosto 2018</t>
  </si>
  <si>
    <t>setembro 2018</t>
  </si>
  <si>
    <t>outubro 2018</t>
  </si>
  <si>
    <t>novembro 2018</t>
  </si>
  <si>
    <t>dezembro 2018</t>
  </si>
  <si>
    <t>janeiro 2019</t>
  </si>
  <si>
    <t>fevereiro 2019</t>
  </si>
  <si>
    <t>março 2019</t>
  </si>
  <si>
    <t>abril 2019</t>
  </si>
  <si>
    <t>maio 2019</t>
  </si>
  <si>
    <t>junho 2019</t>
  </si>
  <si>
    <t>julho 2019</t>
  </si>
  <si>
    <t>agosto 2019</t>
  </si>
  <si>
    <t>setembro 2019</t>
  </si>
  <si>
    <t>outubro 2019</t>
  </si>
  <si>
    <t>novembro 2019</t>
  </si>
  <si>
    <t>dezembro 2019</t>
  </si>
  <si>
    <t>julho 2006</t>
  </si>
  <si>
    <t>agosto 2006</t>
  </si>
  <si>
    <t>setembro 2006</t>
  </si>
  <si>
    <t>outubro 2006</t>
  </si>
  <si>
    <t>novembro 2006</t>
  </si>
  <si>
    <t>dezembro 2006</t>
  </si>
  <si>
    <t>janeiro 2007</t>
  </si>
  <si>
    <t>fevereiro 2007</t>
  </si>
  <si>
    <t>março 2007</t>
  </si>
  <si>
    <t>abril 2007</t>
  </si>
  <si>
    <t>maio 2007</t>
  </si>
  <si>
    <t>junho 2007</t>
  </si>
  <si>
    <t>julho 2007</t>
  </si>
  <si>
    <t>agosto 2007</t>
  </si>
  <si>
    <t>setembro 2007</t>
  </si>
  <si>
    <t>outubro 2007</t>
  </si>
  <si>
    <t>novembro 2007</t>
  </si>
  <si>
    <t>dezembro 2007</t>
  </si>
  <si>
    <t>janeiro 2008</t>
  </si>
  <si>
    <t>fevereiro 2008</t>
  </si>
  <si>
    <t>março 2008</t>
  </si>
  <si>
    <t>abril 2008</t>
  </si>
  <si>
    <t>maio 2008</t>
  </si>
  <si>
    <t>junho 2008</t>
  </si>
  <si>
    <t>julho 2008</t>
  </si>
  <si>
    <t>agosto 2008</t>
  </si>
  <si>
    <t>setembro 2008</t>
  </si>
  <si>
    <t>outubro 2008</t>
  </si>
  <si>
    <t>novembro 2008</t>
  </si>
  <si>
    <t>dezembro 2008</t>
  </si>
  <si>
    <t>janeiro 2009</t>
  </si>
  <si>
    <t>fevereiro 2009</t>
  </si>
  <si>
    <t>março 2009</t>
  </si>
  <si>
    <t>abril 2009</t>
  </si>
  <si>
    <t>maio 2009</t>
  </si>
  <si>
    <t>junho 2009</t>
  </si>
  <si>
    <t>julho 2009</t>
  </si>
  <si>
    <t>agosto 2009</t>
  </si>
  <si>
    <t>setembro 2009</t>
  </si>
  <si>
    <t>outubro 2009</t>
  </si>
  <si>
    <t>novembro 2009</t>
  </si>
  <si>
    <t>dezembro 2009</t>
  </si>
  <si>
    <t>janeiro 2010</t>
  </si>
  <si>
    <t>fevereiro 2010</t>
  </si>
  <si>
    <t>março 2010</t>
  </si>
  <si>
    <t>abril 2010</t>
  </si>
  <si>
    <t>maio 2010</t>
  </si>
  <si>
    <t>junho 2010</t>
  </si>
  <si>
    <t>julho 2010</t>
  </si>
  <si>
    <t>agosto 2010</t>
  </si>
  <si>
    <t>setembro 2010</t>
  </si>
  <si>
    <t>outubro 2010</t>
  </si>
  <si>
    <t>novembro 2010</t>
  </si>
  <si>
    <t>dezembro 2010</t>
  </si>
  <si>
    <t>janeiro 2011</t>
  </si>
  <si>
    <t>fevereiro 2011</t>
  </si>
  <si>
    <t>março 2011</t>
  </si>
  <si>
    <t>abril 2011</t>
  </si>
  <si>
    <t>maio 2011</t>
  </si>
  <si>
    <t>junho 2011</t>
  </si>
  <si>
    <t>julho 2011</t>
  </si>
  <si>
    <t>agosto 2011</t>
  </si>
  <si>
    <t>setembro 2011</t>
  </si>
  <si>
    <t>outubro 2011</t>
  </si>
  <si>
    <t>novembro 2011</t>
  </si>
  <si>
    <t>dezembro 2011</t>
  </si>
  <si>
    <t>Carnes</t>
  </si>
  <si>
    <t>Aves e ovos</t>
  </si>
  <si>
    <t>Leites e derivados</t>
  </si>
  <si>
    <t>TABELAS UTILIZADAS</t>
  </si>
  <si>
    <t>https://sidra.ibge.gov.br/tabela/7060</t>
  </si>
  <si>
    <t>resultado</t>
  </si>
  <si>
    <t>Tabela 7060 - IPCA - Variação mensal, acumulada no ano, acumulada em 12 meses e peso mensal, para o índice geral, grupos, subgrupos, itens e subitens de produtos e serviços (a partir de janeiro/2020) </t>
  </si>
  <si>
    <t>agosto 1999</t>
  </si>
  <si>
    <t>setembro 1999</t>
  </si>
  <si>
    <t>outubro 1999</t>
  </si>
  <si>
    <t>novembro 1999</t>
  </si>
  <si>
    <t>dezembro 1999</t>
  </si>
  <si>
    <t>janeiro 2000</t>
  </si>
  <si>
    <t>fevereiro 2000</t>
  </si>
  <si>
    <t>março 2000</t>
  </si>
  <si>
    <t>abril 2000</t>
  </si>
  <si>
    <t>maio 2000</t>
  </si>
  <si>
    <t>junho 2000</t>
  </si>
  <si>
    <t>julho 2000</t>
  </si>
  <si>
    <t>agosto 2000</t>
  </si>
  <si>
    <t>setembro 2000</t>
  </si>
  <si>
    <t>outubro 2000</t>
  </si>
  <si>
    <t>novembro 2000</t>
  </si>
  <si>
    <t>dezembro 2000</t>
  </si>
  <si>
    <t>janeiro 2001</t>
  </si>
  <si>
    <t>fevereiro 2001</t>
  </si>
  <si>
    <t>março 2001</t>
  </si>
  <si>
    <t>abril 2001</t>
  </si>
  <si>
    <t>maio 2001</t>
  </si>
  <si>
    <t>junho 2001</t>
  </si>
  <si>
    <t>julho 2001</t>
  </si>
  <si>
    <t>agosto 2001</t>
  </si>
  <si>
    <t>setembro 2001</t>
  </si>
  <si>
    <t>outubro 2001</t>
  </si>
  <si>
    <t>novembro 2001</t>
  </si>
  <si>
    <t>dezembro 2001</t>
  </si>
  <si>
    <t>janeiro 2002</t>
  </si>
  <si>
    <t>fevereiro 2002</t>
  </si>
  <si>
    <t>março 2002</t>
  </si>
  <si>
    <t>abril 2002</t>
  </si>
  <si>
    <t>maio 2002</t>
  </si>
  <si>
    <t>junho 2002</t>
  </si>
  <si>
    <t>julho 2002</t>
  </si>
  <si>
    <t>agosto 2002</t>
  </si>
  <si>
    <t>setembro 2002</t>
  </si>
  <si>
    <t>outubro 2002</t>
  </si>
  <si>
    <t>novembro 2002</t>
  </si>
  <si>
    <t>dezembro 2002</t>
  </si>
  <si>
    <t>janeiro 2003</t>
  </si>
  <si>
    <t>fevereiro 2003</t>
  </si>
  <si>
    <t>março 2003</t>
  </si>
  <si>
    <t>abril 2003</t>
  </si>
  <si>
    <t>maio 2003</t>
  </si>
  <si>
    <t>junho 2003</t>
  </si>
  <si>
    <t>julho 2003</t>
  </si>
  <si>
    <t>agosto 2003</t>
  </si>
  <si>
    <t>setembro 2003</t>
  </si>
  <si>
    <t>outubro 2003</t>
  </si>
  <si>
    <t>novembro 2003</t>
  </si>
  <si>
    <t>dezembro 2003</t>
  </si>
  <si>
    <t>janeiro 2004</t>
  </si>
  <si>
    <t>fevereiro 2004</t>
  </si>
  <si>
    <t>março 2004</t>
  </si>
  <si>
    <t>abril 2004</t>
  </si>
  <si>
    <t>maio 2004</t>
  </si>
  <si>
    <t>junho 2004</t>
  </si>
  <si>
    <t>julho 2004</t>
  </si>
  <si>
    <t>agosto 2004</t>
  </si>
  <si>
    <t>setembro 2004</t>
  </si>
  <si>
    <t>outubro 2004</t>
  </si>
  <si>
    <t>novembro 2004</t>
  </si>
  <si>
    <t>dezembro 2004</t>
  </si>
  <si>
    <t>janeiro 2005</t>
  </si>
  <si>
    <t>fevereiro 2005</t>
  </si>
  <si>
    <t>março 2005</t>
  </si>
  <si>
    <t>abril 2005</t>
  </si>
  <si>
    <t>maio 2005</t>
  </si>
  <si>
    <t>junho 2005</t>
  </si>
  <si>
    <t>julho 2005</t>
  </si>
  <si>
    <t>agosto 2005</t>
  </si>
  <si>
    <t>setembro 2005</t>
  </si>
  <si>
    <t>outubro 2005</t>
  </si>
  <si>
    <t>novembro 2005</t>
  </si>
  <si>
    <t>dezembro 2005</t>
  </si>
  <si>
    <t>janeiro 2006</t>
  </si>
  <si>
    <t>fevereiro 2006</t>
  </si>
  <si>
    <t>março 2006</t>
  </si>
  <si>
    <t>abril 2006</t>
  </si>
  <si>
    <t>maio 2006</t>
  </si>
  <si>
    <t>junho 2006</t>
  </si>
  <si>
    <t>janeiro 1995</t>
  </si>
  <si>
    <t>fevereiro 1995</t>
  </si>
  <si>
    <t>março 1995</t>
  </si>
  <si>
    <t>abril 1995</t>
  </si>
  <si>
    <t>maio 1995</t>
  </si>
  <si>
    <t>junho 1995</t>
  </si>
  <si>
    <t>julho 1995</t>
  </si>
  <si>
    <t>agosto 1995</t>
  </si>
  <si>
    <t>setembro 1995</t>
  </si>
  <si>
    <t>outubro 1995</t>
  </si>
  <si>
    <t>novembro 1995</t>
  </si>
  <si>
    <t>dezembro 1995</t>
  </si>
  <si>
    <t>janeiro 1996</t>
  </si>
  <si>
    <t>fevereiro 1996</t>
  </si>
  <si>
    <t>março 1996</t>
  </si>
  <si>
    <t>abril 1996</t>
  </si>
  <si>
    <t>maio 1996</t>
  </si>
  <si>
    <t>junho 1996</t>
  </si>
  <si>
    <t>julho 1996</t>
  </si>
  <si>
    <t>agosto 1996</t>
  </si>
  <si>
    <t>setembro 1996</t>
  </si>
  <si>
    <t>outubro 1996</t>
  </si>
  <si>
    <t>novembro 1996</t>
  </si>
  <si>
    <t>dezembro 1996</t>
  </si>
  <si>
    <t>janeiro 1997</t>
  </si>
  <si>
    <t>fevereiro 1997</t>
  </si>
  <si>
    <t>março 1997</t>
  </si>
  <si>
    <t>abril 1997</t>
  </si>
  <si>
    <t>maio 1997</t>
  </si>
  <si>
    <t>junho 1997</t>
  </si>
  <si>
    <t>julho 1997</t>
  </si>
  <si>
    <t>agosto 1997</t>
  </si>
  <si>
    <t>setembro 1997</t>
  </si>
  <si>
    <t>outubro 1997</t>
  </si>
  <si>
    <t>novembro 1997</t>
  </si>
  <si>
    <t>dezembro 1997</t>
  </si>
  <si>
    <t>janeiro 1998</t>
  </si>
  <si>
    <t>fevereiro 1998</t>
  </si>
  <si>
    <t>março 1998</t>
  </si>
  <si>
    <t>abril 1998</t>
  </si>
  <si>
    <t>maio 1998</t>
  </si>
  <si>
    <t>junho 1998</t>
  </si>
  <si>
    <t>julho 1998</t>
  </si>
  <si>
    <t>agosto 1998</t>
  </si>
  <si>
    <t>setembro 1998</t>
  </si>
  <si>
    <t>novembro 1998</t>
  </si>
  <si>
    <t>dezembro 1998</t>
  </si>
  <si>
    <t>janeiro 1999</t>
  </si>
  <si>
    <t>fevereiro 1999</t>
  </si>
  <si>
    <t>março 1999</t>
  </si>
  <si>
    <t>abril 1999</t>
  </si>
  <si>
    <t>maio 1999</t>
  </si>
  <si>
    <t>junho 1999</t>
  </si>
  <si>
    <t>julho 1999</t>
  </si>
  <si>
    <t>Tabela 58 - IPCA - Variação mensal, para o índice geral, grupos, subgrupos, itens e subitens de produtos e serviços (de janeiro/1991 até julho/1999) (Vide Notas)</t>
  </si>
  <si>
    <t>Tabela 655 - IPCA - Variação mensal, para o índice geral, grupos, subgrupos, itens e subitens de produtos e serviços (de agosto/1999 até junho/2006)</t>
  </si>
  <si>
    <t>Tabela 2938 - IPCA - Variação mensal, acumulada no ano e peso mensal, para o índice geral, grupos, subgrupos, itens e subitens de produtos e serviços (de julho/2006 até dezembro/2011) </t>
  </si>
  <si>
    <t>https://sidra.ibge.gov.br/tabela/2938</t>
  </si>
  <si>
    <t>https://sidra.ibge.gov.br/tabela/655</t>
  </si>
  <si>
    <t>https://sidra.ibge.gov.br/tabela/58</t>
  </si>
  <si>
    <t>Tabela 1419 - IPCA - Variação mensal, acumulada no ano, acumulada em 12 meses e peso mensal, para o índice geral, grupos, subgrupos, itens e subitens de produtos e serviços (de janeiro/2012 até dezembro/2019)</t>
  </si>
  <si>
    <t>https://sidra.ibge.gov.br/tabela/1419</t>
  </si>
  <si>
    <t>LINK</t>
  </si>
  <si>
    <t>]</t>
  </si>
  <si>
    <t>Estatísticas Básicas</t>
  </si>
  <si>
    <t>MIN</t>
  </si>
  <si>
    <t>MAX</t>
  </si>
  <si>
    <t>MED</t>
  </si>
  <si>
    <t>MADIANA</t>
  </si>
  <si>
    <t>DESVIO PADRAO</t>
  </si>
  <si>
    <t>CURTOSE</t>
  </si>
  <si>
    <t>K = 3, curva normal padrão</t>
  </si>
  <si>
    <t>K &gt; 3, curva leptocúrtica</t>
  </si>
  <si>
    <t>k &lt; 3, curva platicúrtica</t>
  </si>
  <si>
    <t>VARIANCIA</t>
  </si>
  <si>
    <t>Acc 12 meses alimentos</t>
  </si>
  <si>
    <t>Mínimo</t>
  </si>
  <si>
    <t>Máximo</t>
  </si>
  <si>
    <t>Média</t>
  </si>
  <si>
    <t>Mediana</t>
  </si>
  <si>
    <t>Desvio Padrão</t>
  </si>
  <si>
    <t>Curtose</t>
  </si>
  <si>
    <t>Variância</t>
  </si>
  <si>
    <t>Alimentos (Acc 12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</si>
</sst>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6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FF0000"/>
      <name val="Verdana"/>
      <family val="2"/>
    </font>
    <font>
      <sz val="10"/>
      <color rgb="FF082A48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2" applyFont="1" applyBorder="1"/>
    <xf numFmtId="0" fontId="6" fillId="0" borderId="0" xfId="0" applyFont="1" applyAlignment="1">
      <alignment vertical="center"/>
    </xf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4" fillId="0" borderId="7" xfId="0" applyFont="1" applyBorder="1"/>
    <xf numFmtId="0" fontId="6" fillId="0" borderId="7" xfId="0" applyFont="1" applyBorder="1" applyAlignment="1">
      <alignment vertical="center"/>
    </xf>
    <xf numFmtId="0" fontId="4" fillId="0" borderId="8" xfId="0" applyFont="1" applyBorder="1"/>
    <xf numFmtId="0" fontId="7" fillId="0" borderId="0" xfId="0" applyFont="1"/>
    <xf numFmtId="0" fontId="1" fillId="2" borderId="9" xfId="0" applyFont="1" applyFill="1" applyBorder="1"/>
    <xf numFmtId="0" fontId="1" fillId="2" borderId="12" xfId="0" applyFont="1" applyFill="1" applyBorder="1"/>
    <xf numFmtId="2" fontId="0" fillId="0" borderId="0" xfId="0" applyNumberFormat="1"/>
    <xf numFmtId="2" fontId="0" fillId="0" borderId="5" xfId="0" applyNumberFormat="1" applyBorder="1"/>
    <xf numFmtId="0" fontId="1" fillId="2" borderId="13" xfId="0" applyFont="1" applyFill="1" applyBorder="1"/>
    <xf numFmtId="2" fontId="0" fillId="0" borderId="7" xfId="0" applyNumberFormat="1" applyBorder="1"/>
    <xf numFmtId="2" fontId="0" fillId="0" borderId="8" xfId="0" applyNumberFormat="1" applyBorder="1"/>
    <xf numFmtId="17" fontId="0" fillId="0" borderId="0" xfId="0" applyNumberFormat="1"/>
    <xf numFmtId="0" fontId="0" fillId="0" borderId="14" xfId="0" applyBorder="1"/>
    <xf numFmtId="0" fontId="0" fillId="0" borderId="15" xfId="0" applyBorder="1"/>
    <xf numFmtId="0" fontId="0" fillId="3" borderId="14" xfId="0" applyFill="1" applyBorder="1"/>
    <xf numFmtId="0" fontId="0" fillId="3" borderId="15" xfId="0" applyFill="1" applyBorder="1"/>
    <xf numFmtId="0" fontId="1" fillId="2" borderId="14" xfId="0" applyFont="1" applyFill="1" applyBorder="1"/>
    <xf numFmtId="0" fontId="1" fillId="2" borderId="15" xfId="0" applyFont="1" applyFill="1" applyBorder="1"/>
    <xf numFmtId="17" fontId="0" fillId="3" borderId="16" xfId="0" applyNumberFormat="1" applyFill="1" applyBorder="1"/>
    <xf numFmtId="17" fontId="0" fillId="0" borderId="16" xfId="0" applyNumberFormat="1" applyBorder="1"/>
    <xf numFmtId="17" fontId="1" fillId="2" borderId="16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8" fillId="4" borderId="0" xfId="0" applyFont="1" applyFill="1"/>
    <xf numFmtId="2" fontId="8" fillId="4" borderId="0" xfId="0" applyNumberFormat="1" applyFont="1" applyFill="1"/>
    <xf numFmtId="0" fontId="8" fillId="4" borderId="18" xfId="0" applyFont="1" applyFill="1" applyBorder="1"/>
    <xf numFmtId="0" fontId="8" fillId="4" borderId="17" xfId="0" applyFont="1" applyFill="1" applyBorder="1"/>
    <xf numFmtId="2" fontId="8" fillId="4" borderId="17" xfId="0" applyNumberFormat="1" applyFont="1" applyFill="1" applyBorder="1"/>
  </cellXfs>
  <cellStyles count="3">
    <cellStyle name="Hiperlink" xfId="2" builtinId="8"/>
    <cellStyle name="Normal" xfId="0" builtinId="0"/>
    <cellStyle name="Normal 2" xfId="1" xr:uid="{8DAC4BA1-E921-4B20-BDC5-DAB9883DA416}"/>
  </cellStyles>
  <dxfs count="1"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86484290053163E-2"/>
          <c:y val="7.9642823261550144E-2"/>
          <c:w val="0.96889644196699332"/>
          <c:h val="0.85346436809529869"/>
        </c:manualLayout>
      </c:layout>
      <c:lineChart>
        <c:grouping val="standard"/>
        <c:varyColors val="0"/>
        <c:ser>
          <c:idx val="0"/>
          <c:order val="0"/>
          <c:tx>
            <c:strRef>
              <c:f>Resultado_ipca_jan1995_mar2024!$B$1</c:f>
              <c:strCache>
                <c:ptCount val="1"/>
                <c:pt idx="0">
                  <c:v>Índice geral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Resultado_ipca_jan1995_mar2024!$A$2:$A$328</c:f>
              <c:numCache>
                <c:formatCode>mmm\-yy</c:formatCode>
                <c:ptCount val="32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  <c:pt idx="322">
                  <c:v>45231</c:v>
                </c:pt>
                <c:pt idx="323">
                  <c:v>45261</c:v>
                </c:pt>
                <c:pt idx="324">
                  <c:v>45292</c:v>
                </c:pt>
                <c:pt idx="325">
                  <c:v>45323</c:v>
                </c:pt>
                <c:pt idx="326">
                  <c:v>45352</c:v>
                </c:pt>
              </c:numCache>
            </c:numRef>
          </c:cat>
          <c:val>
            <c:numRef>
              <c:f>Resultado_ipca_jan1995_mar2024!$B$2:$B$328</c:f>
              <c:numCache>
                <c:formatCode>General</c:formatCode>
                <c:ptCount val="327"/>
                <c:pt idx="0">
                  <c:v>1.18</c:v>
                </c:pt>
                <c:pt idx="1">
                  <c:v>0.5</c:v>
                </c:pt>
                <c:pt idx="2">
                  <c:v>0.51</c:v>
                </c:pt>
                <c:pt idx="3">
                  <c:v>0.88</c:v>
                </c:pt>
                <c:pt idx="4">
                  <c:v>0.41</c:v>
                </c:pt>
                <c:pt idx="5">
                  <c:v>0.54</c:v>
                </c:pt>
                <c:pt idx="6">
                  <c:v>0.22</c:v>
                </c:pt>
                <c:pt idx="7">
                  <c:v>-0.02</c:v>
                </c:pt>
                <c:pt idx="8">
                  <c:v>0.06</c:v>
                </c:pt>
                <c:pt idx="9">
                  <c:v>0.23</c:v>
                </c:pt>
                <c:pt idx="10">
                  <c:v>0.17</c:v>
                </c:pt>
                <c:pt idx="11">
                  <c:v>0.43</c:v>
                </c:pt>
                <c:pt idx="12">
                  <c:v>0.71</c:v>
                </c:pt>
                <c:pt idx="13">
                  <c:v>0.46</c:v>
                </c:pt>
                <c:pt idx="14">
                  <c:v>0.34</c:v>
                </c:pt>
                <c:pt idx="15">
                  <c:v>0.24</c:v>
                </c:pt>
                <c:pt idx="16">
                  <c:v>0.5</c:v>
                </c:pt>
                <c:pt idx="17">
                  <c:v>0.02</c:v>
                </c:pt>
                <c:pt idx="18">
                  <c:v>-0.12</c:v>
                </c:pt>
                <c:pt idx="19">
                  <c:v>-0.51</c:v>
                </c:pt>
                <c:pt idx="20">
                  <c:v>-0.22</c:v>
                </c:pt>
                <c:pt idx="21">
                  <c:v>0.02</c:v>
                </c:pt>
                <c:pt idx="22">
                  <c:v>-0.12</c:v>
                </c:pt>
                <c:pt idx="23">
                  <c:v>0.33</c:v>
                </c:pt>
                <c:pt idx="24">
                  <c:v>0.7</c:v>
                </c:pt>
                <c:pt idx="25">
                  <c:v>1.05</c:v>
                </c:pt>
                <c:pt idx="26">
                  <c:v>1.1000000000000001</c:v>
                </c:pt>
                <c:pt idx="27">
                  <c:v>0.56000000000000005</c:v>
                </c:pt>
                <c:pt idx="28">
                  <c:v>0.3</c:v>
                </c:pt>
                <c:pt idx="29">
                  <c:v>0.19</c:v>
                </c:pt>
                <c:pt idx="30">
                  <c:v>1.0900000000000001</c:v>
                </c:pt>
                <c:pt idx="31">
                  <c:v>0.56000000000000005</c:v>
                </c:pt>
                <c:pt idx="32">
                  <c:v>0.31</c:v>
                </c:pt>
                <c:pt idx="33">
                  <c:v>1.19</c:v>
                </c:pt>
                <c:pt idx="34">
                  <c:v>0.95</c:v>
                </c:pt>
                <c:pt idx="35">
                  <c:v>0.6</c:v>
                </c:pt>
                <c:pt idx="36">
                  <c:v>0.62</c:v>
                </c:pt>
                <c:pt idx="37">
                  <c:v>0.13</c:v>
                </c:pt>
                <c:pt idx="38">
                  <c:v>0.22</c:v>
                </c:pt>
                <c:pt idx="39">
                  <c:v>0.42</c:v>
                </c:pt>
                <c:pt idx="40">
                  <c:v>0.01</c:v>
                </c:pt>
                <c:pt idx="41">
                  <c:v>0.23</c:v>
                </c:pt>
                <c:pt idx="42">
                  <c:v>1.61</c:v>
                </c:pt>
                <c:pt idx="43">
                  <c:v>1.31</c:v>
                </c:pt>
                <c:pt idx="44">
                  <c:v>0.23</c:v>
                </c:pt>
                <c:pt idx="45">
                  <c:v>0.14000000000000001</c:v>
                </c:pt>
                <c:pt idx="46">
                  <c:v>0.32</c:v>
                </c:pt>
                <c:pt idx="47">
                  <c:v>0.59</c:v>
                </c:pt>
                <c:pt idx="48">
                  <c:v>0.56999999999999995</c:v>
                </c:pt>
                <c:pt idx="49">
                  <c:v>0.46</c:v>
                </c:pt>
                <c:pt idx="50">
                  <c:v>0.38</c:v>
                </c:pt>
                <c:pt idx="51">
                  <c:v>0.57999999999999996</c:v>
                </c:pt>
                <c:pt idx="52">
                  <c:v>0.41</c:v>
                </c:pt>
                <c:pt idx="53">
                  <c:v>0.52</c:v>
                </c:pt>
                <c:pt idx="54">
                  <c:v>1.33</c:v>
                </c:pt>
                <c:pt idx="55">
                  <c:v>0.7</c:v>
                </c:pt>
                <c:pt idx="56">
                  <c:v>0.28000000000000003</c:v>
                </c:pt>
                <c:pt idx="57">
                  <c:v>0.83</c:v>
                </c:pt>
                <c:pt idx="58">
                  <c:v>0.71</c:v>
                </c:pt>
                <c:pt idx="59">
                  <c:v>0.65</c:v>
                </c:pt>
                <c:pt idx="60">
                  <c:v>0.52</c:v>
                </c:pt>
                <c:pt idx="61">
                  <c:v>0.36</c:v>
                </c:pt>
                <c:pt idx="62">
                  <c:v>0.6</c:v>
                </c:pt>
                <c:pt idx="63">
                  <c:v>0.8</c:v>
                </c:pt>
                <c:pt idx="64">
                  <c:v>0.21</c:v>
                </c:pt>
                <c:pt idx="65">
                  <c:v>0.42</c:v>
                </c:pt>
                <c:pt idx="66">
                  <c:v>1.19</c:v>
                </c:pt>
                <c:pt idx="67">
                  <c:v>0.65</c:v>
                </c:pt>
                <c:pt idx="68">
                  <c:v>0.72</c:v>
                </c:pt>
                <c:pt idx="69">
                  <c:v>1.31</c:v>
                </c:pt>
                <c:pt idx="70">
                  <c:v>3.02</c:v>
                </c:pt>
                <c:pt idx="71">
                  <c:v>2.1</c:v>
                </c:pt>
                <c:pt idx="72">
                  <c:v>2.25</c:v>
                </c:pt>
                <c:pt idx="73">
                  <c:v>1.57</c:v>
                </c:pt>
                <c:pt idx="74">
                  <c:v>1.23</c:v>
                </c:pt>
                <c:pt idx="75">
                  <c:v>0.97</c:v>
                </c:pt>
                <c:pt idx="76">
                  <c:v>0.61</c:v>
                </c:pt>
                <c:pt idx="77">
                  <c:v>-0.15</c:v>
                </c:pt>
                <c:pt idx="78">
                  <c:v>0.2</c:v>
                </c:pt>
                <c:pt idx="79">
                  <c:v>0.34</c:v>
                </c:pt>
                <c:pt idx="80">
                  <c:v>0.78</c:v>
                </c:pt>
                <c:pt idx="81">
                  <c:v>0.28999999999999998</c:v>
                </c:pt>
                <c:pt idx="82">
                  <c:v>0.34</c:v>
                </c:pt>
                <c:pt idx="83">
                  <c:v>0.52</c:v>
                </c:pt>
                <c:pt idx="84">
                  <c:v>0.76</c:v>
                </c:pt>
                <c:pt idx="85">
                  <c:v>0.61</c:v>
                </c:pt>
                <c:pt idx="86">
                  <c:v>0.47</c:v>
                </c:pt>
                <c:pt idx="87">
                  <c:v>0.37</c:v>
                </c:pt>
                <c:pt idx="88">
                  <c:v>0.51</c:v>
                </c:pt>
                <c:pt idx="89">
                  <c:v>0.71</c:v>
                </c:pt>
                <c:pt idx="90">
                  <c:v>0.91</c:v>
                </c:pt>
                <c:pt idx="91">
                  <c:v>0.69</c:v>
                </c:pt>
                <c:pt idx="92">
                  <c:v>0.33</c:v>
                </c:pt>
                <c:pt idx="93">
                  <c:v>0.44</c:v>
                </c:pt>
                <c:pt idx="94">
                  <c:v>0.69</c:v>
                </c:pt>
                <c:pt idx="95">
                  <c:v>0.86</c:v>
                </c:pt>
                <c:pt idx="96">
                  <c:v>0.57999999999999996</c:v>
                </c:pt>
                <c:pt idx="97">
                  <c:v>0.59</c:v>
                </c:pt>
                <c:pt idx="98">
                  <c:v>0.61</c:v>
                </c:pt>
                <c:pt idx="99">
                  <c:v>0.87</c:v>
                </c:pt>
                <c:pt idx="100">
                  <c:v>0.49</c:v>
                </c:pt>
                <c:pt idx="101">
                  <c:v>-0.02</c:v>
                </c:pt>
                <c:pt idx="102">
                  <c:v>0.25</c:v>
                </c:pt>
                <c:pt idx="103">
                  <c:v>0.17</c:v>
                </c:pt>
                <c:pt idx="104">
                  <c:v>0.35</c:v>
                </c:pt>
                <c:pt idx="105">
                  <c:v>0.75</c:v>
                </c:pt>
                <c:pt idx="106">
                  <c:v>0.55000000000000004</c:v>
                </c:pt>
                <c:pt idx="107">
                  <c:v>0.36</c:v>
                </c:pt>
                <c:pt idx="108">
                  <c:v>0.59</c:v>
                </c:pt>
                <c:pt idx="109">
                  <c:v>0.41</c:v>
                </c:pt>
                <c:pt idx="110">
                  <c:v>0.43</c:v>
                </c:pt>
                <c:pt idx="111">
                  <c:v>0.21</c:v>
                </c:pt>
                <c:pt idx="112">
                  <c:v>0.1</c:v>
                </c:pt>
                <c:pt idx="113">
                  <c:v>-0.21</c:v>
                </c:pt>
                <c:pt idx="114">
                  <c:v>0.19</c:v>
                </c:pt>
                <c:pt idx="115">
                  <c:v>0.05</c:v>
                </c:pt>
                <c:pt idx="116">
                  <c:v>0.21</c:v>
                </c:pt>
                <c:pt idx="117">
                  <c:v>0.33</c:v>
                </c:pt>
                <c:pt idx="118">
                  <c:v>0.31</c:v>
                </c:pt>
                <c:pt idx="119">
                  <c:v>0.48</c:v>
                </c:pt>
                <c:pt idx="120">
                  <c:v>0.44</c:v>
                </c:pt>
                <c:pt idx="121">
                  <c:v>0.44</c:v>
                </c:pt>
                <c:pt idx="122">
                  <c:v>0.37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0.24</c:v>
                </c:pt>
                <c:pt idx="127">
                  <c:v>0.47</c:v>
                </c:pt>
                <c:pt idx="128">
                  <c:v>0.18</c:v>
                </c:pt>
                <c:pt idx="129">
                  <c:v>0.3</c:v>
                </c:pt>
                <c:pt idx="130">
                  <c:v>0.38</c:v>
                </c:pt>
                <c:pt idx="131">
                  <c:v>0.74</c:v>
                </c:pt>
                <c:pt idx="132">
                  <c:v>0.54</c:v>
                </c:pt>
                <c:pt idx="133">
                  <c:v>0.49</c:v>
                </c:pt>
                <c:pt idx="134">
                  <c:v>0.48</c:v>
                </c:pt>
                <c:pt idx="135">
                  <c:v>0.55000000000000004</c:v>
                </c:pt>
                <c:pt idx="136">
                  <c:v>0.79</c:v>
                </c:pt>
                <c:pt idx="137">
                  <c:v>0.74</c:v>
                </c:pt>
                <c:pt idx="138">
                  <c:v>0.53</c:v>
                </c:pt>
                <c:pt idx="139">
                  <c:v>0.28000000000000003</c:v>
                </c:pt>
                <c:pt idx="140">
                  <c:v>0.26</c:v>
                </c:pt>
                <c:pt idx="141">
                  <c:v>0.45</c:v>
                </c:pt>
                <c:pt idx="142">
                  <c:v>0.36</c:v>
                </c:pt>
                <c:pt idx="143">
                  <c:v>0.28000000000000003</c:v>
                </c:pt>
                <c:pt idx="144">
                  <c:v>0.48</c:v>
                </c:pt>
                <c:pt idx="145">
                  <c:v>0.55000000000000004</c:v>
                </c:pt>
                <c:pt idx="146">
                  <c:v>0.2</c:v>
                </c:pt>
                <c:pt idx="147">
                  <c:v>0.48</c:v>
                </c:pt>
                <c:pt idx="148">
                  <c:v>0.47</c:v>
                </c:pt>
                <c:pt idx="149">
                  <c:v>0.36</c:v>
                </c:pt>
                <c:pt idx="150">
                  <c:v>0.24</c:v>
                </c:pt>
                <c:pt idx="151">
                  <c:v>0.15</c:v>
                </c:pt>
                <c:pt idx="152">
                  <c:v>0.24</c:v>
                </c:pt>
                <c:pt idx="153">
                  <c:v>0.28000000000000003</c:v>
                </c:pt>
                <c:pt idx="154">
                  <c:v>0.41</c:v>
                </c:pt>
                <c:pt idx="155">
                  <c:v>0.37</c:v>
                </c:pt>
                <c:pt idx="156">
                  <c:v>0.75</c:v>
                </c:pt>
                <c:pt idx="157">
                  <c:v>0.78</c:v>
                </c:pt>
                <c:pt idx="158">
                  <c:v>0.52</c:v>
                </c:pt>
                <c:pt idx="159">
                  <c:v>0.56999999999999995</c:v>
                </c:pt>
                <c:pt idx="160">
                  <c:v>0.43</c:v>
                </c:pt>
                <c:pt idx="161">
                  <c:v>0</c:v>
                </c:pt>
                <c:pt idx="162">
                  <c:v>0.01</c:v>
                </c:pt>
                <c:pt idx="163">
                  <c:v>0.04</c:v>
                </c:pt>
                <c:pt idx="164">
                  <c:v>0.45</c:v>
                </c:pt>
                <c:pt idx="165">
                  <c:v>0.75</c:v>
                </c:pt>
                <c:pt idx="166">
                  <c:v>0.83</c:v>
                </c:pt>
                <c:pt idx="167">
                  <c:v>0.63</c:v>
                </c:pt>
                <c:pt idx="168">
                  <c:v>0.83</c:v>
                </c:pt>
                <c:pt idx="169">
                  <c:v>0.8</c:v>
                </c:pt>
                <c:pt idx="170">
                  <c:v>0.79</c:v>
                </c:pt>
                <c:pt idx="171">
                  <c:v>0.77</c:v>
                </c:pt>
                <c:pt idx="172">
                  <c:v>0.47</c:v>
                </c:pt>
                <c:pt idx="173">
                  <c:v>0.15</c:v>
                </c:pt>
                <c:pt idx="174">
                  <c:v>0.16</c:v>
                </c:pt>
                <c:pt idx="175">
                  <c:v>0.37</c:v>
                </c:pt>
                <c:pt idx="176">
                  <c:v>0.53</c:v>
                </c:pt>
                <c:pt idx="177">
                  <c:v>0.43</c:v>
                </c:pt>
                <c:pt idx="178">
                  <c:v>0.52</c:v>
                </c:pt>
                <c:pt idx="179">
                  <c:v>0.5</c:v>
                </c:pt>
                <c:pt idx="180">
                  <c:v>0.56000000000000005</c:v>
                </c:pt>
                <c:pt idx="181">
                  <c:v>0.45</c:v>
                </c:pt>
                <c:pt idx="182">
                  <c:v>0.21</c:v>
                </c:pt>
                <c:pt idx="183">
                  <c:v>0.64</c:v>
                </c:pt>
                <c:pt idx="184">
                  <c:v>0.36</c:v>
                </c:pt>
                <c:pt idx="185">
                  <c:v>0.08</c:v>
                </c:pt>
                <c:pt idx="186">
                  <c:v>0.43</c:v>
                </c:pt>
                <c:pt idx="187">
                  <c:v>0.41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0.6</c:v>
                </c:pt>
                <c:pt idx="191">
                  <c:v>0.79</c:v>
                </c:pt>
                <c:pt idx="192">
                  <c:v>0.86</c:v>
                </c:pt>
                <c:pt idx="193">
                  <c:v>0.6</c:v>
                </c:pt>
                <c:pt idx="194">
                  <c:v>0.47</c:v>
                </c:pt>
                <c:pt idx="195">
                  <c:v>0.55000000000000004</c:v>
                </c:pt>
                <c:pt idx="196">
                  <c:v>0.37</c:v>
                </c:pt>
                <c:pt idx="197">
                  <c:v>0.26</c:v>
                </c:pt>
                <c:pt idx="198">
                  <c:v>0.03</c:v>
                </c:pt>
                <c:pt idx="199">
                  <c:v>0.24</c:v>
                </c:pt>
                <c:pt idx="200">
                  <c:v>0.35</c:v>
                </c:pt>
                <c:pt idx="201">
                  <c:v>0.56999999999999995</c:v>
                </c:pt>
                <c:pt idx="202">
                  <c:v>0.54</c:v>
                </c:pt>
                <c:pt idx="203">
                  <c:v>0.92</c:v>
                </c:pt>
                <c:pt idx="204">
                  <c:v>0.55000000000000004</c:v>
                </c:pt>
                <c:pt idx="205">
                  <c:v>0.69</c:v>
                </c:pt>
                <c:pt idx="206">
                  <c:v>0.92</c:v>
                </c:pt>
                <c:pt idx="207">
                  <c:v>0.67</c:v>
                </c:pt>
                <c:pt idx="208">
                  <c:v>0.46</c:v>
                </c:pt>
                <c:pt idx="209">
                  <c:v>0.4</c:v>
                </c:pt>
                <c:pt idx="210">
                  <c:v>0.01</c:v>
                </c:pt>
                <c:pt idx="211">
                  <c:v>0.25</c:v>
                </c:pt>
                <c:pt idx="212">
                  <c:v>0.56999999999999995</c:v>
                </c:pt>
                <c:pt idx="213">
                  <c:v>0.42</c:v>
                </c:pt>
                <c:pt idx="214">
                  <c:v>0.51</c:v>
                </c:pt>
                <c:pt idx="215">
                  <c:v>0.78</c:v>
                </c:pt>
                <c:pt idx="216">
                  <c:v>1.24</c:v>
                </c:pt>
                <c:pt idx="217">
                  <c:v>1.22</c:v>
                </c:pt>
                <c:pt idx="218">
                  <c:v>1.32</c:v>
                </c:pt>
                <c:pt idx="219">
                  <c:v>0.71</c:v>
                </c:pt>
                <c:pt idx="220">
                  <c:v>0.74</c:v>
                </c:pt>
                <c:pt idx="221">
                  <c:v>0.79</c:v>
                </c:pt>
                <c:pt idx="222">
                  <c:v>0.62</c:v>
                </c:pt>
                <c:pt idx="223">
                  <c:v>0.22</c:v>
                </c:pt>
                <c:pt idx="224">
                  <c:v>0.54</c:v>
                </c:pt>
                <c:pt idx="225">
                  <c:v>0.82</c:v>
                </c:pt>
                <c:pt idx="226">
                  <c:v>1.01</c:v>
                </c:pt>
                <c:pt idx="227">
                  <c:v>0.96</c:v>
                </c:pt>
                <c:pt idx="228">
                  <c:v>1.27</c:v>
                </c:pt>
                <c:pt idx="229">
                  <c:v>0.9</c:v>
                </c:pt>
                <c:pt idx="230">
                  <c:v>0.43</c:v>
                </c:pt>
                <c:pt idx="231">
                  <c:v>0.61</c:v>
                </c:pt>
                <c:pt idx="232">
                  <c:v>0.78</c:v>
                </c:pt>
                <c:pt idx="233">
                  <c:v>0.35</c:v>
                </c:pt>
                <c:pt idx="234">
                  <c:v>0.52</c:v>
                </c:pt>
                <c:pt idx="235">
                  <c:v>0.44</c:v>
                </c:pt>
                <c:pt idx="236">
                  <c:v>0.08</c:v>
                </c:pt>
                <c:pt idx="237">
                  <c:v>0.26</c:v>
                </c:pt>
                <c:pt idx="238">
                  <c:v>0.18</c:v>
                </c:pt>
                <c:pt idx="239">
                  <c:v>0.3</c:v>
                </c:pt>
                <c:pt idx="240">
                  <c:v>0.38</c:v>
                </c:pt>
                <c:pt idx="241">
                  <c:v>0.33</c:v>
                </c:pt>
                <c:pt idx="242">
                  <c:v>0.25</c:v>
                </c:pt>
                <c:pt idx="243">
                  <c:v>0.14000000000000001</c:v>
                </c:pt>
                <c:pt idx="244">
                  <c:v>0.31</c:v>
                </c:pt>
                <c:pt idx="245">
                  <c:v>-0.23</c:v>
                </c:pt>
                <c:pt idx="246">
                  <c:v>0.24</c:v>
                </c:pt>
                <c:pt idx="247">
                  <c:v>0.19</c:v>
                </c:pt>
                <c:pt idx="248">
                  <c:v>0.16</c:v>
                </c:pt>
                <c:pt idx="249">
                  <c:v>0.42</c:v>
                </c:pt>
                <c:pt idx="250">
                  <c:v>0.28000000000000003</c:v>
                </c:pt>
                <c:pt idx="251">
                  <c:v>0.44</c:v>
                </c:pt>
                <c:pt idx="252">
                  <c:v>0.28999999999999998</c:v>
                </c:pt>
                <c:pt idx="253">
                  <c:v>0.32</c:v>
                </c:pt>
                <c:pt idx="254">
                  <c:v>0.09</c:v>
                </c:pt>
                <c:pt idx="255">
                  <c:v>0.22</c:v>
                </c:pt>
                <c:pt idx="256">
                  <c:v>0.4</c:v>
                </c:pt>
                <c:pt idx="257">
                  <c:v>1.26</c:v>
                </c:pt>
                <c:pt idx="258">
                  <c:v>0.33</c:v>
                </c:pt>
                <c:pt idx="259">
                  <c:v>-0.09</c:v>
                </c:pt>
                <c:pt idx="260">
                  <c:v>0.48</c:v>
                </c:pt>
                <c:pt idx="261">
                  <c:v>0.45</c:v>
                </c:pt>
                <c:pt idx="262">
                  <c:v>-0.21</c:v>
                </c:pt>
                <c:pt idx="263">
                  <c:v>0.15</c:v>
                </c:pt>
                <c:pt idx="264">
                  <c:v>0.32</c:v>
                </c:pt>
                <c:pt idx="265">
                  <c:v>0.43</c:v>
                </c:pt>
                <c:pt idx="266">
                  <c:v>0.75</c:v>
                </c:pt>
                <c:pt idx="267">
                  <c:v>0.56999999999999995</c:v>
                </c:pt>
                <c:pt idx="268">
                  <c:v>0.13</c:v>
                </c:pt>
                <c:pt idx="269">
                  <c:v>0.01</c:v>
                </c:pt>
                <c:pt idx="270">
                  <c:v>0.19</c:v>
                </c:pt>
                <c:pt idx="271">
                  <c:v>0.11</c:v>
                </c:pt>
                <c:pt idx="272">
                  <c:v>-0.04</c:v>
                </c:pt>
                <c:pt idx="273">
                  <c:v>0.1</c:v>
                </c:pt>
                <c:pt idx="274">
                  <c:v>0.51</c:v>
                </c:pt>
                <c:pt idx="275">
                  <c:v>1.1499999999999999</c:v>
                </c:pt>
                <c:pt idx="276">
                  <c:v>0.21</c:v>
                </c:pt>
                <c:pt idx="277">
                  <c:v>0.25</c:v>
                </c:pt>
                <c:pt idx="278">
                  <c:v>7.0000000000000007E-2</c:v>
                </c:pt>
                <c:pt idx="279">
                  <c:v>-0.31</c:v>
                </c:pt>
                <c:pt idx="280">
                  <c:v>-0.38</c:v>
                </c:pt>
                <c:pt idx="281">
                  <c:v>0.26</c:v>
                </c:pt>
                <c:pt idx="282">
                  <c:v>0.36</c:v>
                </c:pt>
                <c:pt idx="283">
                  <c:v>0.24</c:v>
                </c:pt>
                <c:pt idx="284">
                  <c:v>0.64</c:v>
                </c:pt>
                <c:pt idx="285">
                  <c:v>0.86</c:v>
                </c:pt>
                <c:pt idx="286">
                  <c:v>0.89</c:v>
                </c:pt>
                <c:pt idx="287">
                  <c:v>1.35</c:v>
                </c:pt>
                <c:pt idx="288">
                  <c:v>0.25</c:v>
                </c:pt>
                <c:pt idx="289">
                  <c:v>0.86</c:v>
                </c:pt>
                <c:pt idx="290">
                  <c:v>0.93</c:v>
                </c:pt>
                <c:pt idx="291">
                  <c:v>0.31</c:v>
                </c:pt>
                <c:pt idx="292">
                  <c:v>0.83</c:v>
                </c:pt>
                <c:pt idx="293">
                  <c:v>0.53</c:v>
                </c:pt>
                <c:pt idx="294">
                  <c:v>0.96</c:v>
                </c:pt>
                <c:pt idx="295">
                  <c:v>0.87</c:v>
                </c:pt>
                <c:pt idx="296">
                  <c:v>1.1599999999999999</c:v>
                </c:pt>
                <c:pt idx="297">
                  <c:v>1.25</c:v>
                </c:pt>
                <c:pt idx="298">
                  <c:v>0.95</c:v>
                </c:pt>
                <c:pt idx="299">
                  <c:v>0.73</c:v>
                </c:pt>
                <c:pt idx="300">
                  <c:v>0.54</c:v>
                </c:pt>
                <c:pt idx="301">
                  <c:v>1.01</c:v>
                </c:pt>
                <c:pt idx="302">
                  <c:v>1.62</c:v>
                </c:pt>
                <c:pt idx="303">
                  <c:v>1.06</c:v>
                </c:pt>
                <c:pt idx="304">
                  <c:v>0.47</c:v>
                </c:pt>
                <c:pt idx="305">
                  <c:v>0.67</c:v>
                </c:pt>
                <c:pt idx="306">
                  <c:v>-0.68</c:v>
                </c:pt>
                <c:pt idx="307">
                  <c:v>-0.36</c:v>
                </c:pt>
                <c:pt idx="308">
                  <c:v>-0.28999999999999998</c:v>
                </c:pt>
                <c:pt idx="309">
                  <c:v>0.59</c:v>
                </c:pt>
                <c:pt idx="310">
                  <c:v>0.41</c:v>
                </c:pt>
                <c:pt idx="311">
                  <c:v>0.62</c:v>
                </c:pt>
                <c:pt idx="312">
                  <c:v>0.53</c:v>
                </c:pt>
                <c:pt idx="313">
                  <c:v>0.84</c:v>
                </c:pt>
                <c:pt idx="314">
                  <c:v>0.71</c:v>
                </c:pt>
                <c:pt idx="315">
                  <c:v>0.61</c:v>
                </c:pt>
                <c:pt idx="316">
                  <c:v>0.23</c:v>
                </c:pt>
                <c:pt idx="317">
                  <c:v>-0.08</c:v>
                </c:pt>
                <c:pt idx="318">
                  <c:v>0.12</c:v>
                </c:pt>
                <c:pt idx="319">
                  <c:v>0.23</c:v>
                </c:pt>
                <c:pt idx="320">
                  <c:v>0.26</c:v>
                </c:pt>
                <c:pt idx="321">
                  <c:v>0.24</c:v>
                </c:pt>
                <c:pt idx="322">
                  <c:v>0.28000000000000003</c:v>
                </c:pt>
                <c:pt idx="323">
                  <c:v>0.56000000000000005</c:v>
                </c:pt>
                <c:pt idx="324">
                  <c:v>0.42</c:v>
                </c:pt>
                <c:pt idx="325">
                  <c:v>0.83</c:v>
                </c:pt>
                <c:pt idx="32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0-4378-A98B-1F8C410A434E}"/>
            </c:ext>
          </c:extLst>
        </c:ser>
        <c:ser>
          <c:idx val="1"/>
          <c:order val="1"/>
          <c:tx>
            <c:strRef>
              <c:f>Resultado_ipca_jan1995_mar2024!$C$1</c:f>
              <c:strCache>
                <c:ptCount val="1"/>
                <c:pt idx="0">
                  <c:v>Carnes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Resultado_ipca_jan1995_mar2024!$A$2:$A$328</c:f>
              <c:numCache>
                <c:formatCode>mmm\-yy</c:formatCode>
                <c:ptCount val="32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  <c:pt idx="322">
                  <c:v>45231</c:v>
                </c:pt>
                <c:pt idx="323">
                  <c:v>45261</c:v>
                </c:pt>
                <c:pt idx="324">
                  <c:v>45292</c:v>
                </c:pt>
                <c:pt idx="325">
                  <c:v>45323</c:v>
                </c:pt>
                <c:pt idx="326">
                  <c:v>45352</c:v>
                </c:pt>
              </c:numCache>
            </c:numRef>
          </c:cat>
          <c:val>
            <c:numRef>
              <c:f>Resultado_ipca_jan1995_mar2024!$C$2:$C$328</c:f>
              <c:numCache>
                <c:formatCode>General</c:formatCode>
                <c:ptCount val="327"/>
                <c:pt idx="0">
                  <c:v>0.02</c:v>
                </c:pt>
                <c:pt idx="1">
                  <c:v>-0.09</c:v>
                </c:pt>
                <c:pt idx="2">
                  <c:v>-0.56000000000000005</c:v>
                </c:pt>
                <c:pt idx="3">
                  <c:v>0.74</c:v>
                </c:pt>
                <c:pt idx="4">
                  <c:v>-0.88</c:v>
                </c:pt>
                <c:pt idx="5">
                  <c:v>-0.18</c:v>
                </c:pt>
                <c:pt idx="6">
                  <c:v>1.02</c:v>
                </c:pt>
                <c:pt idx="7">
                  <c:v>1.02</c:v>
                </c:pt>
                <c:pt idx="8">
                  <c:v>0.68</c:v>
                </c:pt>
                <c:pt idx="9">
                  <c:v>0.53</c:v>
                </c:pt>
                <c:pt idx="10">
                  <c:v>2.1800000000000002</c:v>
                </c:pt>
                <c:pt idx="11">
                  <c:v>0.69</c:v>
                </c:pt>
                <c:pt idx="12">
                  <c:v>0.77</c:v>
                </c:pt>
                <c:pt idx="13">
                  <c:v>-0.77</c:v>
                </c:pt>
                <c:pt idx="14">
                  <c:v>-0.3</c:v>
                </c:pt>
                <c:pt idx="15">
                  <c:v>-0.04</c:v>
                </c:pt>
                <c:pt idx="16">
                  <c:v>7.0000000000000007E-2</c:v>
                </c:pt>
                <c:pt idx="17">
                  <c:v>-0.48</c:v>
                </c:pt>
                <c:pt idx="18">
                  <c:v>0.63</c:v>
                </c:pt>
                <c:pt idx="19">
                  <c:v>0.65</c:v>
                </c:pt>
                <c:pt idx="20">
                  <c:v>2.0499999999999998</c:v>
                </c:pt>
                <c:pt idx="21">
                  <c:v>0.66</c:v>
                </c:pt>
                <c:pt idx="22">
                  <c:v>0.53</c:v>
                </c:pt>
                <c:pt idx="23">
                  <c:v>1.46</c:v>
                </c:pt>
                <c:pt idx="24">
                  <c:v>1.28</c:v>
                </c:pt>
                <c:pt idx="25">
                  <c:v>6.42</c:v>
                </c:pt>
                <c:pt idx="26">
                  <c:v>0.34</c:v>
                </c:pt>
                <c:pt idx="27">
                  <c:v>-0.98</c:v>
                </c:pt>
                <c:pt idx="28">
                  <c:v>-1.04</c:v>
                </c:pt>
                <c:pt idx="29">
                  <c:v>-1.44</c:v>
                </c:pt>
                <c:pt idx="30">
                  <c:v>0.77</c:v>
                </c:pt>
                <c:pt idx="31">
                  <c:v>1.46</c:v>
                </c:pt>
                <c:pt idx="32">
                  <c:v>1.21</c:v>
                </c:pt>
                <c:pt idx="33">
                  <c:v>9.19</c:v>
                </c:pt>
                <c:pt idx="34">
                  <c:v>5</c:v>
                </c:pt>
                <c:pt idx="35">
                  <c:v>0.92</c:v>
                </c:pt>
                <c:pt idx="36">
                  <c:v>-0.68</c:v>
                </c:pt>
                <c:pt idx="37">
                  <c:v>-0.48</c:v>
                </c:pt>
                <c:pt idx="38">
                  <c:v>-1.59</c:v>
                </c:pt>
                <c:pt idx="39">
                  <c:v>-1.18</c:v>
                </c:pt>
                <c:pt idx="40">
                  <c:v>-1.06</c:v>
                </c:pt>
                <c:pt idx="41">
                  <c:v>-0.1</c:v>
                </c:pt>
                <c:pt idx="42">
                  <c:v>2.0299999999999998</c:v>
                </c:pt>
                <c:pt idx="43">
                  <c:v>3.01</c:v>
                </c:pt>
                <c:pt idx="44">
                  <c:v>1.1200000000000001</c:v>
                </c:pt>
                <c:pt idx="45">
                  <c:v>0.37</c:v>
                </c:pt>
                <c:pt idx="46">
                  <c:v>0.56000000000000005</c:v>
                </c:pt>
                <c:pt idx="47">
                  <c:v>0.64</c:v>
                </c:pt>
                <c:pt idx="48">
                  <c:v>1.2</c:v>
                </c:pt>
                <c:pt idx="49">
                  <c:v>-1.06</c:v>
                </c:pt>
                <c:pt idx="50">
                  <c:v>0.35</c:v>
                </c:pt>
                <c:pt idx="51">
                  <c:v>0.34</c:v>
                </c:pt>
                <c:pt idx="52">
                  <c:v>0.44</c:v>
                </c:pt>
                <c:pt idx="53">
                  <c:v>-0.86</c:v>
                </c:pt>
                <c:pt idx="54">
                  <c:v>0.38</c:v>
                </c:pt>
                <c:pt idx="55">
                  <c:v>0.57999999999999996</c:v>
                </c:pt>
                <c:pt idx="56">
                  <c:v>1.4</c:v>
                </c:pt>
                <c:pt idx="57">
                  <c:v>5.23</c:v>
                </c:pt>
                <c:pt idx="58">
                  <c:v>2.87</c:v>
                </c:pt>
                <c:pt idx="59">
                  <c:v>0.82</c:v>
                </c:pt>
                <c:pt idx="60">
                  <c:v>-0.14000000000000001</c:v>
                </c:pt>
                <c:pt idx="61">
                  <c:v>-0.48</c:v>
                </c:pt>
                <c:pt idx="62">
                  <c:v>-1.1499999999999999</c:v>
                </c:pt>
                <c:pt idx="63">
                  <c:v>-1.18</c:v>
                </c:pt>
                <c:pt idx="64">
                  <c:v>-0.96</c:v>
                </c:pt>
                <c:pt idx="65">
                  <c:v>-0.75</c:v>
                </c:pt>
                <c:pt idx="66">
                  <c:v>-0.17</c:v>
                </c:pt>
                <c:pt idx="67">
                  <c:v>3.63</c:v>
                </c:pt>
                <c:pt idx="68">
                  <c:v>2.2999999999999998</c:v>
                </c:pt>
                <c:pt idx="69">
                  <c:v>3.32</c:v>
                </c:pt>
                <c:pt idx="70">
                  <c:v>6.36</c:v>
                </c:pt>
                <c:pt idx="71">
                  <c:v>3.27</c:v>
                </c:pt>
                <c:pt idx="72">
                  <c:v>0.32</c:v>
                </c:pt>
                <c:pt idx="73">
                  <c:v>-0.56999999999999995</c:v>
                </c:pt>
                <c:pt idx="74">
                  <c:v>-0.13</c:v>
                </c:pt>
                <c:pt idx="75">
                  <c:v>-0.24</c:v>
                </c:pt>
                <c:pt idx="76">
                  <c:v>-0.54</c:v>
                </c:pt>
                <c:pt idx="77">
                  <c:v>-0.95</c:v>
                </c:pt>
                <c:pt idx="78">
                  <c:v>0.73</c:v>
                </c:pt>
                <c:pt idx="79">
                  <c:v>2.2999999999999998</c:v>
                </c:pt>
                <c:pt idx="80">
                  <c:v>4.3</c:v>
                </c:pt>
                <c:pt idx="81">
                  <c:v>2.1</c:v>
                </c:pt>
                <c:pt idx="82">
                  <c:v>0.71</c:v>
                </c:pt>
                <c:pt idx="83">
                  <c:v>1.0900000000000001</c:v>
                </c:pt>
                <c:pt idx="84">
                  <c:v>0.79</c:v>
                </c:pt>
                <c:pt idx="85">
                  <c:v>-0.55000000000000004</c:v>
                </c:pt>
                <c:pt idx="86">
                  <c:v>-1.48</c:v>
                </c:pt>
                <c:pt idx="87">
                  <c:v>-1.88</c:v>
                </c:pt>
                <c:pt idx="88">
                  <c:v>-0.32</c:v>
                </c:pt>
                <c:pt idx="89">
                  <c:v>0.52</c:v>
                </c:pt>
                <c:pt idx="90">
                  <c:v>0.21</c:v>
                </c:pt>
                <c:pt idx="91">
                  <c:v>0.15</c:v>
                </c:pt>
                <c:pt idx="92">
                  <c:v>1.01</c:v>
                </c:pt>
                <c:pt idx="93">
                  <c:v>1.01</c:v>
                </c:pt>
                <c:pt idx="94">
                  <c:v>1.86</c:v>
                </c:pt>
                <c:pt idx="95">
                  <c:v>3.55</c:v>
                </c:pt>
                <c:pt idx="96">
                  <c:v>0.75</c:v>
                </c:pt>
                <c:pt idx="97">
                  <c:v>-1.45</c:v>
                </c:pt>
                <c:pt idx="98">
                  <c:v>-0.5</c:v>
                </c:pt>
                <c:pt idx="99">
                  <c:v>-1</c:v>
                </c:pt>
                <c:pt idx="100">
                  <c:v>-1.08</c:v>
                </c:pt>
                <c:pt idx="101">
                  <c:v>-0.18</c:v>
                </c:pt>
                <c:pt idx="102">
                  <c:v>-1.85</c:v>
                </c:pt>
                <c:pt idx="103">
                  <c:v>-0.93</c:v>
                </c:pt>
                <c:pt idx="104">
                  <c:v>0.99</c:v>
                </c:pt>
                <c:pt idx="105">
                  <c:v>4.2</c:v>
                </c:pt>
                <c:pt idx="106">
                  <c:v>1.78</c:v>
                </c:pt>
                <c:pt idx="107">
                  <c:v>0.41</c:v>
                </c:pt>
                <c:pt idx="108">
                  <c:v>-2.77</c:v>
                </c:pt>
                <c:pt idx="109">
                  <c:v>-2.89</c:v>
                </c:pt>
                <c:pt idx="110">
                  <c:v>-1.24</c:v>
                </c:pt>
                <c:pt idx="111">
                  <c:v>-1.33</c:v>
                </c:pt>
                <c:pt idx="112">
                  <c:v>1.17</c:v>
                </c:pt>
                <c:pt idx="113">
                  <c:v>-1.65</c:v>
                </c:pt>
                <c:pt idx="114">
                  <c:v>0.13</c:v>
                </c:pt>
                <c:pt idx="115">
                  <c:v>1.52</c:v>
                </c:pt>
                <c:pt idx="116">
                  <c:v>2.3199999999999998</c:v>
                </c:pt>
                <c:pt idx="117">
                  <c:v>4.51</c:v>
                </c:pt>
                <c:pt idx="118">
                  <c:v>1.63</c:v>
                </c:pt>
                <c:pt idx="119">
                  <c:v>-0.43</c:v>
                </c:pt>
                <c:pt idx="120">
                  <c:v>-0.26</c:v>
                </c:pt>
                <c:pt idx="121">
                  <c:v>-1.28</c:v>
                </c:pt>
                <c:pt idx="122">
                  <c:v>0.13</c:v>
                </c:pt>
                <c:pt idx="123">
                  <c:v>-0.9</c:v>
                </c:pt>
                <c:pt idx="124">
                  <c:v>-0.11</c:v>
                </c:pt>
                <c:pt idx="125">
                  <c:v>0.12</c:v>
                </c:pt>
                <c:pt idx="126">
                  <c:v>3.58</c:v>
                </c:pt>
                <c:pt idx="127">
                  <c:v>2.98</c:v>
                </c:pt>
                <c:pt idx="128">
                  <c:v>0.62</c:v>
                </c:pt>
                <c:pt idx="129">
                  <c:v>1.83</c:v>
                </c:pt>
                <c:pt idx="130">
                  <c:v>5.71</c:v>
                </c:pt>
                <c:pt idx="131">
                  <c:v>8.1999999999999993</c:v>
                </c:pt>
                <c:pt idx="132">
                  <c:v>0.28999999999999998</c:v>
                </c:pt>
                <c:pt idx="133">
                  <c:v>-1</c:v>
                </c:pt>
                <c:pt idx="134">
                  <c:v>-1.04</c:v>
                </c:pt>
                <c:pt idx="135">
                  <c:v>1.35</c:v>
                </c:pt>
                <c:pt idx="136">
                  <c:v>3.45</c:v>
                </c:pt>
                <c:pt idx="137">
                  <c:v>6.91</c:v>
                </c:pt>
                <c:pt idx="138">
                  <c:v>4.3499999999999996</c:v>
                </c:pt>
                <c:pt idx="139">
                  <c:v>0.56000000000000005</c:v>
                </c:pt>
                <c:pt idx="140">
                  <c:v>0.56999999999999995</c:v>
                </c:pt>
                <c:pt idx="141">
                  <c:v>3.61</c:v>
                </c:pt>
                <c:pt idx="142">
                  <c:v>2.5299999999999998</c:v>
                </c:pt>
                <c:pt idx="143">
                  <c:v>0.44</c:v>
                </c:pt>
                <c:pt idx="144">
                  <c:v>0.22</c:v>
                </c:pt>
                <c:pt idx="145">
                  <c:v>-2.14</c:v>
                </c:pt>
                <c:pt idx="146">
                  <c:v>-2.84</c:v>
                </c:pt>
                <c:pt idx="147">
                  <c:v>-0.69</c:v>
                </c:pt>
                <c:pt idx="148">
                  <c:v>0.54</c:v>
                </c:pt>
                <c:pt idx="149">
                  <c:v>-0.09</c:v>
                </c:pt>
                <c:pt idx="150">
                  <c:v>-0.79</c:v>
                </c:pt>
                <c:pt idx="151">
                  <c:v>-0.81</c:v>
                </c:pt>
                <c:pt idx="152">
                  <c:v>0.26</c:v>
                </c:pt>
                <c:pt idx="153">
                  <c:v>1.23</c:v>
                </c:pt>
                <c:pt idx="154">
                  <c:v>-0.19</c:v>
                </c:pt>
                <c:pt idx="155">
                  <c:v>-0.1</c:v>
                </c:pt>
                <c:pt idx="156">
                  <c:v>1.67</c:v>
                </c:pt>
                <c:pt idx="157">
                  <c:v>-1.18</c:v>
                </c:pt>
                <c:pt idx="158">
                  <c:v>0.47</c:v>
                </c:pt>
                <c:pt idx="159">
                  <c:v>1.86</c:v>
                </c:pt>
                <c:pt idx="160">
                  <c:v>0.57999999999999996</c:v>
                </c:pt>
                <c:pt idx="161">
                  <c:v>-0.55000000000000004</c:v>
                </c:pt>
                <c:pt idx="162">
                  <c:v>0.33</c:v>
                </c:pt>
                <c:pt idx="163">
                  <c:v>2.11</c:v>
                </c:pt>
                <c:pt idx="164">
                  <c:v>5.09</c:v>
                </c:pt>
                <c:pt idx="165">
                  <c:v>3.48</c:v>
                </c:pt>
                <c:pt idx="166">
                  <c:v>10.67</c:v>
                </c:pt>
                <c:pt idx="167">
                  <c:v>2.25</c:v>
                </c:pt>
                <c:pt idx="168">
                  <c:v>-0.19</c:v>
                </c:pt>
                <c:pt idx="169">
                  <c:v>-2.81</c:v>
                </c:pt>
                <c:pt idx="170">
                  <c:v>-1.42</c:v>
                </c:pt>
                <c:pt idx="171">
                  <c:v>-0.2</c:v>
                </c:pt>
                <c:pt idx="172">
                  <c:v>0.27</c:v>
                </c:pt>
                <c:pt idx="173">
                  <c:v>-1.24</c:v>
                </c:pt>
                <c:pt idx="174">
                  <c:v>-1.1200000000000001</c:v>
                </c:pt>
                <c:pt idx="175">
                  <c:v>1.84</c:v>
                </c:pt>
                <c:pt idx="176">
                  <c:v>0.99</c:v>
                </c:pt>
                <c:pt idx="177">
                  <c:v>0.9</c:v>
                </c:pt>
                <c:pt idx="178">
                  <c:v>2.63</c:v>
                </c:pt>
                <c:pt idx="179">
                  <c:v>4.1100000000000003</c:v>
                </c:pt>
                <c:pt idx="180">
                  <c:v>-0.64</c:v>
                </c:pt>
                <c:pt idx="181">
                  <c:v>-1.99</c:v>
                </c:pt>
                <c:pt idx="182">
                  <c:v>-1.63</c:v>
                </c:pt>
                <c:pt idx="183">
                  <c:v>-1.35</c:v>
                </c:pt>
                <c:pt idx="184">
                  <c:v>0.03</c:v>
                </c:pt>
                <c:pt idx="185">
                  <c:v>0.17</c:v>
                </c:pt>
                <c:pt idx="186">
                  <c:v>-1.1299999999999999</c:v>
                </c:pt>
                <c:pt idx="187">
                  <c:v>0.69</c:v>
                </c:pt>
                <c:pt idx="188">
                  <c:v>2.27</c:v>
                </c:pt>
                <c:pt idx="189">
                  <c:v>2.04</c:v>
                </c:pt>
                <c:pt idx="190">
                  <c:v>0.4</c:v>
                </c:pt>
                <c:pt idx="191">
                  <c:v>0.56999999999999995</c:v>
                </c:pt>
                <c:pt idx="192">
                  <c:v>1.1599999999999999</c:v>
                </c:pt>
                <c:pt idx="193">
                  <c:v>-0.13</c:v>
                </c:pt>
                <c:pt idx="194">
                  <c:v>-1.63</c:v>
                </c:pt>
                <c:pt idx="195">
                  <c:v>-1.78</c:v>
                </c:pt>
                <c:pt idx="196">
                  <c:v>-0.71</c:v>
                </c:pt>
                <c:pt idx="197">
                  <c:v>0.13</c:v>
                </c:pt>
                <c:pt idx="198">
                  <c:v>0.08</c:v>
                </c:pt>
                <c:pt idx="199">
                  <c:v>0.15</c:v>
                </c:pt>
                <c:pt idx="200">
                  <c:v>0.88</c:v>
                </c:pt>
                <c:pt idx="201">
                  <c:v>3.17</c:v>
                </c:pt>
                <c:pt idx="202">
                  <c:v>0.92</c:v>
                </c:pt>
                <c:pt idx="203">
                  <c:v>2.33</c:v>
                </c:pt>
                <c:pt idx="204">
                  <c:v>3.07</c:v>
                </c:pt>
                <c:pt idx="205">
                  <c:v>0</c:v>
                </c:pt>
                <c:pt idx="206">
                  <c:v>2.25</c:v>
                </c:pt>
                <c:pt idx="207">
                  <c:v>1.83</c:v>
                </c:pt>
                <c:pt idx="208">
                  <c:v>0.4</c:v>
                </c:pt>
                <c:pt idx="209">
                  <c:v>0.41</c:v>
                </c:pt>
                <c:pt idx="210">
                  <c:v>0.12</c:v>
                </c:pt>
                <c:pt idx="211">
                  <c:v>0.43</c:v>
                </c:pt>
                <c:pt idx="212">
                  <c:v>3.17</c:v>
                </c:pt>
                <c:pt idx="213">
                  <c:v>1.46</c:v>
                </c:pt>
                <c:pt idx="214">
                  <c:v>3.46</c:v>
                </c:pt>
                <c:pt idx="215">
                  <c:v>3.73</c:v>
                </c:pt>
                <c:pt idx="216">
                  <c:v>1.55</c:v>
                </c:pt>
                <c:pt idx="217">
                  <c:v>-0.19</c:v>
                </c:pt>
                <c:pt idx="218">
                  <c:v>0.06</c:v>
                </c:pt>
                <c:pt idx="219">
                  <c:v>0.63</c:v>
                </c:pt>
                <c:pt idx="220">
                  <c:v>2.3199999999999998</c:v>
                </c:pt>
                <c:pt idx="221">
                  <c:v>0.64</c:v>
                </c:pt>
                <c:pt idx="222">
                  <c:v>0.88</c:v>
                </c:pt>
                <c:pt idx="223">
                  <c:v>0.62</c:v>
                </c:pt>
                <c:pt idx="224">
                  <c:v>0.91</c:v>
                </c:pt>
                <c:pt idx="225">
                  <c:v>1.41</c:v>
                </c:pt>
                <c:pt idx="226">
                  <c:v>1.44</c:v>
                </c:pt>
                <c:pt idx="227">
                  <c:v>1.56</c:v>
                </c:pt>
                <c:pt idx="228">
                  <c:v>1.06</c:v>
                </c:pt>
                <c:pt idx="229">
                  <c:v>0.68</c:v>
                </c:pt>
                <c:pt idx="230">
                  <c:v>-0.64</c:v>
                </c:pt>
                <c:pt idx="231">
                  <c:v>-0.21</c:v>
                </c:pt>
                <c:pt idx="232">
                  <c:v>-0.53</c:v>
                </c:pt>
                <c:pt idx="233">
                  <c:v>-0.85</c:v>
                </c:pt>
                <c:pt idx="234">
                  <c:v>-0.69</c:v>
                </c:pt>
                <c:pt idx="235">
                  <c:v>-0.86</c:v>
                </c:pt>
                <c:pt idx="236">
                  <c:v>1.43</c:v>
                </c:pt>
                <c:pt idx="237">
                  <c:v>2.64</c:v>
                </c:pt>
                <c:pt idx="238">
                  <c:v>0.22</c:v>
                </c:pt>
                <c:pt idx="239">
                  <c:v>0.77</c:v>
                </c:pt>
                <c:pt idx="240">
                  <c:v>0.31</c:v>
                </c:pt>
                <c:pt idx="241">
                  <c:v>-1.22</c:v>
                </c:pt>
                <c:pt idx="242">
                  <c:v>-0.96</c:v>
                </c:pt>
                <c:pt idx="243">
                  <c:v>0.26</c:v>
                </c:pt>
                <c:pt idx="244">
                  <c:v>0.14000000000000001</c:v>
                </c:pt>
                <c:pt idx="245">
                  <c:v>-1.23</c:v>
                </c:pt>
                <c:pt idx="246">
                  <c:v>-1.06</c:v>
                </c:pt>
                <c:pt idx="247">
                  <c:v>-1.75</c:v>
                </c:pt>
                <c:pt idx="248">
                  <c:v>1.25</c:v>
                </c:pt>
                <c:pt idx="249">
                  <c:v>0.22</c:v>
                </c:pt>
                <c:pt idx="250">
                  <c:v>-0.11</c:v>
                </c:pt>
                <c:pt idx="251">
                  <c:v>1.67</c:v>
                </c:pt>
                <c:pt idx="252">
                  <c:v>0.46</c:v>
                </c:pt>
                <c:pt idx="253">
                  <c:v>-1.0900000000000001</c:v>
                </c:pt>
                <c:pt idx="254">
                  <c:v>-1.18</c:v>
                </c:pt>
                <c:pt idx="255">
                  <c:v>-0.31</c:v>
                </c:pt>
                <c:pt idx="256">
                  <c:v>-0.38</c:v>
                </c:pt>
                <c:pt idx="257">
                  <c:v>4.5999999999999996</c:v>
                </c:pt>
                <c:pt idx="258">
                  <c:v>-1.27</c:v>
                </c:pt>
                <c:pt idx="259">
                  <c:v>-1.52</c:v>
                </c:pt>
                <c:pt idx="260">
                  <c:v>0.3</c:v>
                </c:pt>
                <c:pt idx="261">
                  <c:v>0.56999999999999995</c:v>
                </c:pt>
                <c:pt idx="262">
                  <c:v>0.16</c:v>
                </c:pt>
                <c:pt idx="263">
                  <c:v>2.04</c:v>
                </c:pt>
                <c:pt idx="264">
                  <c:v>0.78</c:v>
                </c:pt>
                <c:pt idx="265">
                  <c:v>-1.23</c:v>
                </c:pt>
                <c:pt idx="266">
                  <c:v>0.63</c:v>
                </c:pt>
                <c:pt idx="267">
                  <c:v>0.46</c:v>
                </c:pt>
                <c:pt idx="268">
                  <c:v>0.25</c:v>
                </c:pt>
                <c:pt idx="269">
                  <c:v>0.47</c:v>
                </c:pt>
                <c:pt idx="270">
                  <c:v>1.1000000000000001</c:v>
                </c:pt>
                <c:pt idx="271">
                  <c:v>-0.75</c:v>
                </c:pt>
                <c:pt idx="272">
                  <c:v>0.25</c:v>
                </c:pt>
                <c:pt idx="273">
                  <c:v>1.77</c:v>
                </c:pt>
                <c:pt idx="274">
                  <c:v>8.09</c:v>
                </c:pt>
                <c:pt idx="275">
                  <c:v>18.059999999999999</c:v>
                </c:pt>
                <c:pt idx="276">
                  <c:v>-4.03</c:v>
                </c:pt>
                <c:pt idx="277">
                  <c:v>-3.53</c:v>
                </c:pt>
                <c:pt idx="278">
                  <c:v>-0.3</c:v>
                </c:pt>
                <c:pt idx="279">
                  <c:v>-2.0099999999999998</c:v>
                </c:pt>
                <c:pt idx="280">
                  <c:v>0.05</c:v>
                </c:pt>
                <c:pt idx="281">
                  <c:v>1.19</c:v>
                </c:pt>
                <c:pt idx="282">
                  <c:v>3.68</c:v>
                </c:pt>
                <c:pt idx="283">
                  <c:v>3.33</c:v>
                </c:pt>
                <c:pt idx="284">
                  <c:v>4.53</c:v>
                </c:pt>
                <c:pt idx="285">
                  <c:v>4.25</c:v>
                </c:pt>
                <c:pt idx="286">
                  <c:v>6.54</c:v>
                </c:pt>
                <c:pt idx="287">
                  <c:v>3.58</c:v>
                </c:pt>
                <c:pt idx="288">
                  <c:v>-0.08</c:v>
                </c:pt>
                <c:pt idx="289">
                  <c:v>1.72</c:v>
                </c:pt>
                <c:pt idx="290">
                  <c:v>0.85</c:v>
                </c:pt>
                <c:pt idx="291">
                  <c:v>1.01</c:v>
                </c:pt>
                <c:pt idx="292">
                  <c:v>2.2400000000000002</c:v>
                </c:pt>
                <c:pt idx="293">
                  <c:v>1.32</c:v>
                </c:pt>
                <c:pt idx="294">
                  <c:v>0.77</c:v>
                </c:pt>
                <c:pt idx="295">
                  <c:v>0.63</c:v>
                </c:pt>
                <c:pt idx="296">
                  <c:v>-0.21</c:v>
                </c:pt>
                <c:pt idx="297">
                  <c:v>-0.04</c:v>
                </c:pt>
                <c:pt idx="298">
                  <c:v>-1.38</c:v>
                </c:pt>
                <c:pt idx="299">
                  <c:v>1.38</c:v>
                </c:pt>
                <c:pt idx="300">
                  <c:v>1.32</c:v>
                </c:pt>
                <c:pt idx="301">
                  <c:v>0.46</c:v>
                </c:pt>
                <c:pt idx="302">
                  <c:v>0.33</c:v>
                </c:pt>
                <c:pt idx="303">
                  <c:v>1.02</c:v>
                </c:pt>
                <c:pt idx="304">
                  <c:v>0.24</c:v>
                </c:pt>
                <c:pt idx="305">
                  <c:v>-0.62</c:v>
                </c:pt>
                <c:pt idx="306">
                  <c:v>-0.21</c:v>
                </c:pt>
                <c:pt idx="307">
                  <c:v>-0.53</c:v>
                </c:pt>
                <c:pt idx="308">
                  <c:v>-0.72</c:v>
                </c:pt>
                <c:pt idx="309">
                  <c:v>-0.14000000000000001</c:v>
                </c:pt>
                <c:pt idx="310">
                  <c:v>0.06</c:v>
                </c:pt>
                <c:pt idx="311">
                  <c:v>0.64</c:v>
                </c:pt>
                <c:pt idx="312">
                  <c:v>-0.47</c:v>
                </c:pt>
                <c:pt idx="313">
                  <c:v>-1.22</c:v>
                </c:pt>
                <c:pt idx="314">
                  <c:v>-1.06</c:v>
                </c:pt>
                <c:pt idx="315">
                  <c:v>-0.45</c:v>
                </c:pt>
                <c:pt idx="316">
                  <c:v>-0.74</c:v>
                </c:pt>
                <c:pt idx="317">
                  <c:v>-2.1</c:v>
                </c:pt>
                <c:pt idx="318">
                  <c:v>-2.14</c:v>
                </c:pt>
                <c:pt idx="319">
                  <c:v>-1.9</c:v>
                </c:pt>
                <c:pt idx="320">
                  <c:v>-2.1</c:v>
                </c:pt>
                <c:pt idx="321">
                  <c:v>0.53</c:v>
                </c:pt>
                <c:pt idx="322">
                  <c:v>1.37</c:v>
                </c:pt>
                <c:pt idx="323">
                  <c:v>0.55000000000000004</c:v>
                </c:pt>
                <c:pt idx="324">
                  <c:v>0.08</c:v>
                </c:pt>
                <c:pt idx="325">
                  <c:v>-0.57999999999999996</c:v>
                </c:pt>
                <c:pt idx="326">
                  <c:v>-0.94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0-4378-A98B-1F8C410A434E}"/>
            </c:ext>
          </c:extLst>
        </c:ser>
        <c:ser>
          <c:idx val="2"/>
          <c:order val="2"/>
          <c:tx>
            <c:strRef>
              <c:f>Resultado_ipca_jan1995_mar2024!$D$1</c:f>
              <c:strCache>
                <c:ptCount val="1"/>
                <c:pt idx="0">
                  <c:v>Aves e ovos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Resultado_ipca_jan1995_mar2024!$A$2:$A$328</c:f>
              <c:numCache>
                <c:formatCode>mmm\-yy</c:formatCode>
                <c:ptCount val="32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  <c:pt idx="322">
                  <c:v>45231</c:v>
                </c:pt>
                <c:pt idx="323">
                  <c:v>45261</c:v>
                </c:pt>
                <c:pt idx="324">
                  <c:v>45292</c:v>
                </c:pt>
                <c:pt idx="325">
                  <c:v>45323</c:v>
                </c:pt>
                <c:pt idx="326">
                  <c:v>45352</c:v>
                </c:pt>
              </c:numCache>
            </c:numRef>
          </c:cat>
          <c:val>
            <c:numRef>
              <c:f>Resultado_ipca_jan1995_mar2024!$D$2:$D$328</c:f>
              <c:numCache>
                <c:formatCode>General</c:formatCode>
                <c:ptCount val="327"/>
                <c:pt idx="0">
                  <c:v>-0.25</c:v>
                </c:pt>
                <c:pt idx="1">
                  <c:v>-0.14000000000000001</c:v>
                </c:pt>
                <c:pt idx="2">
                  <c:v>2.66</c:v>
                </c:pt>
                <c:pt idx="3">
                  <c:v>-2.64</c:v>
                </c:pt>
                <c:pt idx="4">
                  <c:v>-2.68</c:v>
                </c:pt>
                <c:pt idx="5">
                  <c:v>0.21</c:v>
                </c:pt>
                <c:pt idx="6">
                  <c:v>0.93</c:v>
                </c:pt>
                <c:pt idx="7">
                  <c:v>0.36</c:v>
                </c:pt>
                <c:pt idx="8">
                  <c:v>-0.76</c:v>
                </c:pt>
                <c:pt idx="9">
                  <c:v>-1.89</c:v>
                </c:pt>
                <c:pt idx="10">
                  <c:v>-2.5</c:v>
                </c:pt>
                <c:pt idx="11">
                  <c:v>0.54</c:v>
                </c:pt>
                <c:pt idx="12">
                  <c:v>0.68</c:v>
                </c:pt>
                <c:pt idx="13">
                  <c:v>2.19</c:v>
                </c:pt>
                <c:pt idx="14">
                  <c:v>4.54</c:v>
                </c:pt>
                <c:pt idx="15">
                  <c:v>1.7</c:v>
                </c:pt>
                <c:pt idx="16">
                  <c:v>-0.85</c:v>
                </c:pt>
                <c:pt idx="17">
                  <c:v>-2.09</c:v>
                </c:pt>
                <c:pt idx="18">
                  <c:v>-1.07</c:v>
                </c:pt>
                <c:pt idx="19">
                  <c:v>-1.79</c:v>
                </c:pt>
                <c:pt idx="20">
                  <c:v>-1.63</c:v>
                </c:pt>
                <c:pt idx="21">
                  <c:v>-1.52</c:v>
                </c:pt>
                <c:pt idx="22">
                  <c:v>0.12</c:v>
                </c:pt>
                <c:pt idx="23">
                  <c:v>-0.02</c:v>
                </c:pt>
                <c:pt idx="24">
                  <c:v>0.52</c:v>
                </c:pt>
                <c:pt idx="25">
                  <c:v>2.92</c:v>
                </c:pt>
                <c:pt idx="26">
                  <c:v>2.5</c:v>
                </c:pt>
                <c:pt idx="27">
                  <c:v>-0.84</c:v>
                </c:pt>
                <c:pt idx="28">
                  <c:v>-2.0299999999999998</c:v>
                </c:pt>
                <c:pt idx="29">
                  <c:v>-1.01</c:v>
                </c:pt>
                <c:pt idx="30">
                  <c:v>-1.44</c:v>
                </c:pt>
                <c:pt idx="31">
                  <c:v>1.45</c:v>
                </c:pt>
                <c:pt idx="32">
                  <c:v>1.08</c:v>
                </c:pt>
                <c:pt idx="33">
                  <c:v>3.68</c:v>
                </c:pt>
                <c:pt idx="34">
                  <c:v>7.36</c:v>
                </c:pt>
                <c:pt idx="35">
                  <c:v>7.51</c:v>
                </c:pt>
                <c:pt idx="36">
                  <c:v>1.37</c:v>
                </c:pt>
                <c:pt idx="37">
                  <c:v>-3.85</c:v>
                </c:pt>
                <c:pt idx="38">
                  <c:v>-4.8600000000000003</c:v>
                </c:pt>
                <c:pt idx="39">
                  <c:v>-4.9400000000000004</c:v>
                </c:pt>
                <c:pt idx="40">
                  <c:v>-4.3600000000000003</c:v>
                </c:pt>
                <c:pt idx="41">
                  <c:v>-0.36</c:v>
                </c:pt>
                <c:pt idx="42">
                  <c:v>6.53</c:v>
                </c:pt>
                <c:pt idx="43">
                  <c:v>12.49</c:v>
                </c:pt>
                <c:pt idx="44">
                  <c:v>2.2799999999999998</c:v>
                </c:pt>
                <c:pt idx="45">
                  <c:v>0.74</c:v>
                </c:pt>
                <c:pt idx="46">
                  <c:v>2.54</c:v>
                </c:pt>
                <c:pt idx="47">
                  <c:v>2.71</c:v>
                </c:pt>
                <c:pt idx="48">
                  <c:v>-1.28</c:v>
                </c:pt>
                <c:pt idx="49">
                  <c:v>-4.99</c:v>
                </c:pt>
                <c:pt idx="50">
                  <c:v>1.38</c:v>
                </c:pt>
                <c:pt idx="51">
                  <c:v>5.86</c:v>
                </c:pt>
                <c:pt idx="52">
                  <c:v>1.53</c:v>
                </c:pt>
                <c:pt idx="53">
                  <c:v>-0.88</c:v>
                </c:pt>
                <c:pt idx="54">
                  <c:v>-1.21</c:v>
                </c:pt>
                <c:pt idx="55">
                  <c:v>-0.56000000000000005</c:v>
                </c:pt>
                <c:pt idx="56">
                  <c:v>-0.38</c:v>
                </c:pt>
                <c:pt idx="57">
                  <c:v>0.39</c:v>
                </c:pt>
                <c:pt idx="58">
                  <c:v>2.02</c:v>
                </c:pt>
                <c:pt idx="59">
                  <c:v>3.26</c:v>
                </c:pt>
                <c:pt idx="60">
                  <c:v>2.73</c:v>
                </c:pt>
                <c:pt idx="61">
                  <c:v>-0.44</c:v>
                </c:pt>
                <c:pt idx="62">
                  <c:v>0.46</c:v>
                </c:pt>
                <c:pt idx="63">
                  <c:v>-2.86</c:v>
                </c:pt>
                <c:pt idx="64">
                  <c:v>-3.29</c:v>
                </c:pt>
                <c:pt idx="65">
                  <c:v>-1.06</c:v>
                </c:pt>
                <c:pt idx="66">
                  <c:v>-0.54</c:v>
                </c:pt>
                <c:pt idx="67">
                  <c:v>1.68</c:v>
                </c:pt>
                <c:pt idx="68">
                  <c:v>3.5</c:v>
                </c:pt>
                <c:pt idx="69">
                  <c:v>4.6399999999999997</c:v>
                </c:pt>
                <c:pt idx="70">
                  <c:v>9.85</c:v>
                </c:pt>
                <c:pt idx="71">
                  <c:v>9.02</c:v>
                </c:pt>
                <c:pt idx="72">
                  <c:v>2.99</c:v>
                </c:pt>
                <c:pt idx="73">
                  <c:v>0.51</c:v>
                </c:pt>
                <c:pt idx="74">
                  <c:v>2.15</c:v>
                </c:pt>
                <c:pt idx="75">
                  <c:v>1.74</c:v>
                </c:pt>
                <c:pt idx="76">
                  <c:v>-0.5</c:v>
                </c:pt>
                <c:pt idx="77">
                  <c:v>-1.81</c:v>
                </c:pt>
                <c:pt idx="78">
                  <c:v>-1.05</c:v>
                </c:pt>
                <c:pt idx="79">
                  <c:v>-1.19</c:v>
                </c:pt>
                <c:pt idx="80">
                  <c:v>2</c:v>
                </c:pt>
                <c:pt idx="81">
                  <c:v>7.03</c:v>
                </c:pt>
                <c:pt idx="82">
                  <c:v>1.23</c:v>
                </c:pt>
                <c:pt idx="83">
                  <c:v>-1.65</c:v>
                </c:pt>
                <c:pt idx="84">
                  <c:v>-0.53</c:v>
                </c:pt>
                <c:pt idx="85">
                  <c:v>-0.7</c:v>
                </c:pt>
                <c:pt idx="86">
                  <c:v>1.19</c:v>
                </c:pt>
                <c:pt idx="87">
                  <c:v>-1.08</c:v>
                </c:pt>
                <c:pt idx="88">
                  <c:v>-2.19</c:v>
                </c:pt>
                <c:pt idx="89">
                  <c:v>-0.35</c:v>
                </c:pt>
                <c:pt idx="90">
                  <c:v>0.61</c:v>
                </c:pt>
                <c:pt idx="91">
                  <c:v>-0.61</c:v>
                </c:pt>
                <c:pt idx="92">
                  <c:v>0.17</c:v>
                </c:pt>
                <c:pt idx="93">
                  <c:v>-0.44</c:v>
                </c:pt>
                <c:pt idx="94">
                  <c:v>1.32</c:v>
                </c:pt>
                <c:pt idx="95">
                  <c:v>2.4500000000000002</c:v>
                </c:pt>
                <c:pt idx="96">
                  <c:v>1.1399999999999999</c:v>
                </c:pt>
                <c:pt idx="97">
                  <c:v>-0.84</c:v>
                </c:pt>
                <c:pt idx="98">
                  <c:v>0.49</c:v>
                </c:pt>
                <c:pt idx="99">
                  <c:v>-1.82</c:v>
                </c:pt>
                <c:pt idx="100">
                  <c:v>0.03</c:v>
                </c:pt>
                <c:pt idx="101">
                  <c:v>-0.45</c:v>
                </c:pt>
                <c:pt idx="102">
                  <c:v>-0.35</c:v>
                </c:pt>
                <c:pt idx="103">
                  <c:v>0.15</c:v>
                </c:pt>
                <c:pt idx="104">
                  <c:v>1.62</c:v>
                </c:pt>
                <c:pt idx="105">
                  <c:v>2.5299999999999998</c:v>
                </c:pt>
                <c:pt idx="106">
                  <c:v>1.42</c:v>
                </c:pt>
                <c:pt idx="107">
                  <c:v>-0.67</c:v>
                </c:pt>
                <c:pt idx="108">
                  <c:v>-2.38</c:v>
                </c:pt>
                <c:pt idx="109">
                  <c:v>-5.0599999999999996</c:v>
                </c:pt>
                <c:pt idx="110">
                  <c:v>-9.7799999999999994</c:v>
                </c:pt>
                <c:pt idx="111">
                  <c:v>-4.3600000000000003</c:v>
                </c:pt>
                <c:pt idx="112">
                  <c:v>5.7</c:v>
                </c:pt>
                <c:pt idx="113">
                  <c:v>3.48</c:v>
                </c:pt>
                <c:pt idx="114">
                  <c:v>-2.25</c:v>
                </c:pt>
                <c:pt idx="115">
                  <c:v>-0.39</c:v>
                </c:pt>
                <c:pt idx="116">
                  <c:v>3.22</c:v>
                </c:pt>
                <c:pt idx="117">
                  <c:v>6.8</c:v>
                </c:pt>
                <c:pt idx="118">
                  <c:v>4.1500000000000004</c:v>
                </c:pt>
                <c:pt idx="119">
                  <c:v>0.64</c:v>
                </c:pt>
                <c:pt idx="120">
                  <c:v>0.76</c:v>
                </c:pt>
                <c:pt idx="121">
                  <c:v>2.2999999999999998</c:v>
                </c:pt>
                <c:pt idx="122">
                  <c:v>3.4</c:v>
                </c:pt>
                <c:pt idx="123">
                  <c:v>-0.5</c:v>
                </c:pt>
                <c:pt idx="124">
                  <c:v>-0.44</c:v>
                </c:pt>
                <c:pt idx="125">
                  <c:v>0.88</c:v>
                </c:pt>
                <c:pt idx="126">
                  <c:v>1.44</c:v>
                </c:pt>
                <c:pt idx="127">
                  <c:v>0.98</c:v>
                </c:pt>
                <c:pt idx="128">
                  <c:v>0.36</c:v>
                </c:pt>
                <c:pt idx="129">
                  <c:v>1.48</c:v>
                </c:pt>
                <c:pt idx="130">
                  <c:v>0.62</c:v>
                </c:pt>
                <c:pt idx="131">
                  <c:v>3.44</c:v>
                </c:pt>
                <c:pt idx="132">
                  <c:v>2.4500000000000002</c:v>
                </c:pt>
                <c:pt idx="133">
                  <c:v>0.19</c:v>
                </c:pt>
                <c:pt idx="134">
                  <c:v>0.31</c:v>
                </c:pt>
                <c:pt idx="135">
                  <c:v>-2.68</c:v>
                </c:pt>
                <c:pt idx="136">
                  <c:v>1.06</c:v>
                </c:pt>
                <c:pt idx="137">
                  <c:v>1.48</c:v>
                </c:pt>
                <c:pt idx="138">
                  <c:v>2.12</c:v>
                </c:pt>
                <c:pt idx="139">
                  <c:v>2.4</c:v>
                </c:pt>
                <c:pt idx="140">
                  <c:v>1.1299999999999999</c:v>
                </c:pt>
                <c:pt idx="141">
                  <c:v>0.31</c:v>
                </c:pt>
                <c:pt idx="142">
                  <c:v>0.06</c:v>
                </c:pt>
                <c:pt idx="143">
                  <c:v>-0.77</c:v>
                </c:pt>
                <c:pt idx="144">
                  <c:v>-0.57999999999999996</c:v>
                </c:pt>
                <c:pt idx="145">
                  <c:v>-1.24</c:v>
                </c:pt>
                <c:pt idx="146">
                  <c:v>0.55000000000000004</c:v>
                </c:pt>
                <c:pt idx="147">
                  <c:v>0.6</c:v>
                </c:pt>
                <c:pt idx="148">
                  <c:v>-0.93</c:v>
                </c:pt>
                <c:pt idx="149">
                  <c:v>1.59</c:v>
                </c:pt>
                <c:pt idx="150">
                  <c:v>-0.18</c:v>
                </c:pt>
                <c:pt idx="151">
                  <c:v>0.25</c:v>
                </c:pt>
                <c:pt idx="152">
                  <c:v>-1.18</c:v>
                </c:pt>
                <c:pt idx="153">
                  <c:v>-0.82</c:v>
                </c:pt>
                <c:pt idx="154">
                  <c:v>-0.71</c:v>
                </c:pt>
                <c:pt idx="155">
                  <c:v>1.08</c:v>
                </c:pt>
                <c:pt idx="156">
                  <c:v>-0.61</c:v>
                </c:pt>
                <c:pt idx="157">
                  <c:v>-1.31</c:v>
                </c:pt>
                <c:pt idx="158">
                  <c:v>0.39</c:v>
                </c:pt>
                <c:pt idx="159">
                  <c:v>0.37</c:v>
                </c:pt>
                <c:pt idx="160">
                  <c:v>0.42</c:v>
                </c:pt>
                <c:pt idx="161">
                  <c:v>-0.41</c:v>
                </c:pt>
                <c:pt idx="162">
                  <c:v>-0.33</c:v>
                </c:pt>
                <c:pt idx="163">
                  <c:v>0.45</c:v>
                </c:pt>
                <c:pt idx="164">
                  <c:v>1.7</c:v>
                </c:pt>
                <c:pt idx="165">
                  <c:v>3.18</c:v>
                </c:pt>
                <c:pt idx="166">
                  <c:v>2.34</c:v>
                </c:pt>
                <c:pt idx="167">
                  <c:v>3.59</c:v>
                </c:pt>
                <c:pt idx="168">
                  <c:v>1.68</c:v>
                </c:pt>
                <c:pt idx="169">
                  <c:v>-0.11</c:v>
                </c:pt>
                <c:pt idx="170">
                  <c:v>0.75</c:v>
                </c:pt>
                <c:pt idx="171">
                  <c:v>1.08</c:v>
                </c:pt>
                <c:pt idx="172">
                  <c:v>-1.5</c:v>
                </c:pt>
                <c:pt idx="173">
                  <c:v>-1.57</c:v>
                </c:pt>
                <c:pt idx="174">
                  <c:v>-0.84</c:v>
                </c:pt>
                <c:pt idx="175">
                  <c:v>1.57</c:v>
                </c:pt>
                <c:pt idx="176">
                  <c:v>1.43</c:v>
                </c:pt>
                <c:pt idx="177">
                  <c:v>0.1</c:v>
                </c:pt>
                <c:pt idx="178">
                  <c:v>1.82</c:v>
                </c:pt>
                <c:pt idx="179">
                  <c:v>0.91</c:v>
                </c:pt>
                <c:pt idx="180">
                  <c:v>-0.01</c:v>
                </c:pt>
                <c:pt idx="181">
                  <c:v>0.78</c:v>
                </c:pt>
                <c:pt idx="182">
                  <c:v>0.27</c:v>
                </c:pt>
                <c:pt idx="183">
                  <c:v>0.63</c:v>
                </c:pt>
                <c:pt idx="184">
                  <c:v>-0.1</c:v>
                </c:pt>
                <c:pt idx="185">
                  <c:v>-0.01</c:v>
                </c:pt>
                <c:pt idx="186">
                  <c:v>0.49</c:v>
                </c:pt>
                <c:pt idx="187">
                  <c:v>1.28</c:v>
                </c:pt>
                <c:pt idx="188">
                  <c:v>2.56</c:v>
                </c:pt>
                <c:pt idx="189">
                  <c:v>1.44</c:v>
                </c:pt>
                <c:pt idx="190">
                  <c:v>1.78</c:v>
                </c:pt>
                <c:pt idx="191">
                  <c:v>3.01</c:v>
                </c:pt>
                <c:pt idx="192">
                  <c:v>4.24</c:v>
                </c:pt>
                <c:pt idx="193">
                  <c:v>3.67</c:v>
                </c:pt>
                <c:pt idx="194">
                  <c:v>1.42</c:v>
                </c:pt>
                <c:pt idx="195">
                  <c:v>-1.0900000000000001</c:v>
                </c:pt>
                <c:pt idx="196">
                  <c:v>-2.4300000000000002</c:v>
                </c:pt>
                <c:pt idx="197">
                  <c:v>-1.18</c:v>
                </c:pt>
                <c:pt idx="198">
                  <c:v>-1.18</c:v>
                </c:pt>
                <c:pt idx="199">
                  <c:v>-0.23</c:v>
                </c:pt>
                <c:pt idx="200">
                  <c:v>1.3</c:v>
                </c:pt>
                <c:pt idx="201">
                  <c:v>2.2200000000000002</c:v>
                </c:pt>
                <c:pt idx="202">
                  <c:v>-0.31</c:v>
                </c:pt>
                <c:pt idx="203">
                  <c:v>1.06</c:v>
                </c:pt>
                <c:pt idx="204">
                  <c:v>0.34</c:v>
                </c:pt>
                <c:pt idx="205">
                  <c:v>-1.59</c:v>
                </c:pt>
                <c:pt idx="206">
                  <c:v>1.22</c:v>
                </c:pt>
                <c:pt idx="207">
                  <c:v>2.17</c:v>
                </c:pt>
                <c:pt idx="208">
                  <c:v>0.56000000000000005</c:v>
                </c:pt>
                <c:pt idx="209">
                  <c:v>-0.23</c:v>
                </c:pt>
                <c:pt idx="210">
                  <c:v>-0.09</c:v>
                </c:pt>
                <c:pt idx="211">
                  <c:v>-0.97</c:v>
                </c:pt>
                <c:pt idx="212">
                  <c:v>0.8</c:v>
                </c:pt>
                <c:pt idx="213">
                  <c:v>0.93</c:v>
                </c:pt>
                <c:pt idx="214">
                  <c:v>-0.42</c:v>
                </c:pt>
                <c:pt idx="215">
                  <c:v>0.01</c:v>
                </c:pt>
                <c:pt idx="216">
                  <c:v>-0.38</c:v>
                </c:pt>
                <c:pt idx="217">
                  <c:v>0.95</c:v>
                </c:pt>
                <c:pt idx="218">
                  <c:v>1.82</c:v>
                </c:pt>
                <c:pt idx="219">
                  <c:v>-0.26</c:v>
                </c:pt>
                <c:pt idx="220">
                  <c:v>-0.51</c:v>
                </c:pt>
                <c:pt idx="221">
                  <c:v>0.81</c:v>
                </c:pt>
                <c:pt idx="222">
                  <c:v>0.82</c:v>
                </c:pt>
                <c:pt idx="223">
                  <c:v>0.05</c:v>
                </c:pt>
                <c:pt idx="224">
                  <c:v>0.6</c:v>
                </c:pt>
                <c:pt idx="225">
                  <c:v>2.84</c:v>
                </c:pt>
                <c:pt idx="226">
                  <c:v>2.04</c:v>
                </c:pt>
                <c:pt idx="227">
                  <c:v>1.42</c:v>
                </c:pt>
                <c:pt idx="228">
                  <c:v>0.4</c:v>
                </c:pt>
                <c:pt idx="229">
                  <c:v>1.33</c:v>
                </c:pt>
                <c:pt idx="230">
                  <c:v>1.18</c:v>
                </c:pt>
                <c:pt idx="231">
                  <c:v>0.38</c:v>
                </c:pt>
                <c:pt idx="232">
                  <c:v>-0.19</c:v>
                </c:pt>
                <c:pt idx="233">
                  <c:v>-0.1</c:v>
                </c:pt>
                <c:pt idx="234">
                  <c:v>1.2</c:v>
                </c:pt>
                <c:pt idx="235">
                  <c:v>0.13</c:v>
                </c:pt>
                <c:pt idx="236">
                  <c:v>0.08</c:v>
                </c:pt>
                <c:pt idx="237">
                  <c:v>-0.57999999999999996</c:v>
                </c:pt>
                <c:pt idx="238">
                  <c:v>1.95</c:v>
                </c:pt>
                <c:pt idx="239">
                  <c:v>0.78</c:v>
                </c:pt>
                <c:pt idx="240">
                  <c:v>-0.34</c:v>
                </c:pt>
                <c:pt idx="241">
                  <c:v>-2.37</c:v>
                </c:pt>
                <c:pt idx="242">
                  <c:v>1.17</c:v>
                </c:pt>
                <c:pt idx="243">
                  <c:v>1.05</c:v>
                </c:pt>
                <c:pt idx="244">
                  <c:v>-0.21</c:v>
                </c:pt>
                <c:pt idx="245">
                  <c:v>-1.08</c:v>
                </c:pt>
                <c:pt idx="246">
                  <c:v>-0.52</c:v>
                </c:pt>
                <c:pt idx="247">
                  <c:v>-1.24</c:v>
                </c:pt>
                <c:pt idx="248">
                  <c:v>-0.93</c:v>
                </c:pt>
                <c:pt idx="249">
                  <c:v>-0.08</c:v>
                </c:pt>
                <c:pt idx="250">
                  <c:v>-1.56</c:v>
                </c:pt>
                <c:pt idx="251">
                  <c:v>0.96</c:v>
                </c:pt>
                <c:pt idx="252">
                  <c:v>-0.49</c:v>
                </c:pt>
                <c:pt idx="253">
                  <c:v>-0.51</c:v>
                </c:pt>
                <c:pt idx="254">
                  <c:v>-0.82</c:v>
                </c:pt>
                <c:pt idx="255">
                  <c:v>-1.51</c:v>
                </c:pt>
                <c:pt idx="256">
                  <c:v>-1.1299999999999999</c:v>
                </c:pt>
                <c:pt idx="257">
                  <c:v>5.87</c:v>
                </c:pt>
                <c:pt idx="258">
                  <c:v>0.84</c:v>
                </c:pt>
                <c:pt idx="259">
                  <c:v>-1.26</c:v>
                </c:pt>
                <c:pt idx="260">
                  <c:v>-0.3</c:v>
                </c:pt>
                <c:pt idx="261">
                  <c:v>1.1200000000000001</c:v>
                </c:pt>
                <c:pt idx="262">
                  <c:v>0.63</c:v>
                </c:pt>
                <c:pt idx="263">
                  <c:v>0.82</c:v>
                </c:pt>
                <c:pt idx="264">
                  <c:v>0.3</c:v>
                </c:pt>
                <c:pt idx="265">
                  <c:v>0.82</c:v>
                </c:pt>
                <c:pt idx="266">
                  <c:v>2.27</c:v>
                </c:pt>
                <c:pt idx="267">
                  <c:v>2.2999999999999998</c:v>
                </c:pt>
                <c:pt idx="268">
                  <c:v>0.92</c:v>
                </c:pt>
                <c:pt idx="269">
                  <c:v>1.44</c:v>
                </c:pt>
                <c:pt idx="270">
                  <c:v>0.66</c:v>
                </c:pt>
                <c:pt idx="271">
                  <c:v>-0.04</c:v>
                </c:pt>
                <c:pt idx="272">
                  <c:v>-0.61</c:v>
                </c:pt>
                <c:pt idx="273">
                  <c:v>0.22</c:v>
                </c:pt>
                <c:pt idx="274">
                  <c:v>0.36</c:v>
                </c:pt>
                <c:pt idx="275">
                  <c:v>4.4800000000000004</c:v>
                </c:pt>
                <c:pt idx="276">
                  <c:v>2.06</c:v>
                </c:pt>
                <c:pt idx="277">
                  <c:v>0.56000000000000005</c:v>
                </c:pt>
                <c:pt idx="278">
                  <c:v>1</c:v>
                </c:pt>
                <c:pt idx="279">
                  <c:v>2.5499999999999998</c:v>
                </c:pt>
                <c:pt idx="280">
                  <c:v>-0.35</c:v>
                </c:pt>
                <c:pt idx="281">
                  <c:v>-0.79</c:v>
                </c:pt>
                <c:pt idx="282">
                  <c:v>0.28000000000000003</c:v>
                </c:pt>
                <c:pt idx="283">
                  <c:v>0.51</c:v>
                </c:pt>
                <c:pt idx="284">
                  <c:v>1.38</c:v>
                </c:pt>
                <c:pt idx="285">
                  <c:v>1.08</c:v>
                </c:pt>
                <c:pt idx="286">
                  <c:v>3</c:v>
                </c:pt>
                <c:pt idx="287">
                  <c:v>2.39</c:v>
                </c:pt>
                <c:pt idx="288">
                  <c:v>0.69</c:v>
                </c:pt>
                <c:pt idx="289">
                  <c:v>0.86</c:v>
                </c:pt>
                <c:pt idx="290">
                  <c:v>1.02</c:v>
                </c:pt>
                <c:pt idx="291">
                  <c:v>1.45</c:v>
                </c:pt>
                <c:pt idx="292">
                  <c:v>1.05</c:v>
                </c:pt>
                <c:pt idx="293">
                  <c:v>1.61</c:v>
                </c:pt>
                <c:pt idx="294">
                  <c:v>2.84</c:v>
                </c:pt>
                <c:pt idx="295">
                  <c:v>3.66</c:v>
                </c:pt>
                <c:pt idx="296">
                  <c:v>3.99</c:v>
                </c:pt>
                <c:pt idx="297">
                  <c:v>3.19</c:v>
                </c:pt>
                <c:pt idx="298">
                  <c:v>0.93</c:v>
                </c:pt>
                <c:pt idx="299">
                  <c:v>0.14000000000000001</c:v>
                </c:pt>
                <c:pt idx="300">
                  <c:v>-0.81</c:v>
                </c:pt>
                <c:pt idx="301">
                  <c:v>-0.89</c:v>
                </c:pt>
                <c:pt idx="302">
                  <c:v>0.41</c:v>
                </c:pt>
                <c:pt idx="303">
                  <c:v>2.11</c:v>
                </c:pt>
                <c:pt idx="304">
                  <c:v>1.65</c:v>
                </c:pt>
                <c:pt idx="305">
                  <c:v>1.05</c:v>
                </c:pt>
                <c:pt idx="306">
                  <c:v>1.43</c:v>
                </c:pt>
                <c:pt idx="307">
                  <c:v>2.06</c:v>
                </c:pt>
                <c:pt idx="308">
                  <c:v>0.02</c:v>
                </c:pt>
                <c:pt idx="309">
                  <c:v>0.97</c:v>
                </c:pt>
                <c:pt idx="310">
                  <c:v>-0.51</c:v>
                </c:pt>
                <c:pt idx="311">
                  <c:v>0.16</c:v>
                </c:pt>
                <c:pt idx="312">
                  <c:v>-1.1599999999999999</c:v>
                </c:pt>
                <c:pt idx="313">
                  <c:v>-0.72</c:v>
                </c:pt>
                <c:pt idx="314">
                  <c:v>0.53</c:v>
                </c:pt>
                <c:pt idx="315">
                  <c:v>0.05</c:v>
                </c:pt>
                <c:pt idx="316">
                  <c:v>-0.3</c:v>
                </c:pt>
                <c:pt idx="317">
                  <c:v>-0.37</c:v>
                </c:pt>
                <c:pt idx="318">
                  <c:v>-1.92</c:v>
                </c:pt>
                <c:pt idx="319">
                  <c:v>-2.56</c:v>
                </c:pt>
                <c:pt idx="320">
                  <c:v>-1.74</c:v>
                </c:pt>
                <c:pt idx="321">
                  <c:v>-0.14000000000000001</c:v>
                </c:pt>
                <c:pt idx="322">
                  <c:v>0.53</c:v>
                </c:pt>
                <c:pt idx="323">
                  <c:v>0.86</c:v>
                </c:pt>
                <c:pt idx="324">
                  <c:v>0.44</c:v>
                </c:pt>
                <c:pt idx="325">
                  <c:v>1.22</c:v>
                </c:pt>
                <c:pt idx="326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0-4378-A98B-1F8C410A434E}"/>
            </c:ext>
          </c:extLst>
        </c:ser>
        <c:ser>
          <c:idx val="3"/>
          <c:order val="3"/>
          <c:tx>
            <c:strRef>
              <c:f>Resultado_ipca_jan1995_mar2024!$E$1</c:f>
              <c:strCache>
                <c:ptCount val="1"/>
                <c:pt idx="0">
                  <c:v>Leites e derivados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Resultado_ipca_jan1995_mar2024!$A$2:$A$328</c:f>
              <c:numCache>
                <c:formatCode>mmm\-yy</c:formatCode>
                <c:ptCount val="32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  <c:pt idx="322">
                  <c:v>45231</c:v>
                </c:pt>
                <c:pt idx="323">
                  <c:v>45261</c:v>
                </c:pt>
                <c:pt idx="324">
                  <c:v>45292</c:v>
                </c:pt>
                <c:pt idx="325">
                  <c:v>45323</c:v>
                </c:pt>
                <c:pt idx="326">
                  <c:v>45352</c:v>
                </c:pt>
              </c:numCache>
            </c:numRef>
          </c:cat>
          <c:val>
            <c:numRef>
              <c:f>Resultado_ipca_jan1995_mar2024!$E$2:$E$328</c:f>
              <c:numCache>
                <c:formatCode>General</c:formatCode>
                <c:ptCount val="327"/>
                <c:pt idx="0">
                  <c:v>-0.9</c:v>
                </c:pt>
                <c:pt idx="1">
                  <c:v>0.86</c:v>
                </c:pt>
                <c:pt idx="2">
                  <c:v>1.1100000000000001</c:v>
                </c:pt>
                <c:pt idx="3">
                  <c:v>1.17</c:v>
                </c:pt>
                <c:pt idx="4">
                  <c:v>0.04</c:v>
                </c:pt>
                <c:pt idx="5">
                  <c:v>2.4900000000000002</c:v>
                </c:pt>
                <c:pt idx="6">
                  <c:v>0.87</c:v>
                </c:pt>
                <c:pt idx="7">
                  <c:v>0.05</c:v>
                </c:pt>
                <c:pt idx="8">
                  <c:v>-1.34</c:v>
                </c:pt>
                <c:pt idx="9">
                  <c:v>-1.42</c:v>
                </c:pt>
                <c:pt idx="10">
                  <c:v>-0.68</c:v>
                </c:pt>
                <c:pt idx="11">
                  <c:v>-1.26</c:v>
                </c:pt>
                <c:pt idx="12">
                  <c:v>-0.99</c:v>
                </c:pt>
                <c:pt idx="13">
                  <c:v>0.66</c:v>
                </c:pt>
                <c:pt idx="14">
                  <c:v>2.17</c:v>
                </c:pt>
                <c:pt idx="15">
                  <c:v>3.35</c:v>
                </c:pt>
                <c:pt idx="16">
                  <c:v>2.27</c:v>
                </c:pt>
                <c:pt idx="17">
                  <c:v>1.78</c:v>
                </c:pt>
                <c:pt idx="18">
                  <c:v>0.2</c:v>
                </c:pt>
                <c:pt idx="19">
                  <c:v>-1.27</c:v>
                </c:pt>
                <c:pt idx="20">
                  <c:v>-2</c:v>
                </c:pt>
                <c:pt idx="21">
                  <c:v>-2.38</c:v>
                </c:pt>
                <c:pt idx="22">
                  <c:v>-1.92</c:v>
                </c:pt>
                <c:pt idx="23">
                  <c:v>-1.32</c:v>
                </c:pt>
                <c:pt idx="24">
                  <c:v>0.02</c:v>
                </c:pt>
                <c:pt idx="25">
                  <c:v>2.85</c:v>
                </c:pt>
                <c:pt idx="26">
                  <c:v>5.79</c:v>
                </c:pt>
                <c:pt idx="27">
                  <c:v>1.84</c:v>
                </c:pt>
                <c:pt idx="28">
                  <c:v>0.14000000000000001</c:v>
                </c:pt>
                <c:pt idx="29">
                  <c:v>0.49</c:v>
                </c:pt>
                <c:pt idx="30">
                  <c:v>1.36</c:v>
                </c:pt>
                <c:pt idx="31">
                  <c:v>-0.03</c:v>
                </c:pt>
                <c:pt idx="32">
                  <c:v>-0.41</c:v>
                </c:pt>
                <c:pt idx="33">
                  <c:v>-0.14000000000000001</c:v>
                </c:pt>
                <c:pt idx="34">
                  <c:v>0.55000000000000004</c:v>
                </c:pt>
                <c:pt idx="35">
                  <c:v>1.03</c:v>
                </c:pt>
                <c:pt idx="36">
                  <c:v>0.76</c:v>
                </c:pt>
                <c:pt idx="37">
                  <c:v>0</c:v>
                </c:pt>
                <c:pt idx="38">
                  <c:v>0.53</c:v>
                </c:pt>
                <c:pt idx="39">
                  <c:v>1.1100000000000001</c:v>
                </c:pt>
                <c:pt idx="40">
                  <c:v>1.31</c:v>
                </c:pt>
                <c:pt idx="41">
                  <c:v>4.6900000000000004</c:v>
                </c:pt>
                <c:pt idx="42">
                  <c:v>8.25</c:v>
                </c:pt>
                <c:pt idx="43">
                  <c:v>2.73</c:v>
                </c:pt>
                <c:pt idx="44">
                  <c:v>-1.61</c:v>
                </c:pt>
                <c:pt idx="45">
                  <c:v>-2.98</c:v>
                </c:pt>
                <c:pt idx="46">
                  <c:v>-3.99</c:v>
                </c:pt>
                <c:pt idx="47">
                  <c:v>-2.3199999999999998</c:v>
                </c:pt>
                <c:pt idx="48">
                  <c:v>-1.39</c:v>
                </c:pt>
                <c:pt idx="49">
                  <c:v>0.08</c:v>
                </c:pt>
                <c:pt idx="50">
                  <c:v>2.2799999999999998</c:v>
                </c:pt>
                <c:pt idx="51">
                  <c:v>3.49</c:v>
                </c:pt>
                <c:pt idx="52">
                  <c:v>1.89</c:v>
                </c:pt>
                <c:pt idx="53">
                  <c:v>1.6</c:v>
                </c:pt>
                <c:pt idx="54">
                  <c:v>0.16</c:v>
                </c:pt>
                <c:pt idx="55">
                  <c:v>-1.4</c:v>
                </c:pt>
                <c:pt idx="56">
                  <c:v>-2.67</c:v>
                </c:pt>
                <c:pt idx="57">
                  <c:v>-1.52</c:v>
                </c:pt>
                <c:pt idx="58">
                  <c:v>-0.01</c:v>
                </c:pt>
                <c:pt idx="59">
                  <c:v>-0.42</c:v>
                </c:pt>
                <c:pt idx="60">
                  <c:v>0</c:v>
                </c:pt>
                <c:pt idx="61">
                  <c:v>1.31</c:v>
                </c:pt>
                <c:pt idx="62">
                  <c:v>3.08</c:v>
                </c:pt>
                <c:pt idx="63">
                  <c:v>0.56999999999999995</c:v>
                </c:pt>
                <c:pt idx="64">
                  <c:v>0.2</c:v>
                </c:pt>
                <c:pt idx="65">
                  <c:v>0.89</c:v>
                </c:pt>
                <c:pt idx="66">
                  <c:v>1.89</c:v>
                </c:pt>
                <c:pt idx="67">
                  <c:v>1.47</c:v>
                </c:pt>
                <c:pt idx="68">
                  <c:v>0.87</c:v>
                </c:pt>
                <c:pt idx="69">
                  <c:v>1.1399999999999999</c:v>
                </c:pt>
                <c:pt idx="70">
                  <c:v>2.44</c:v>
                </c:pt>
                <c:pt idx="71">
                  <c:v>4.78</c:v>
                </c:pt>
                <c:pt idx="72">
                  <c:v>1.68</c:v>
                </c:pt>
                <c:pt idx="73">
                  <c:v>0.74</c:v>
                </c:pt>
                <c:pt idx="74">
                  <c:v>1.19</c:v>
                </c:pt>
                <c:pt idx="75">
                  <c:v>1.61</c:v>
                </c:pt>
                <c:pt idx="76">
                  <c:v>3.08</c:v>
                </c:pt>
                <c:pt idx="77">
                  <c:v>2.19</c:v>
                </c:pt>
                <c:pt idx="78">
                  <c:v>0.09</c:v>
                </c:pt>
                <c:pt idx="79">
                  <c:v>-0.06</c:v>
                </c:pt>
                <c:pt idx="80">
                  <c:v>-0.31</c:v>
                </c:pt>
                <c:pt idx="81">
                  <c:v>-0.19</c:v>
                </c:pt>
                <c:pt idx="82">
                  <c:v>-0.36</c:v>
                </c:pt>
                <c:pt idx="83">
                  <c:v>-1.1299999999999999</c:v>
                </c:pt>
                <c:pt idx="84">
                  <c:v>-0.56000000000000005</c:v>
                </c:pt>
                <c:pt idx="85">
                  <c:v>-1.28</c:v>
                </c:pt>
                <c:pt idx="86">
                  <c:v>0.54</c:v>
                </c:pt>
                <c:pt idx="87">
                  <c:v>2.2000000000000002</c:v>
                </c:pt>
                <c:pt idx="88">
                  <c:v>2.33</c:v>
                </c:pt>
                <c:pt idx="89">
                  <c:v>3.82</c:v>
                </c:pt>
                <c:pt idx="90">
                  <c:v>2.92</c:v>
                </c:pt>
                <c:pt idx="91">
                  <c:v>0.48</c:v>
                </c:pt>
                <c:pt idx="92">
                  <c:v>-0.71</c:v>
                </c:pt>
                <c:pt idx="93">
                  <c:v>-1.21</c:v>
                </c:pt>
                <c:pt idx="94">
                  <c:v>-1</c:v>
                </c:pt>
                <c:pt idx="95">
                  <c:v>0.03</c:v>
                </c:pt>
                <c:pt idx="96">
                  <c:v>0.51</c:v>
                </c:pt>
                <c:pt idx="97">
                  <c:v>0.15</c:v>
                </c:pt>
                <c:pt idx="98">
                  <c:v>0.97</c:v>
                </c:pt>
                <c:pt idx="99">
                  <c:v>2.94</c:v>
                </c:pt>
                <c:pt idx="100">
                  <c:v>1.31</c:v>
                </c:pt>
                <c:pt idx="101">
                  <c:v>-0.01</c:v>
                </c:pt>
                <c:pt idx="102">
                  <c:v>-1.42</c:v>
                </c:pt>
                <c:pt idx="103">
                  <c:v>-1.58</c:v>
                </c:pt>
                <c:pt idx="104">
                  <c:v>-1.85</c:v>
                </c:pt>
                <c:pt idx="105">
                  <c:v>-1.01</c:v>
                </c:pt>
                <c:pt idx="106">
                  <c:v>-1.29</c:v>
                </c:pt>
                <c:pt idx="107">
                  <c:v>-1.44</c:v>
                </c:pt>
                <c:pt idx="108">
                  <c:v>-1.37</c:v>
                </c:pt>
                <c:pt idx="109">
                  <c:v>0.74</c:v>
                </c:pt>
                <c:pt idx="110">
                  <c:v>1.18</c:v>
                </c:pt>
                <c:pt idx="111">
                  <c:v>1.52</c:v>
                </c:pt>
                <c:pt idx="112">
                  <c:v>0.3</c:v>
                </c:pt>
                <c:pt idx="113">
                  <c:v>-0.54</c:v>
                </c:pt>
                <c:pt idx="114">
                  <c:v>0.38</c:v>
                </c:pt>
                <c:pt idx="115">
                  <c:v>-0.39</c:v>
                </c:pt>
                <c:pt idx="116">
                  <c:v>-0.34</c:v>
                </c:pt>
                <c:pt idx="117">
                  <c:v>-0.96</c:v>
                </c:pt>
                <c:pt idx="118">
                  <c:v>-0.11</c:v>
                </c:pt>
                <c:pt idx="119">
                  <c:v>-0.23</c:v>
                </c:pt>
                <c:pt idx="120">
                  <c:v>0</c:v>
                </c:pt>
                <c:pt idx="121">
                  <c:v>0.39</c:v>
                </c:pt>
                <c:pt idx="122">
                  <c:v>0.77</c:v>
                </c:pt>
                <c:pt idx="123">
                  <c:v>2.4500000000000002</c:v>
                </c:pt>
                <c:pt idx="124">
                  <c:v>3.75</c:v>
                </c:pt>
                <c:pt idx="125">
                  <c:v>7.35</c:v>
                </c:pt>
                <c:pt idx="126">
                  <c:v>11.31</c:v>
                </c:pt>
                <c:pt idx="127">
                  <c:v>5.77</c:v>
                </c:pt>
                <c:pt idx="128">
                  <c:v>-1.2</c:v>
                </c:pt>
                <c:pt idx="129">
                  <c:v>-6.45</c:v>
                </c:pt>
                <c:pt idx="130">
                  <c:v>-3.74</c:v>
                </c:pt>
                <c:pt idx="131">
                  <c:v>-0.96</c:v>
                </c:pt>
                <c:pt idx="132">
                  <c:v>-1.02</c:v>
                </c:pt>
                <c:pt idx="133">
                  <c:v>0.02</c:v>
                </c:pt>
                <c:pt idx="134">
                  <c:v>1.01</c:v>
                </c:pt>
                <c:pt idx="135">
                  <c:v>1.95</c:v>
                </c:pt>
                <c:pt idx="136">
                  <c:v>1.37</c:v>
                </c:pt>
                <c:pt idx="137">
                  <c:v>0.7</c:v>
                </c:pt>
                <c:pt idx="138">
                  <c:v>-0.36</c:v>
                </c:pt>
                <c:pt idx="139">
                  <c:v>-1.68</c:v>
                </c:pt>
                <c:pt idx="140">
                  <c:v>-2.52</c:v>
                </c:pt>
                <c:pt idx="141">
                  <c:v>-0.54</c:v>
                </c:pt>
                <c:pt idx="142">
                  <c:v>1.18</c:v>
                </c:pt>
                <c:pt idx="143">
                  <c:v>0.68</c:v>
                </c:pt>
                <c:pt idx="144">
                  <c:v>0.12</c:v>
                </c:pt>
                <c:pt idx="145">
                  <c:v>0.13</c:v>
                </c:pt>
                <c:pt idx="146">
                  <c:v>0.32</c:v>
                </c:pt>
                <c:pt idx="147">
                  <c:v>1.96</c:v>
                </c:pt>
                <c:pt idx="148">
                  <c:v>5.56</c:v>
                </c:pt>
                <c:pt idx="149">
                  <c:v>7.01</c:v>
                </c:pt>
                <c:pt idx="150">
                  <c:v>2.42</c:v>
                </c:pt>
                <c:pt idx="151">
                  <c:v>-3.69</c:v>
                </c:pt>
                <c:pt idx="152">
                  <c:v>-4.79</c:v>
                </c:pt>
                <c:pt idx="153">
                  <c:v>-3.83</c:v>
                </c:pt>
                <c:pt idx="154">
                  <c:v>-2.89</c:v>
                </c:pt>
                <c:pt idx="155">
                  <c:v>-2.0099999999999998</c:v>
                </c:pt>
                <c:pt idx="156">
                  <c:v>0.84</c:v>
                </c:pt>
                <c:pt idx="157">
                  <c:v>1.35</c:v>
                </c:pt>
                <c:pt idx="158">
                  <c:v>4.22</c:v>
                </c:pt>
                <c:pt idx="159">
                  <c:v>4.24</c:v>
                </c:pt>
                <c:pt idx="160">
                  <c:v>1.89</c:v>
                </c:pt>
                <c:pt idx="161">
                  <c:v>-1.48</c:v>
                </c:pt>
                <c:pt idx="162">
                  <c:v>-1.8</c:v>
                </c:pt>
                <c:pt idx="163">
                  <c:v>-0.81</c:v>
                </c:pt>
                <c:pt idx="164">
                  <c:v>0.01</c:v>
                </c:pt>
                <c:pt idx="165">
                  <c:v>0.87</c:v>
                </c:pt>
                <c:pt idx="166">
                  <c:v>0.83</c:v>
                </c:pt>
                <c:pt idx="167">
                  <c:v>0.9</c:v>
                </c:pt>
                <c:pt idx="168">
                  <c:v>0.78</c:v>
                </c:pt>
                <c:pt idx="169">
                  <c:v>-0.22</c:v>
                </c:pt>
                <c:pt idx="170">
                  <c:v>0.4</c:v>
                </c:pt>
                <c:pt idx="171">
                  <c:v>1.92</c:v>
                </c:pt>
                <c:pt idx="172">
                  <c:v>2.5299999999999998</c:v>
                </c:pt>
                <c:pt idx="173">
                  <c:v>0.47</c:v>
                </c:pt>
                <c:pt idx="174">
                  <c:v>0</c:v>
                </c:pt>
                <c:pt idx="175">
                  <c:v>1</c:v>
                </c:pt>
                <c:pt idx="176">
                  <c:v>1.3</c:v>
                </c:pt>
                <c:pt idx="177">
                  <c:v>0.52</c:v>
                </c:pt>
                <c:pt idx="178">
                  <c:v>-0.71</c:v>
                </c:pt>
                <c:pt idx="179">
                  <c:v>-0.17</c:v>
                </c:pt>
                <c:pt idx="180">
                  <c:v>-0.02</c:v>
                </c:pt>
                <c:pt idx="181">
                  <c:v>-0.31</c:v>
                </c:pt>
                <c:pt idx="182">
                  <c:v>0.27</c:v>
                </c:pt>
                <c:pt idx="183">
                  <c:v>0.9</c:v>
                </c:pt>
                <c:pt idx="184">
                  <c:v>0.57999999999999996</c:v>
                </c:pt>
                <c:pt idx="185">
                  <c:v>0.14000000000000001</c:v>
                </c:pt>
                <c:pt idx="186">
                  <c:v>-7.0000000000000007E-2</c:v>
                </c:pt>
                <c:pt idx="187">
                  <c:v>0.35</c:v>
                </c:pt>
                <c:pt idx="188">
                  <c:v>0.52</c:v>
                </c:pt>
                <c:pt idx="189">
                  <c:v>0.66</c:v>
                </c:pt>
                <c:pt idx="190">
                  <c:v>1.41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0.19</c:v>
                </c:pt>
                <c:pt idx="194">
                  <c:v>1.34</c:v>
                </c:pt>
                <c:pt idx="195">
                  <c:v>2.33</c:v>
                </c:pt>
                <c:pt idx="196">
                  <c:v>3.2</c:v>
                </c:pt>
                <c:pt idx="197">
                  <c:v>3.11</c:v>
                </c:pt>
                <c:pt idx="198">
                  <c:v>2.92</c:v>
                </c:pt>
                <c:pt idx="199">
                  <c:v>2.13</c:v>
                </c:pt>
                <c:pt idx="200">
                  <c:v>1.17</c:v>
                </c:pt>
                <c:pt idx="201">
                  <c:v>0.48</c:v>
                </c:pt>
                <c:pt idx="202">
                  <c:v>-0.81</c:v>
                </c:pt>
                <c:pt idx="203">
                  <c:v>-2.16</c:v>
                </c:pt>
                <c:pt idx="204">
                  <c:v>-2.65</c:v>
                </c:pt>
                <c:pt idx="205">
                  <c:v>-1.52</c:v>
                </c:pt>
                <c:pt idx="206">
                  <c:v>3.08</c:v>
                </c:pt>
                <c:pt idx="207">
                  <c:v>1.96</c:v>
                </c:pt>
                <c:pt idx="208">
                  <c:v>1.46</c:v>
                </c:pt>
                <c:pt idx="209">
                  <c:v>0.09</c:v>
                </c:pt>
                <c:pt idx="210">
                  <c:v>1.7</c:v>
                </c:pt>
                <c:pt idx="211">
                  <c:v>0.62</c:v>
                </c:pt>
                <c:pt idx="212">
                  <c:v>1.18</c:v>
                </c:pt>
                <c:pt idx="213">
                  <c:v>-1.0900000000000001</c:v>
                </c:pt>
                <c:pt idx="214">
                  <c:v>-1.67</c:v>
                </c:pt>
                <c:pt idx="215">
                  <c:v>-1.9</c:v>
                </c:pt>
                <c:pt idx="216">
                  <c:v>-0.89</c:v>
                </c:pt>
                <c:pt idx="217">
                  <c:v>-1.07</c:v>
                </c:pt>
                <c:pt idx="218">
                  <c:v>1.42</c:v>
                </c:pt>
                <c:pt idx="219">
                  <c:v>2.5099999999999998</c:v>
                </c:pt>
                <c:pt idx="220">
                  <c:v>1.26</c:v>
                </c:pt>
                <c:pt idx="221">
                  <c:v>1.89</c:v>
                </c:pt>
                <c:pt idx="222">
                  <c:v>1.97</c:v>
                </c:pt>
                <c:pt idx="223">
                  <c:v>1.2</c:v>
                </c:pt>
                <c:pt idx="224">
                  <c:v>-0.71</c:v>
                </c:pt>
                <c:pt idx="225">
                  <c:v>-0.11</c:v>
                </c:pt>
                <c:pt idx="226">
                  <c:v>-0.11</c:v>
                </c:pt>
                <c:pt idx="227">
                  <c:v>-0.28000000000000003</c:v>
                </c:pt>
                <c:pt idx="228">
                  <c:v>0.83</c:v>
                </c:pt>
                <c:pt idx="229">
                  <c:v>0.53</c:v>
                </c:pt>
                <c:pt idx="230">
                  <c:v>2.85</c:v>
                </c:pt>
                <c:pt idx="231">
                  <c:v>2.77</c:v>
                </c:pt>
                <c:pt idx="232">
                  <c:v>2.85</c:v>
                </c:pt>
                <c:pt idx="233">
                  <c:v>6.02</c:v>
                </c:pt>
                <c:pt idx="234">
                  <c:v>10.48</c:v>
                </c:pt>
                <c:pt idx="235">
                  <c:v>3.17</c:v>
                </c:pt>
                <c:pt idx="236">
                  <c:v>-3.09</c:v>
                </c:pt>
                <c:pt idx="237">
                  <c:v>-5.65</c:v>
                </c:pt>
                <c:pt idx="238">
                  <c:v>-3.29</c:v>
                </c:pt>
                <c:pt idx="239">
                  <c:v>-2.2200000000000002</c:v>
                </c:pt>
                <c:pt idx="240">
                  <c:v>0.13</c:v>
                </c:pt>
                <c:pt idx="241">
                  <c:v>0.26</c:v>
                </c:pt>
                <c:pt idx="242">
                  <c:v>1.46</c:v>
                </c:pt>
                <c:pt idx="243">
                  <c:v>0.74</c:v>
                </c:pt>
                <c:pt idx="244">
                  <c:v>0.93</c:v>
                </c:pt>
                <c:pt idx="245">
                  <c:v>-0.76</c:v>
                </c:pt>
                <c:pt idx="246">
                  <c:v>-1.84</c:v>
                </c:pt>
                <c:pt idx="247">
                  <c:v>-2.5</c:v>
                </c:pt>
                <c:pt idx="248">
                  <c:v>-1.8</c:v>
                </c:pt>
                <c:pt idx="249">
                  <c:v>-1.63</c:v>
                </c:pt>
                <c:pt idx="250">
                  <c:v>-0.15</c:v>
                </c:pt>
                <c:pt idx="251">
                  <c:v>-0.76</c:v>
                </c:pt>
                <c:pt idx="252">
                  <c:v>-0.01</c:v>
                </c:pt>
                <c:pt idx="253">
                  <c:v>0.06</c:v>
                </c:pt>
                <c:pt idx="254">
                  <c:v>1.0900000000000001</c:v>
                </c:pt>
                <c:pt idx="255">
                  <c:v>2.41</c:v>
                </c:pt>
                <c:pt idx="256">
                  <c:v>1.56</c:v>
                </c:pt>
                <c:pt idx="257">
                  <c:v>8.18</c:v>
                </c:pt>
                <c:pt idx="258">
                  <c:v>6.65</c:v>
                </c:pt>
                <c:pt idx="259">
                  <c:v>-1.31</c:v>
                </c:pt>
                <c:pt idx="260">
                  <c:v>-3.05</c:v>
                </c:pt>
                <c:pt idx="261">
                  <c:v>-0.91</c:v>
                </c:pt>
                <c:pt idx="262">
                  <c:v>-4.0599999999999996</c:v>
                </c:pt>
                <c:pt idx="263">
                  <c:v>-3.78</c:v>
                </c:pt>
                <c:pt idx="264">
                  <c:v>1.08</c:v>
                </c:pt>
                <c:pt idx="265">
                  <c:v>0.95</c:v>
                </c:pt>
                <c:pt idx="266">
                  <c:v>0.49</c:v>
                </c:pt>
                <c:pt idx="267">
                  <c:v>0.17</c:v>
                </c:pt>
                <c:pt idx="268">
                  <c:v>0.89</c:v>
                </c:pt>
                <c:pt idx="269">
                  <c:v>0.21</c:v>
                </c:pt>
                <c:pt idx="270">
                  <c:v>-0.55000000000000004</c:v>
                </c:pt>
                <c:pt idx="271">
                  <c:v>-0.3</c:v>
                </c:pt>
                <c:pt idx="272">
                  <c:v>0.64</c:v>
                </c:pt>
                <c:pt idx="273">
                  <c:v>-0.94</c:v>
                </c:pt>
                <c:pt idx="274">
                  <c:v>-0.93</c:v>
                </c:pt>
                <c:pt idx="275">
                  <c:v>0.18</c:v>
                </c:pt>
                <c:pt idx="276">
                  <c:v>-0.27</c:v>
                </c:pt>
                <c:pt idx="277">
                  <c:v>0.99</c:v>
                </c:pt>
                <c:pt idx="278">
                  <c:v>0.64</c:v>
                </c:pt>
                <c:pt idx="279">
                  <c:v>3.83</c:v>
                </c:pt>
                <c:pt idx="280">
                  <c:v>-0.69</c:v>
                </c:pt>
                <c:pt idx="281">
                  <c:v>1.72</c:v>
                </c:pt>
                <c:pt idx="282">
                  <c:v>1.67</c:v>
                </c:pt>
                <c:pt idx="283">
                  <c:v>2.94</c:v>
                </c:pt>
                <c:pt idx="284">
                  <c:v>4.17</c:v>
                </c:pt>
                <c:pt idx="285">
                  <c:v>0.77</c:v>
                </c:pt>
                <c:pt idx="286">
                  <c:v>-1.02</c:v>
                </c:pt>
                <c:pt idx="287">
                  <c:v>1.06</c:v>
                </c:pt>
                <c:pt idx="288">
                  <c:v>0.15</c:v>
                </c:pt>
                <c:pt idx="289">
                  <c:v>-0.64</c:v>
                </c:pt>
                <c:pt idx="290">
                  <c:v>-0.63</c:v>
                </c:pt>
                <c:pt idx="291">
                  <c:v>1.45</c:v>
                </c:pt>
                <c:pt idx="292">
                  <c:v>0.65</c:v>
                </c:pt>
                <c:pt idx="293">
                  <c:v>2.1800000000000002</c:v>
                </c:pt>
                <c:pt idx="294">
                  <c:v>1.28</c:v>
                </c:pt>
                <c:pt idx="295">
                  <c:v>1.89</c:v>
                </c:pt>
                <c:pt idx="296">
                  <c:v>1.58</c:v>
                </c:pt>
                <c:pt idx="297">
                  <c:v>0.57999999999999996</c:v>
                </c:pt>
                <c:pt idx="298">
                  <c:v>-1.47</c:v>
                </c:pt>
                <c:pt idx="299">
                  <c:v>-1.36</c:v>
                </c:pt>
                <c:pt idx="300">
                  <c:v>0.69</c:v>
                </c:pt>
                <c:pt idx="301">
                  <c:v>1.24</c:v>
                </c:pt>
                <c:pt idx="302">
                  <c:v>4.1500000000000004</c:v>
                </c:pt>
                <c:pt idx="303">
                  <c:v>5.52</c:v>
                </c:pt>
                <c:pt idx="304">
                  <c:v>3.37</c:v>
                </c:pt>
                <c:pt idx="305">
                  <c:v>5.68</c:v>
                </c:pt>
                <c:pt idx="306">
                  <c:v>14.06</c:v>
                </c:pt>
                <c:pt idx="307">
                  <c:v>0.44</c:v>
                </c:pt>
                <c:pt idx="308">
                  <c:v>-6.15</c:v>
                </c:pt>
                <c:pt idx="309">
                  <c:v>-2.4300000000000002</c:v>
                </c:pt>
                <c:pt idx="310">
                  <c:v>-3.27</c:v>
                </c:pt>
                <c:pt idx="311">
                  <c:v>-1.69</c:v>
                </c:pt>
                <c:pt idx="312">
                  <c:v>0.1</c:v>
                </c:pt>
                <c:pt idx="313">
                  <c:v>2.36</c:v>
                </c:pt>
                <c:pt idx="314">
                  <c:v>-0.13</c:v>
                </c:pt>
                <c:pt idx="315">
                  <c:v>2.85</c:v>
                </c:pt>
                <c:pt idx="316">
                  <c:v>1.49</c:v>
                </c:pt>
                <c:pt idx="317">
                  <c:v>-1.28</c:v>
                </c:pt>
                <c:pt idx="318">
                  <c:v>-0.89</c:v>
                </c:pt>
                <c:pt idx="319">
                  <c:v>-1.38</c:v>
                </c:pt>
                <c:pt idx="320">
                  <c:v>-2.17</c:v>
                </c:pt>
                <c:pt idx="321">
                  <c:v>-2.78</c:v>
                </c:pt>
                <c:pt idx="322">
                  <c:v>-0.28999999999999998</c:v>
                </c:pt>
                <c:pt idx="323">
                  <c:v>-0.75</c:v>
                </c:pt>
                <c:pt idx="324">
                  <c:v>0.56000000000000005</c:v>
                </c:pt>
                <c:pt idx="325">
                  <c:v>1.21</c:v>
                </c:pt>
                <c:pt idx="326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00-4378-A98B-1F8C410A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07983"/>
        <c:axId val="1589306063"/>
      </c:lineChart>
      <c:dateAx>
        <c:axId val="15893079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306063"/>
        <c:crosses val="autoZero"/>
        <c:auto val="1"/>
        <c:lblOffset val="100"/>
        <c:baseTimeUnit val="months"/>
      </c:dateAx>
      <c:valAx>
        <c:axId val="158930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30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Resultado_ipca_jan1995_mar2024!$F$1</c:f>
              <c:strCache>
                <c:ptCount val="1"/>
                <c:pt idx="0">
                  <c:v>Acc 12 meses alimentos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Resultado_ipca_jan1995_mar2024!$A$2:$A$328</c:f>
              <c:numCache>
                <c:formatCode>mmm\-yy</c:formatCode>
                <c:ptCount val="32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  <c:pt idx="322">
                  <c:v>45231</c:v>
                </c:pt>
                <c:pt idx="323">
                  <c:v>45261</c:v>
                </c:pt>
                <c:pt idx="324">
                  <c:v>45292</c:v>
                </c:pt>
                <c:pt idx="325">
                  <c:v>45323</c:v>
                </c:pt>
                <c:pt idx="326">
                  <c:v>45352</c:v>
                </c:pt>
              </c:numCache>
            </c:numRef>
          </c:cat>
          <c:val>
            <c:numRef>
              <c:f>Resultado_ipca_jan1995_mar2024!$F$2:$F$328</c:f>
              <c:numCache>
                <c:formatCode>General</c:formatCode>
                <c:ptCount val="327"/>
                <c:pt idx="0">
                  <c:v>1.41</c:v>
                </c:pt>
                <c:pt idx="1">
                  <c:v>2.0299999999999998</c:v>
                </c:pt>
                <c:pt idx="2">
                  <c:v>3.3</c:v>
                </c:pt>
                <c:pt idx="3">
                  <c:v>2.62</c:v>
                </c:pt>
                <c:pt idx="4">
                  <c:v>1</c:v>
                </c:pt>
                <c:pt idx="5">
                  <c:v>-0.02</c:v>
                </c:pt>
                <c:pt idx="6">
                  <c:v>-1.05</c:v>
                </c:pt>
                <c:pt idx="7">
                  <c:v>-0.94</c:v>
                </c:pt>
                <c:pt idx="8">
                  <c:v>-0.56999999999999995</c:v>
                </c:pt>
                <c:pt idx="9">
                  <c:v>-0.41</c:v>
                </c:pt>
                <c:pt idx="10">
                  <c:v>0.13</c:v>
                </c:pt>
                <c:pt idx="11">
                  <c:v>1.2</c:v>
                </c:pt>
                <c:pt idx="12">
                  <c:v>1.47</c:v>
                </c:pt>
                <c:pt idx="13">
                  <c:v>1.37</c:v>
                </c:pt>
                <c:pt idx="14">
                  <c:v>0.94</c:v>
                </c:pt>
                <c:pt idx="15">
                  <c:v>1.96</c:v>
                </c:pt>
                <c:pt idx="16">
                  <c:v>4.33</c:v>
                </c:pt>
                <c:pt idx="17">
                  <c:v>4.82</c:v>
                </c:pt>
                <c:pt idx="18">
                  <c:v>4.33</c:v>
                </c:pt>
                <c:pt idx="19">
                  <c:v>3.67</c:v>
                </c:pt>
                <c:pt idx="20">
                  <c:v>3.39</c:v>
                </c:pt>
                <c:pt idx="21">
                  <c:v>3.1</c:v>
                </c:pt>
                <c:pt idx="22">
                  <c:v>2.4500000000000002</c:v>
                </c:pt>
                <c:pt idx="23">
                  <c:v>1.95</c:v>
                </c:pt>
                <c:pt idx="24">
                  <c:v>1.61</c:v>
                </c:pt>
                <c:pt idx="25">
                  <c:v>3.72</c:v>
                </c:pt>
                <c:pt idx="26">
                  <c:v>4.97</c:v>
                </c:pt>
                <c:pt idx="27">
                  <c:v>3.85</c:v>
                </c:pt>
                <c:pt idx="28">
                  <c:v>1.46</c:v>
                </c:pt>
                <c:pt idx="29">
                  <c:v>0.03</c:v>
                </c:pt>
                <c:pt idx="30">
                  <c:v>0.79</c:v>
                </c:pt>
                <c:pt idx="31">
                  <c:v>2.15</c:v>
                </c:pt>
                <c:pt idx="32">
                  <c:v>2.98</c:v>
                </c:pt>
                <c:pt idx="33">
                  <c:v>4.8819999999999997</c:v>
                </c:pt>
                <c:pt idx="34">
                  <c:v>6.73</c:v>
                </c:pt>
                <c:pt idx="35">
                  <c:v>8.1300000000000008</c:v>
                </c:pt>
                <c:pt idx="36">
                  <c:v>8.06</c:v>
                </c:pt>
                <c:pt idx="37">
                  <c:v>4.95</c:v>
                </c:pt>
                <c:pt idx="38">
                  <c:v>2.41</c:v>
                </c:pt>
                <c:pt idx="39">
                  <c:v>2.27</c:v>
                </c:pt>
                <c:pt idx="40">
                  <c:v>2.56</c:v>
                </c:pt>
                <c:pt idx="41">
                  <c:v>4.01</c:v>
                </c:pt>
                <c:pt idx="42">
                  <c:v>6.11</c:v>
                </c:pt>
                <c:pt idx="43">
                  <c:v>8.17</c:v>
                </c:pt>
                <c:pt idx="44">
                  <c:v>8.3699999999999992</c:v>
                </c:pt>
                <c:pt idx="45">
                  <c:v>6.66</c:v>
                </c:pt>
                <c:pt idx="46">
                  <c:v>5.16</c:v>
                </c:pt>
                <c:pt idx="47">
                  <c:v>3.2</c:v>
                </c:pt>
                <c:pt idx="48">
                  <c:v>2.99</c:v>
                </c:pt>
                <c:pt idx="49">
                  <c:v>3.3</c:v>
                </c:pt>
                <c:pt idx="50">
                  <c:v>4.99</c:v>
                </c:pt>
                <c:pt idx="51">
                  <c:v>7.27</c:v>
                </c:pt>
                <c:pt idx="52">
                  <c:v>8.6199999999999992</c:v>
                </c:pt>
                <c:pt idx="53">
                  <c:v>8.6</c:v>
                </c:pt>
                <c:pt idx="54">
                  <c:v>7.42</c:v>
                </c:pt>
                <c:pt idx="55">
                  <c:v>6.11</c:v>
                </c:pt>
                <c:pt idx="56">
                  <c:v>5.97</c:v>
                </c:pt>
                <c:pt idx="57">
                  <c:v>7.01</c:v>
                </c:pt>
                <c:pt idx="58">
                  <c:v>8.49</c:v>
                </c:pt>
                <c:pt idx="59">
                  <c:v>9.6300000000000008</c:v>
                </c:pt>
                <c:pt idx="60">
                  <c:v>9.8699999999999992</c:v>
                </c:pt>
                <c:pt idx="61">
                  <c:v>10.029999999999999</c:v>
                </c:pt>
                <c:pt idx="62">
                  <c:v>9.18</c:v>
                </c:pt>
                <c:pt idx="63">
                  <c:v>6.91</c:v>
                </c:pt>
                <c:pt idx="64">
                  <c:v>5.66</c:v>
                </c:pt>
                <c:pt idx="65">
                  <c:v>5.64</c:v>
                </c:pt>
                <c:pt idx="66">
                  <c:v>6.04</c:v>
                </c:pt>
                <c:pt idx="67">
                  <c:v>7.21</c:v>
                </c:pt>
                <c:pt idx="68">
                  <c:v>8.89</c:v>
                </c:pt>
                <c:pt idx="69">
                  <c:v>10.65</c:v>
                </c:pt>
                <c:pt idx="70">
                  <c:v>15.61</c:v>
                </c:pt>
                <c:pt idx="71">
                  <c:v>19.46</c:v>
                </c:pt>
                <c:pt idx="72">
                  <c:v>21</c:v>
                </c:pt>
                <c:pt idx="73">
                  <c:v>22.23</c:v>
                </c:pt>
                <c:pt idx="74">
                  <c:v>23.78</c:v>
                </c:pt>
                <c:pt idx="75">
                  <c:v>25.43</c:v>
                </c:pt>
                <c:pt idx="76">
                  <c:v>26.97</c:v>
                </c:pt>
                <c:pt idx="77">
                  <c:v>26.44</c:v>
                </c:pt>
                <c:pt idx="78">
                  <c:v>24.29</c:v>
                </c:pt>
                <c:pt idx="79">
                  <c:v>21.59</c:v>
                </c:pt>
                <c:pt idx="80">
                  <c:v>20.18</c:v>
                </c:pt>
                <c:pt idx="81">
                  <c:v>17.46</c:v>
                </c:pt>
                <c:pt idx="82">
                  <c:v>11.25</c:v>
                </c:pt>
                <c:pt idx="83">
                  <c:v>7.48</c:v>
                </c:pt>
                <c:pt idx="84">
                  <c:v>6.14</c:v>
                </c:pt>
                <c:pt idx="85">
                  <c:v>5.0199999999999996</c:v>
                </c:pt>
                <c:pt idx="86">
                  <c:v>3.75</c:v>
                </c:pt>
                <c:pt idx="87">
                  <c:v>2.36</c:v>
                </c:pt>
                <c:pt idx="88">
                  <c:v>1.96</c:v>
                </c:pt>
                <c:pt idx="89">
                  <c:v>3.04</c:v>
                </c:pt>
                <c:pt idx="90">
                  <c:v>4.43</c:v>
                </c:pt>
                <c:pt idx="91">
                  <c:v>5.6</c:v>
                </c:pt>
                <c:pt idx="92">
                  <c:v>4.59</c:v>
                </c:pt>
                <c:pt idx="93">
                  <c:v>3.87</c:v>
                </c:pt>
                <c:pt idx="94">
                  <c:v>3.6</c:v>
                </c:pt>
                <c:pt idx="95">
                  <c:v>3.87</c:v>
                </c:pt>
                <c:pt idx="96">
                  <c:v>3.76</c:v>
                </c:pt>
                <c:pt idx="97">
                  <c:v>4.12</c:v>
                </c:pt>
                <c:pt idx="98">
                  <c:v>3.94</c:v>
                </c:pt>
                <c:pt idx="99">
                  <c:v>5.14</c:v>
                </c:pt>
                <c:pt idx="100">
                  <c:v>5.58</c:v>
                </c:pt>
                <c:pt idx="101">
                  <c:v>4.12</c:v>
                </c:pt>
                <c:pt idx="102">
                  <c:v>2.63</c:v>
                </c:pt>
                <c:pt idx="103">
                  <c:v>1.02</c:v>
                </c:pt>
                <c:pt idx="104">
                  <c:v>0.96</c:v>
                </c:pt>
                <c:pt idx="105">
                  <c:v>1.47</c:v>
                </c:pt>
                <c:pt idx="106">
                  <c:v>2.37</c:v>
                </c:pt>
                <c:pt idx="107">
                  <c:v>1.99</c:v>
                </c:pt>
                <c:pt idx="108">
                  <c:v>1.31</c:v>
                </c:pt>
                <c:pt idx="109">
                  <c:v>0.53</c:v>
                </c:pt>
                <c:pt idx="110">
                  <c:v>0.03</c:v>
                </c:pt>
                <c:pt idx="111">
                  <c:v>-1.04</c:v>
                </c:pt>
                <c:pt idx="112">
                  <c:v>-1.71</c:v>
                </c:pt>
                <c:pt idx="113">
                  <c:v>-1.65</c:v>
                </c:pt>
                <c:pt idx="114">
                  <c:v>-0.8</c:v>
                </c:pt>
                <c:pt idx="115">
                  <c:v>0</c:v>
                </c:pt>
                <c:pt idx="116">
                  <c:v>0.33</c:v>
                </c:pt>
                <c:pt idx="117">
                  <c:v>0.94</c:v>
                </c:pt>
                <c:pt idx="118">
                  <c:v>1.1100000000000001</c:v>
                </c:pt>
                <c:pt idx="119">
                  <c:v>1.23</c:v>
                </c:pt>
                <c:pt idx="120">
                  <c:v>1.97</c:v>
                </c:pt>
                <c:pt idx="121">
                  <c:v>3.06</c:v>
                </c:pt>
                <c:pt idx="122">
                  <c:v>4.32</c:v>
                </c:pt>
                <c:pt idx="123">
                  <c:v>4.63</c:v>
                </c:pt>
                <c:pt idx="124">
                  <c:v>4.83</c:v>
                </c:pt>
                <c:pt idx="125">
                  <c:v>6.62</c:v>
                </c:pt>
                <c:pt idx="126">
                  <c:v>7.88</c:v>
                </c:pt>
                <c:pt idx="127">
                  <c:v>9.3000000000000007</c:v>
                </c:pt>
                <c:pt idx="128">
                  <c:v>9.6999999999999993</c:v>
                </c:pt>
                <c:pt idx="129">
                  <c:v>9.3000000000000007</c:v>
                </c:pt>
                <c:pt idx="130">
                  <c:v>8.9600000000000009</c:v>
                </c:pt>
                <c:pt idx="131">
                  <c:v>10.77</c:v>
                </c:pt>
                <c:pt idx="132">
                  <c:v>11.52</c:v>
                </c:pt>
                <c:pt idx="133">
                  <c:v>11.32</c:v>
                </c:pt>
                <c:pt idx="134">
                  <c:v>11.22</c:v>
                </c:pt>
                <c:pt idx="135">
                  <c:v>12.62</c:v>
                </c:pt>
                <c:pt idx="136">
                  <c:v>14.63</c:v>
                </c:pt>
                <c:pt idx="137">
                  <c:v>15.79</c:v>
                </c:pt>
                <c:pt idx="138">
                  <c:v>15.54</c:v>
                </c:pt>
                <c:pt idx="139">
                  <c:v>13.75</c:v>
                </c:pt>
                <c:pt idx="140">
                  <c:v>12.94</c:v>
                </c:pt>
                <c:pt idx="141">
                  <c:v>13.14</c:v>
                </c:pt>
                <c:pt idx="142">
                  <c:v>13</c:v>
                </c:pt>
                <c:pt idx="143">
                  <c:v>11.12</c:v>
                </c:pt>
                <c:pt idx="144">
                  <c:v>10.28</c:v>
                </c:pt>
                <c:pt idx="145">
                  <c:v>9.91</c:v>
                </c:pt>
                <c:pt idx="146">
                  <c:v>9.27</c:v>
                </c:pt>
                <c:pt idx="147">
                  <c:v>8.0399999999999991</c:v>
                </c:pt>
                <c:pt idx="148">
                  <c:v>6.44</c:v>
                </c:pt>
                <c:pt idx="149">
                  <c:v>4.97</c:v>
                </c:pt>
                <c:pt idx="150">
                  <c:v>3.82</c:v>
                </c:pt>
                <c:pt idx="151">
                  <c:v>4</c:v>
                </c:pt>
                <c:pt idx="152">
                  <c:v>4.13</c:v>
                </c:pt>
                <c:pt idx="153">
                  <c:v>3.32</c:v>
                </c:pt>
                <c:pt idx="154">
                  <c:v>3.29</c:v>
                </c:pt>
                <c:pt idx="155">
                  <c:v>3.17</c:v>
                </c:pt>
                <c:pt idx="156">
                  <c:v>3.56</c:v>
                </c:pt>
                <c:pt idx="157">
                  <c:v>4.2699999999999996</c:v>
                </c:pt>
                <c:pt idx="158">
                  <c:v>5.57</c:v>
                </c:pt>
                <c:pt idx="159">
                  <c:v>6.94</c:v>
                </c:pt>
                <c:pt idx="160">
                  <c:v>6.77</c:v>
                </c:pt>
                <c:pt idx="161">
                  <c:v>5.07</c:v>
                </c:pt>
                <c:pt idx="162">
                  <c:v>4.34</c:v>
                </c:pt>
                <c:pt idx="163">
                  <c:v>4.0999999999999996</c:v>
                </c:pt>
                <c:pt idx="164">
                  <c:v>5.37</c:v>
                </c:pt>
                <c:pt idx="165">
                  <c:v>7.46</c:v>
                </c:pt>
                <c:pt idx="166">
                  <c:v>9.2100000000000009</c:v>
                </c:pt>
                <c:pt idx="167">
                  <c:v>10.39</c:v>
                </c:pt>
                <c:pt idx="168">
                  <c:v>10.42</c:v>
                </c:pt>
                <c:pt idx="169">
                  <c:v>9.6199999999999992</c:v>
                </c:pt>
                <c:pt idx="170">
                  <c:v>8.76</c:v>
                </c:pt>
                <c:pt idx="171">
                  <c:v>7.83</c:v>
                </c:pt>
                <c:pt idx="172">
                  <c:v>8.1999999999999993</c:v>
                </c:pt>
                <c:pt idx="173">
                  <c:v>8.9</c:v>
                </c:pt>
                <c:pt idx="174">
                  <c:v>9.36</c:v>
                </c:pt>
                <c:pt idx="175">
                  <c:v>10.41</c:v>
                </c:pt>
                <c:pt idx="176">
                  <c:v>9.93</c:v>
                </c:pt>
                <c:pt idx="177">
                  <c:v>8.5</c:v>
                </c:pt>
                <c:pt idx="178">
                  <c:v>7.29</c:v>
                </c:pt>
                <c:pt idx="179">
                  <c:v>7.19</c:v>
                </c:pt>
                <c:pt idx="180">
                  <c:v>6.88</c:v>
                </c:pt>
                <c:pt idx="181">
                  <c:v>6.83</c:v>
                </c:pt>
                <c:pt idx="182">
                  <c:v>6.3</c:v>
                </c:pt>
                <c:pt idx="183">
                  <c:v>6.23</c:v>
                </c:pt>
                <c:pt idx="184">
                  <c:v>6.33</c:v>
                </c:pt>
                <c:pt idx="185">
                  <c:v>7.34</c:v>
                </c:pt>
                <c:pt idx="186">
                  <c:v>8.68</c:v>
                </c:pt>
                <c:pt idx="187">
                  <c:v>8.86</c:v>
                </c:pt>
                <c:pt idx="188">
                  <c:v>9.5299999999999994</c:v>
                </c:pt>
                <c:pt idx="189">
                  <c:v>10.4</c:v>
                </c:pt>
                <c:pt idx="190">
                  <c:v>10.08</c:v>
                </c:pt>
                <c:pt idx="191">
                  <c:v>9.86</c:v>
                </c:pt>
                <c:pt idx="192">
                  <c:v>11.08</c:v>
                </c:pt>
                <c:pt idx="193">
                  <c:v>12.48</c:v>
                </c:pt>
                <c:pt idx="194">
                  <c:v>13.48</c:v>
                </c:pt>
                <c:pt idx="195">
                  <c:v>13.99</c:v>
                </c:pt>
                <c:pt idx="196">
                  <c:v>13.53</c:v>
                </c:pt>
                <c:pt idx="197">
                  <c:v>12.8</c:v>
                </c:pt>
                <c:pt idx="198">
                  <c:v>11.42</c:v>
                </c:pt>
                <c:pt idx="199">
                  <c:v>10.46</c:v>
                </c:pt>
                <c:pt idx="200">
                  <c:v>9.24</c:v>
                </c:pt>
                <c:pt idx="201">
                  <c:v>8.8800000000000008</c:v>
                </c:pt>
                <c:pt idx="202">
                  <c:v>8.6300000000000008</c:v>
                </c:pt>
                <c:pt idx="203">
                  <c:v>8.48</c:v>
                </c:pt>
                <c:pt idx="204">
                  <c:v>7.26</c:v>
                </c:pt>
                <c:pt idx="205">
                  <c:v>6.32</c:v>
                </c:pt>
                <c:pt idx="206">
                  <c:v>7.14</c:v>
                </c:pt>
                <c:pt idx="207">
                  <c:v>7.38</c:v>
                </c:pt>
                <c:pt idx="208">
                  <c:v>7.67</c:v>
                </c:pt>
                <c:pt idx="209">
                  <c:v>7.51</c:v>
                </c:pt>
                <c:pt idx="210">
                  <c:v>7.69</c:v>
                </c:pt>
                <c:pt idx="211">
                  <c:v>7.53</c:v>
                </c:pt>
                <c:pt idx="212">
                  <c:v>8.2100000000000009</c:v>
                </c:pt>
                <c:pt idx="213">
                  <c:v>7.61</c:v>
                </c:pt>
                <c:pt idx="214">
                  <c:v>7.83</c:v>
                </c:pt>
                <c:pt idx="215">
                  <c:v>8.0299999999999994</c:v>
                </c:pt>
                <c:pt idx="216">
                  <c:v>8.7200000000000006</c:v>
                </c:pt>
                <c:pt idx="217">
                  <c:v>8.99</c:v>
                </c:pt>
                <c:pt idx="218">
                  <c:v>8.19</c:v>
                </c:pt>
                <c:pt idx="219">
                  <c:v>7.95</c:v>
                </c:pt>
                <c:pt idx="220">
                  <c:v>8.8000000000000007</c:v>
                </c:pt>
                <c:pt idx="221">
                  <c:v>9.61</c:v>
                </c:pt>
                <c:pt idx="222">
                  <c:v>10.5</c:v>
                </c:pt>
                <c:pt idx="223">
                  <c:v>10.65</c:v>
                </c:pt>
                <c:pt idx="224">
                  <c:v>10.06</c:v>
                </c:pt>
                <c:pt idx="225">
                  <c:v>10.39</c:v>
                </c:pt>
                <c:pt idx="226">
                  <c:v>11.56</c:v>
                </c:pt>
                <c:pt idx="227">
                  <c:v>12.03</c:v>
                </c:pt>
                <c:pt idx="228">
                  <c:v>12.9</c:v>
                </c:pt>
                <c:pt idx="229">
                  <c:v>13.19</c:v>
                </c:pt>
                <c:pt idx="230">
                  <c:v>13.27</c:v>
                </c:pt>
                <c:pt idx="231">
                  <c:v>13.4</c:v>
                </c:pt>
                <c:pt idx="232">
                  <c:v>12.74</c:v>
                </c:pt>
                <c:pt idx="233">
                  <c:v>12.83</c:v>
                </c:pt>
                <c:pt idx="234">
                  <c:v>13.58</c:v>
                </c:pt>
                <c:pt idx="235">
                  <c:v>13.92</c:v>
                </c:pt>
                <c:pt idx="236">
                  <c:v>13.33</c:v>
                </c:pt>
                <c:pt idx="237">
                  <c:v>12.41</c:v>
                </c:pt>
                <c:pt idx="238">
                  <c:v>10.17</c:v>
                </c:pt>
                <c:pt idx="239">
                  <c:v>8.6199999999999992</c:v>
                </c:pt>
                <c:pt idx="240">
                  <c:v>6.57</c:v>
                </c:pt>
                <c:pt idx="241">
                  <c:v>4.97</c:v>
                </c:pt>
                <c:pt idx="242">
                  <c:v>4.04</c:v>
                </c:pt>
                <c:pt idx="243">
                  <c:v>3.51</c:v>
                </c:pt>
                <c:pt idx="244">
                  <c:v>2.36</c:v>
                </c:pt>
                <c:pt idx="245">
                  <c:v>1.1299999999999999</c:v>
                </c:pt>
                <c:pt idx="246">
                  <c:v>-0.66</c:v>
                </c:pt>
                <c:pt idx="247">
                  <c:v>-2.0099999999999998</c:v>
                </c:pt>
                <c:pt idx="248">
                  <c:v>-2.14</c:v>
                </c:pt>
                <c:pt idx="249">
                  <c:v>-2.14</c:v>
                </c:pt>
                <c:pt idx="250">
                  <c:v>-2.3199999999999998</c:v>
                </c:pt>
                <c:pt idx="251">
                  <c:v>-1.87</c:v>
                </c:pt>
                <c:pt idx="252">
                  <c:v>-1.49</c:v>
                </c:pt>
                <c:pt idx="253">
                  <c:v>-1.37</c:v>
                </c:pt>
                <c:pt idx="254">
                  <c:v>-1.64</c:v>
                </c:pt>
                <c:pt idx="255">
                  <c:v>-2.11</c:v>
                </c:pt>
                <c:pt idx="256">
                  <c:v>-1.46</c:v>
                </c:pt>
                <c:pt idx="257">
                  <c:v>1.05</c:v>
                </c:pt>
                <c:pt idx="258">
                  <c:v>1.4</c:v>
                </c:pt>
                <c:pt idx="259">
                  <c:v>2.15</c:v>
                </c:pt>
                <c:pt idx="260">
                  <c:v>2.68</c:v>
                </c:pt>
                <c:pt idx="261">
                  <c:v>3.33</c:v>
                </c:pt>
                <c:pt idx="262">
                  <c:v>4.1399999999999997</c:v>
                </c:pt>
                <c:pt idx="263">
                  <c:v>4.04</c:v>
                </c:pt>
                <c:pt idx="264">
                  <c:v>4.21</c:v>
                </c:pt>
                <c:pt idx="265">
                  <c:v>5.37</c:v>
                </c:pt>
                <c:pt idx="266">
                  <c:v>6.74</c:v>
                </c:pt>
                <c:pt idx="267">
                  <c:v>7.31</c:v>
                </c:pt>
                <c:pt idx="268">
                  <c:v>6.36</c:v>
                </c:pt>
                <c:pt idx="269">
                  <c:v>3.99</c:v>
                </c:pt>
                <c:pt idx="270">
                  <c:v>4.13</c:v>
                </c:pt>
                <c:pt idx="271">
                  <c:v>4.12</c:v>
                </c:pt>
                <c:pt idx="272">
                  <c:v>3.56</c:v>
                </c:pt>
                <c:pt idx="273">
                  <c:v>3.01</c:v>
                </c:pt>
                <c:pt idx="274">
                  <c:v>3.35</c:v>
                </c:pt>
                <c:pt idx="275">
                  <c:v>6.37</c:v>
                </c:pt>
                <c:pt idx="276">
                  <c:v>5.85</c:v>
                </c:pt>
                <c:pt idx="277">
                  <c:v>5.12</c:v>
                </c:pt>
                <c:pt idx="278">
                  <c:v>4.87</c:v>
                </c:pt>
                <c:pt idx="279">
                  <c:v>6.08</c:v>
                </c:pt>
                <c:pt idx="280">
                  <c:v>6.94</c:v>
                </c:pt>
                <c:pt idx="281">
                  <c:v>7.61</c:v>
                </c:pt>
                <c:pt idx="282">
                  <c:v>7.61</c:v>
                </c:pt>
                <c:pt idx="283">
                  <c:v>8.83</c:v>
                </c:pt>
                <c:pt idx="284">
                  <c:v>11.79</c:v>
                </c:pt>
                <c:pt idx="285">
                  <c:v>13.88</c:v>
                </c:pt>
                <c:pt idx="286">
                  <c:v>15.94</c:v>
                </c:pt>
                <c:pt idx="287">
                  <c:v>14.09</c:v>
                </c:pt>
                <c:pt idx="288">
                  <c:v>14.81</c:v>
                </c:pt>
                <c:pt idx="289">
                  <c:v>15</c:v>
                </c:pt>
                <c:pt idx="290">
                  <c:v>13.87</c:v>
                </c:pt>
                <c:pt idx="291">
                  <c:v>12.31</c:v>
                </c:pt>
                <c:pt idx="292">
                  <c:v>12.54</c:v>
                </c:pt>
                <c:pt idx="293">
                  <c:v>12.59</c:v>
                </c:pt>
                <c:pt idx="294">
                  <c:v>13.25</c:v>
                </c:pt>
                <c:pt idx="295">
                  <c:v>13.94</c:v>
                </c:pt>
                <c:pt idx="296">
                  <c:v>12.54</c:v>
                </c:pt>
                <c:pt idx="297">
                  <c:v>11.71</c:v>
                </c:pt>
                <c:pt idx="298">
                  <c:v>8.9</c:v>
                </c:pt>
                <c:pt idx="299">
                  <c:v>7.94</c:v>
                </c:pt>
                <c:pt idx="300">
                  <c:v>8.0399999999999991</c:v>
                </c:pt>
                <c:pt idx="301">
                  <c:v>9.1199999999999992</c:v>
                </c:pt>
                <c:pt idx="302">
                  <c:v>11.62</c:v>
                </c:pt>
                <c:pt idx="303">
                  <c:v>13.47</c:v>
                </c:pt>
                <c:pt idx="304">
                  <c:v>13.51</c:v>
                </c:pt>
                <c:pt idx="305">
                  <c:v>13.93</c:v>
                </c:pt>
                <c:pt idx="306">
                  <c:v>14.72</c:v>
                </c:pt>
                <c:pt idx="307">
                  <c:v>13.43</c:v>
                </c:pt>
                <c:pt idx="308">
                  <c:v>11.71</c:v>
                </c:pt>
                <c:pt idx="309">
                  <c:v>11.21</c:v>
                </c:pt>
                <c:pt idx="310">
                  <c:v>11.84</c:v>
                </c:pt>
                <c:pt idx="311">
                  <c:v>11.64</c:v>
                </c:pt>
                <c:pt idx="312">
                  <c:v>11.07</c:v>
                </c:pt>
                <c:pt idx="313">
                  <c:v>9.84</c:v>
                </c:pt>
                <c:pt idx="314">
                  <c:v>7.29</c:v>
                </c:pt>
                <c:pt idx="315">
                  <c:v>5.88</c:v>
                </c:pt>
                <c:pt idx="316">
                  <c:v>5.54</c:v>
                </c:pt>
                <c:pt idx="317">
                  <c:v>4.01</c:v>
                </c:pt>
                <c:pt idx="318">
                  <c:v>2.2000000000000002</c:v>
                </c:pt>
                <c:pt idx="319">
                  <c:v>1.08</c:v>
                </c:pt>
                <c:pt idx="320">
                  <c:v>0.88</c:v>
                </c:pt>
                <c:pt idx="321">
                  <c:v>0.48</c:v>
                </c:pt>
                <c:pt idx="322">
                  <c:v>0.56999999999999995</c:v>
                </c:pt>
                <c:pt idx="323">
                  <c:v>1.03</c:v>
                </c:pt>
                <c:pt idx="324">
                  <c:v>1.82</c:v>
                </c:pt>
                <c:pt idx="325">
                  <c:v>2.62</c:v>
                </c:pt>
                <c:pt idx="326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1-4938-BA5B-9A2E6A1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29295"/>
        <c:axId val="1234029775"/>
      </c:lineChart>
      <c:dateAx>
        <c:axId val="12340292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029775"/>
        <c:crosses val="autoZero"/>
        <c:auto val="1"/>
        <c:lblOffset val="100"/>
        <c:baseTimeUnit val="months"/>
      </c:dateAx>
      <c:valAx>
        <c:axId val="12340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0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13854</xdr:colOff>
      <xdr:row>1</xdr:row>
      <xdr:rowOff>55421</xdr:rowOff>
    </xdr:from>
    <xdr:to>
      <xdr:col>28</xdr:col>
      <xdr:colOff>15585</xdr:colOff>
      <xdr:row>35</xdr:row>
      <xdr:rowOff>69274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9211B8-50A2-42C3-9D42-2B930DCF4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111263</xdr:colOff>
      <xdr:row>84</xdr:row>
      <xdr:rowOff>195374</xdr:rowOff>
    </xdr:from>
    <xdr:to>
      <xdr:col>29</xdr:col>
      <xdr:colOff>399693</xdr:colOff>
      <xdr:row>111</xdr:row>
      <xdr:rowOff>40122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5B528D-A048-DEAD-5FF1-9A1F079AD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4606" y="16023203"/>
          <a:ext cx="7603630" cy="4950148"/>
        </a:xfrm>
        <a:prstGeom prst="rect">
          <a:avLst/>
        </a:prstGeom>
      </xdr:spPr>
    </xdr:pic>
    <xdr:clientData/>
  </xdr:twoCellAnchor>
  <xdr:twoCellAnchor>
    <xdr:from>
      <xdr:col>8</xdr:col>
      <xdr:colOff>10389</xdr:colOff>
      <xdr:row>36</xdr:row>
      <xdr:rowOff>159328</xdr:rowOff>
    </xdr:from>
    <xdr:to>
      <xdr:col>24</xdr:col>
      <xdr:colOff>341415</xdr:colOff>
      <xdr:row>70</xdr:row>
      <xdr:rowOff>170214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504E9F-BCFE-74EC-6785-43FEF9CD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BAE1431-6FD0-462A-AF23-CECE2E1A42A6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Mês" tableColumnId="1"/>
      <queryTableField id="2" name="Índice geral" tableColumnId="2"/>
      <queryTableField id="3" name="Carnes" tableColumnId="3"/>
      <queryTableField id="4" name="Aves e ovos" tableColumnId="4"/>
      <queryTableField id="5" name="Leites e derivados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DB649-84F2-43D6-AE0A-FAECC10FF5D1}" name="Tabela1_1" displayName="Tabela1_1" ref="A1:F328" tableType="queryTable" totalsRowShown="0">
  <autoFilter ref="A1:F328" xr:uid="{AD3DB649-84F2-43D6-AE0A-FAECC10FF5D1}"/>
  <sortState xmlns:xlrd2="http://schemas.microsoft.com/office/spreadsheetml/2017/richdata2" ref="A2:E328">
    <sortCondition ref="A1:A328"/>
  </sortState>
  <tableColumns count="6">
    <tableColumn id="1" xr3:uid="{64A506EB-87BF-4434-AC9D-C818B2AE09D2}" uniqueName="1" name="Mês" queryTableFieldId="1" dataDxfId="0"/>
    <tableColumn id="2" xr3:uid="{873353D1-4988-4C07-BA0C-0E019A38F7CB}" uniqueName="2" name="Índice geral" queryTableFieldId="2"/>
    <tableColumn id="3" xr3:uid="{D1DC2914-2497-4721-B8CB-766B00114DA0}" uniqueName="3" name="Carnes" queryTableFieldId="3"/>
    <tableColumn id="4" xr3:uid="{782EDC1D-FAB9-4F90-9F31-B84C5D591FB0}" uniqueName="4" name="Aves e ovos" queryTableFieldId="4"/>
    <tableColumn id="5" xr3:uid="{E4244292-E830-4B12-8B70-AF54A1AEFF08}" uniqueName="5" name="Leites e derivados" queryTableFieldId="5"/>
    <tableColumn id="6" xr3:uid="{2EB2D5D3-CA3A-4884-A7F7-ED779FAC6A43}" uniqueName="6" name="Acc 12 meses alimento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E2AA5-C27B-44E4-A6AF-4BDE20CED08B}" name="Tabela1" displayName="Tabela1" ref="A1:E352" totalsRowShown="0">
  <autoFilter ref="A1:E352" xr:uid="{10EE2AA5-C27B-44E4-A6AF-4BDE20CED08B}"/>
  <sortState xmlns:xlrd2="http://schemas.microsoft.com/office/spreadsheetml/2017/richdata2" ref="A2:E352">
    <sortCondition ref="A1:A352"/>
  </sortState>
  <tableColumns count="5">
    <tableColumn id="1" xr3:uid="{5BBC3C7E-924E-45F3-AC93-3CFDFF032D7E}" name="Mês"/>
    <tableColumn id="2" xr3:uid="{FDF3392D-D311-4DDB-A04C-EDCE0409E26A}" name="Índice geral"/>
    <tableColumn id="3" xr3:uid="{A4655A67-35BD-4C4A-A46C-AB1289E18631}" name="1107.Carnes"/>
    <tableColumn id="4" xr3:uid="{5E88A547-FD17-4F37-AF3B-24C7C4EC502B}" name="1110.Aves e ovos"/>
    <tableColumn id="5" xr3:uid="{86E0F8A8-B742-4248-8635-C05F42EB37AA}" name="1111.Leites e derivad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dra.ibge.gov.br/tabela/58" TargetMode="External"/><Relationship Id="rId2" Type="http://schemas.openxmlformats.org/officeDocument/2006/relationships/hyperlink" Target="https://sidra.ibge.gov.br/tabela/655" TargetMode="External"/><Relationship Id="rId1" Type="http://schemas.openxmlformats.org/officeDocument/2006/relationships/hyperlink" Target="https://sidra.ibge.gov.br/tabela/58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hyperlink" Target="https://sidra.ibge.gov.br/tabela/14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8704-BA16-4FC9-999A-D1193BC1D929}">
  <dimension ref="A1:AJ352"/>
  <sheetViews>
    <sheetView tabSelected="1" topLeftCell="A77" zoomScale="70" zoomScaleNormal="70" workbookViewId="0">
      <selection activeCell="J98" sqref="J98:O105"/>
    </sheetView>
  </sheetViews>
  <sheetFormatPr defaultRowHeight="14.4" x14ac:dyDescent="0.3"/>
  <cols>
    <col min="1" max="1" width="11.77734375" style="22" bestFit="1" customWidth="1"/>
    <col min="2" max="2" width="18.88671875" bestFit="1" customWidth="1"/>
    <col min="3" max="3" width="13.6640625" bestFit="1" customWidth="1"/>
    <col min="4" max="4" width="19.109375" bestFit="1" customWidth="1"/>
    <col min="5" max="5" width="26.5546875" bestFit="1" customWidth="1"/>
    <col min="6" max="6" width="24.21875" customWidth="1"/>
    <col min="9" max="9" width="14.109375" customWidth="1"/>
    <col min="10" max="10" width="19.44140625" customWidth="1"/>
    <col min="11" max="11" width="12.88671875" customWidth="1"/>
    <col min="12" max="12" width="8.44140625" customWidth="1"/>
    <col min="13" max="13" width="12.6640625" customWidth="1"/>
    <col min="14" max="14" width="18.88671875" customWidth="1"/>
    <col min="15" max="15" width="24.88671875" customWidth="1"/>
  </cols>
  <sheetData>
    <row r="1" spans="1:36" x14ac:dyDescent="0.3">
      <c r="A1" s="22" t="s">
        <v>0</v>
      </c>
      <c r="B1" t="s">
        <v>1</v>
      </c>
      <c r="C1" t="s">
        <v>218</v>
      </c>
      <c r="D1" t="s">
        <v>219</v>
      </c>
      <c r="E1" t="s">
        <v>220</v>
      </c>
      <c r="F1" t="s">
        <v>383</v>
      </c>
    </row>
    <row r="2" spans="1:36" x14ac:dyDescent="0.3">
      <c r="A2" s="22">
        <v>35431</v>
      </c>
      <c r="B2">
        <v>1.18</v>
      </c>
      <c r="C2">
        <v>0.02</v>
      </c>
      <c r="D2">
        <v>-0.25</v>
      </c>
      <c r="E2">
        <v>-0.9</v>
      </c>
      <c r="F2">
        <v>1.41</v>
      </c>
    </row>
    <row r="3" spans="1:36" x14ac:dyDescent="0.3">
      <c r="A3" s="22">
        <v>35462</v>
      </c>
      <c r="B3">
        <v>0.5</v>
      </c>
      <c r="C3">
        <v>-0.09</v>
      </c>
      <c r="D3">
        <v>-0.14000000000000001</v>
      </c>
      <c r="E3">
        <v>0.86</v>
      </c>
      <c r="F3">
        <v>2.0299999999999998</v>
      </c>
    </row>
    <row r="4" spans="1:36" x14ac:dyDescent="0.3">
      <c r="A4" s="22">
        <v>35490</v>
      </c>
      <c r="B4">
        <v>0.51</v>
      </c>
      <c r="C4">
        <v>-0.56000000000000005</v>
      </c>
      <c r="D4">
        <v>2.66</v>
      </c>
      <c r="E4">
        <v>1.1100000000000001</v>
      </c>
      <c r="F4">
        <v>3.3</v>
      </c>
      <c r="AE4" s="31" t="s">
        <v>0</v>
      </c>
      <c r="AF4" s="27" t="s">
        <v>1</v>
      </c>
      <c r="AG4" s="27" t="s">
        <v>218</v>
      </c>
      <c r="AH4" s="27" t="s">
        <v>219</v>
      </c>
      <c r="AI4" s="27" t="s">
        <v>220</v>
      </c>
      <c r="AJ4" s="28" t="s">
        <v>383</v>
      </c>
    </row>
    <row r="5" spans="1:36" x14ac:dyDescent="0.3">
      <c r="A5" s="22">
        <v>35521</v>
      </c>
      <c r="B5">
        <v>0.88</v>
      </c>
      <c r="C5">
        <v>0.74</v>
      </c>
      <c r="D5">
        <v>-2.64</v>
      </c>
      <c r="E5">
        <v>1.17</v>
      </c>
      <c r="F5">
        <v>2.62</v>
      </c>
      <c r="AE5" s="29">
        <v>34700</v>
      </c>
      <c r="AF5" s="25">
        <v>1.7</v>
      </c>
      <c r="AG5" s="25">
        <v>-4.04</v>
      </c>
      <c r="AH5" s="25">
        <v>-0.53</v>
      </c>
      <c r="AI5" s="25">
        <v>-2.71</v>
      </c>
      <c r="AJ5" s="26">
        <v>671.21</v>
      </c>
    </row>
    <row r="6" spans="1:36" x14ac:dyDescent="0.3">
      <c r="A6" s="22">
        <v>35551</v>
      </c>
      <c r="B6">
        <v>0.41</v>
      </c>
      <c r="C6">
        <v>-0.88</v>
      </c>
      <c r="D6">
        <v>-2.68</v>
      </c>
      <c r="E6">
        <v>0.04</v>
      </c>
      <c r="F6">
        <v>1</v>
      </c>
      <c r="AE6" s="30">
        <v>34731</v>
      </c>
      <c r="AF6" s="23">
        <v>1.02</v>
      </c>
      <c r="AG6" s="23">
        <v>-5.97</v>
      </c>
      <c r="AH6" s="23">
        <v>-6.19</v>
      </c>
      <c r="AI6" s="23">
        <v>-1.08</v>
      </c>
      <c r="AJ6" s="24">
        <v>448.96</v>
      </c>
    </row>
    <row r="7" spans="1:36" x14ac:dyDescent="0.3">
      <c r="A7" s="22">
        <v>35582</v>
      </c>
      <c r="B7">
        <v>0.54</v>
      </c>
      <c r="C7">
        <v>-0.18</v>
      </c>
      <c r="D7">
        <v>0.21</v>
      </c>
      <c r="E7">
        <v>2.4900000000000002</v>
      </c>
      <c r="F7">
        <v>-0.02</v>
      </c>
      <c r="AE7" s="29">
        <v>34759</v>
      </c>
      <c r="AF7" s="25">
        <v>1.55</v>
      </c>
      <c r="AG7" s="25">
        <v>-2.67</v>
      </c>
      <c r="AH7" s="25">
        <v>-3.64</v>
      </c>
      <c r="AI7" s="25">
        <v>1.1599999999999999</v>
      </c>
      <c r="AJ7" s="26">
        <v>286.02</v>
      </c>
    </row>
    <row r="8" spans="1:36" x14ac:dyDescent="0.3">
      <c r="A8" s="22">
        <v>35612</v>
      </c>
      <c r="B8">
        <v>0.22</v>
      </c>
      <c r="C8">
        <v>1.02</v>
      </c>
      <c r="D8">
        <v>0.93</v>
      </c>
      <c r="E8">
        <v>0.87</v>
      </c>
      <c r="F8">
        <v>-1.05</v>
      </c>
      <c r="AE8" s="30">
        <v>34790</v>
      </c>
      <c r="AF8" s="23">
        <v>2.4300000000000002</v>
      </c>
      <c r="AG8" s="23">
        <v>-1.94</v>
      </c>
      <c r="AH8" s="23">
        <v>-2.92</v>
      </c>
      <c r="AI8" s="23">
        <v>7.45</v>
      </c>
      <c r="AJ8" s="24">
        <v>174.95</v>
      </c>
    </row>
    <row r="9" spans="1:36" x14ac:dyDescent="0.3">
      <c r="A9" s="22">
        <v>35643</v>
      </c>
      <c r="B9">
        <v>-0.02</v>
      </c>
      <c r="C9">
        <v>1.02</v>
      </c>
      <c r="D9">
        <v>0.36</v>
      </c>
      <c r="E9">
        <v>0.05</v>
      </c>
      <c r="F9">
        <v>-0.94</v>
      </c>
      <c r="AE9" s="29">
        <v>34820</v>
      </c>
      <c r="AF9" s="25">
        <v>2.67</v>
      </c>
      <c r="AG9" s="25">
        <v>-0.02</v>
      </c>
      <c r="AH9" s="25">
        <v>-2.06</v>
      </c>
      <c r="AI9" s="25">
        <v>1.39</v>
      </c>
      <c r="AJ9" s="26">
        <v>97.1</v>
      </c>
    </row>
    <row r="10" spans="1:36" x14ac:dyDescent="0.3">
      <c r="A10" s="22">
        <v>35674</v>
      </c>
      <c r="B10">
        <v>0.06</v>
      </c>
      <c r="C10">
        <v>0.68</v>
      </c>
      <c r="D10">
        <v>-0.76</v>
      </c>
      <c r="E10">
        <v>-1.34</v>
      </c>
      <c r="F10">
        <v>-0.56999999999999995</v>
      </c>
      <c r="AE10" s="30">
        <v>34851</v>
      </c>
      <c r="AF10" s="23">
        <v>2.2599999999999998</v>
      </c>
      <c r="AG10" s="23">
        <v>-2.4700000000000002</v>
      </c>
      <c r="AH10" s="23">
        <v>-3.3</v>
      </c>
      <c r="AI10" s="23">
        <v>1.58</v>
      </c>
      <c r="AJ10" s="24">
        <v>29.2</v>
      </c>
    </row>
    <row r="11" spans="1:36" x14ac:dyDescent="0.3">
      <c r="A11" s="22">
        <v>35704</v>
      </c>
      <c r="B11">
        <v>0.23</v>
      </c>
      <c r="C11">
        <v>0.53</v>
      </c>
      <c r="D11">
        <v>-1.89</v>
      </c>
      <c r="E11">
        <v>-1.42</v>
      </c>
      <c r="F11">
        <v>-0.41</v>
      </c>
      <c r="AE11" s="29">
        <v>34881</v>
      </c>
      <c r="AF11" s="25">
        <v>2.36</v>
      </c>
      <c r="AG11" s="25">
        <v>1.76</v>
      </c>
      <c r="AH11" s="25">
        <v>2.69</v>
      </c>
      <c r="AI11" s="25">
        <v>4.79</v>
      </c>
      <c r="AJ11" s="26">
        <v>18.59</v>
      </c>
    </row>
    <row r="12" spans="1:36" x14ac:dyDescent="0.3">
      <c r="A12" s="22">
        <v>35735</v>
      </c>
      <c r="B12">
        <v>0.17</v>
      </c>
      <c r="C12">
        <v>2.1800000000000002</v>
      </c>
      <c r="D12">
        <v>-2.5</v>
      </c>
      <c r="E12">
        <v>-0.68</v>
      </c>
      <c r="F12">
        <v>0.13</v>
      </c>
      <c r="AE12" s="30">
        <v>34912</v>
      </c>
      <c r="AF12" s="23">
        <v>0.99</v>
      </c>
      <c r="AG12" s="23">
        <v>2.57</v>
      </c>
      <c r="AH12" s="23">
        <v>3.59</v>
      </c>
      <c r="AI12" s="23">
        <v>0.16</v>
      </c>
      <c r="AJ12" s="24">
        <v>17.559999999999999</v>
      </c>
    </row>
    <row r="13" spans="1:36" x14ac:dyDescent="0.3">
      <c r="A13" s="22">
        <v>35765</v>
      </c>
      <c r="B13">
        <v>0.43</v>
      </c>
      <c r="C13">
        <v>0.69</v>
      </c>
      <c r="D13">
        <v>0.54</v>
      </c>
      <c r="E13">
        <v>-1.26</v>
      </c>
      <c r="F13">
        <v>1.2</v>
      </c>
      <c r="AE13" s="29">
        <v>34943</v>
      </c>
      <c r="AF13" s="25">
        <v>0.99</v>
      </c>
      <c r="AG13" s="25">
        <v>-0.74</v>
      </c>
      <c r="AH13" s="25">
        <v>0.17</v>
      </c>
      <c r="AI13" s="25">
        <v>-0.12</v>
      </c>
      <c r="AJ13" s="26">
        <v>17.37</v>
      </c>
    </row>
    <row r="14" spans="1:36" x14ac:dyDescent="0.3">
      <c r="A14" s="22">
        <v>35796</v>
      </c>
      <c r="B14">
        <v>0.71</v>
      </c>
      <c r="C14">
        <v>0.77</v>
      </c>
      <c r="D14">
        <v>0.68</v>
      </c>
      <c r="E14">
        <v>-0.99</v>
      </c>
      <c r="F14">
        <v>1.47</v>
      </c>
      <c r="AE14" s="30">
        <v>34973</v>
      </c>
      <c r="AF14" s="23">
        <v>1.41</v>
      </c>
      <c r="AG14" s="23">
        <v>0.26</v>
      </c>
      <c r="AH14" s="23">
        <v>-0.74</v>
      </c>
      <c r="AI14" s="23">
        <v>-1.24</v>
      </c>
      <c r="AJ14" s="24">
        <v>12.37</v>
      </c>
    </row>
    <row r="15" spans="1:36" x14ac:dyDescent="0.3">
      <c r="A15" s="22">
        <v>35827</v>
      </c>
      <c r="B15">
        <v>0.46</v>
      </c>
      <c r="C15">
        <v>-0.77</v>
      </c>
      <c r="D15">
        <v>2.19</v>
      </c>
      <c r="E15">
        <v>0.66</v>
      </c>
      <c r="F15">
        <v>1.37</v>
      </c>
      <c r="AE15" s="29">
        <v>35004</v>
      </c>
      <c r="AF15" s="25">
        <v>1.47</v>
      </c>
      <c r="AG15" s="25">
        <v>4.03</v>
      </c>
      <c r="AH15" s="25">
        <v>1.78</v>
      </c>
      <c r="AI15" s="25">
        <v>-0.68</v>
      </c>
      <c r="AJ15" s="26">
        <v>8.52</v>
      </c>
    </row>
    <row r="16" spans="1:36" x14ac:dyDescent="0.3">
      <c r="A16" s="22">
        <v>35855</v>
      </c>
      <c r="B16">
        <v>0.34</v>
      </c>
      <c r="C16">
        <v>-0.3</v>
      </c>
      <c r="D16">
        <v>4.54</v>
      </c>
      <c r="E16">
        <v>2.17</v>
      </c>
      <c r="F16">
        <v>0.94</v>
      </c>
      <c r="AE16" s="30">
        <v>35034</v>
      </c>
      <c r="AF16" s="23">
        <v>1.56</v>
      </c>
      <c r="AG16" s="23">
        <v>-1.1000000000000001</v>
      </c>
      <c r="AH16" s="23">
        <v>3.83</v>
      </c>
      <c r="AI16" s="23">
        <v>-1.22</v>
      </c>
      <c r="AJ16" s="24">
        <v>8.42</v>
      </c>
    </row>
    <row r="17" spans="1:36" x14ac:dyDescent="0.3">
      <c r="A17" s="22">
        <v>35886</v>
      </c>
      <c r="B17">
        <v>0.24</v>
      </c>
      <c r="C17">
        <v>-0.04</v>
      </c>
      <c r="D17">
        <v>1.7</v>
      </c>
      <c r="E17">
        <v>3.35</v>
      </c>
      <c r="F17">
        <v>1.96</v>
      </c>
      <c r="AE17" s="29">
        <v>35065</v>
      </c>
      <c r="AF17" s="25">
        <v>1.34</v>
      </c>
      <c r="AG17" s="25">
        <v>-2.16</v>
      </c>
      <c r="AH17" s="25">
        <v>1.1499999999999999</v>
      </c>
      <c r="AI17" s="25">
        <v>-1</v>
      </c>
      <c r="AJ17" s="26">
        <v>9.01</v>
      </c>
    </row>
    <row r="18" spans="1:36" x14ac:dyDescent="0.3">
      <c r="A18" s="22">
        <v>35916</v>
      </c>
      <c r="B18">
        <v>0.5</v>
      </c>
      <c r="C18">
        <v>7.0000000000000007E-2</v>
      </c>
      <c r="D18">
        <v>-0.85</v>
      </c>
      <c r="E18">
        <v>2.27</v>
      </c>
      <c r="F18">
        <v>4.33</v>
      </c>
      <c r="AE18" s="30">
        <v>35096</v>
      </c>
      <c r="AF18" s="23">
        <v>1.03</v>
      </c>
      <c r="AG18" s="23">
        <v>-2.13</v>
      </c>
      <c r="AH18" s="23">
        <v>-1.36</v>
      </c>
      <c r="AI18" s="23">
        <v>-0.33</v>
      </c>
      <c r="AJ18" s="24">
        <v>9.19</v>
      </c>
    </row>
    <row r="19" spans="1:36" x14ac:dyDescent="0.3">
      <c r="A19" s="22">
        <v>35947</v>
      </c>
      <c r="B19">
        <v>0.02</v>
      </c>
      <c r="C19">
        <v>-0.48</v>
      </c>
      <c r="D19">
        <v>-2.09</v>
      </c>
      <c r="E19">
        <v>1.78</v>
      </c>
      <c r="F19">
        <v>4.82</v>
      </c>
      <c r="AE19" s="29">
        <v>35125</v>
      </c>
      <c r="AF19" s="25">
        <v>0.35</v>
      </c>
      <c r="AG19" s="25">
        <v>-1.53</v>
      </c>
      <c r="AH19" s="25">
        <v>1.74</v>
      </c>
      <c r="AI19" s="25">
        <v>0.3</v>
      </c>
      <c r="AJ19" s="26">
        <v>7.62</v>
      </c>
    </row>
    <row r="20" spans="1:36" x14ac:dyDescent="0.3">
      <c r="A20" s="22">
        <v>35977</v>
      </c>
      <c r="B20">
        <v>-0.12</v>
      </c>
      <c r="C20">
        <v>0.63</v>
      </c>
      <c r="D20">
        <v>-1.07</v>
      </c>
      <c r="E20">
        <v>0.2</v>
      </c>
      <c r="F20">
        <v>4.33</v>
      </c>
      <c r="AE20" s="30">
        <v>35156</v>
      </c>
      <c r="AF20" s="23">
        <v>1.26</v>
      </c>
      <c r="AG20" s="23">
        <v>-1.55</v>
      </c>
      <c r="AH20" s="23">
        <v>0.45</v>
      </c>
      <c r="AI20" s="23">
        <v>3.62</v>
      </c>
      <c r="AJ20" s="24">
        <v>6.05</v>
      </c>
    </row>
    <row r="21" spans="1:36" x14ac:dyDescent="0.3">
      <c r="A21" s="22">
        <v>36008</v>
      </c>
      <c r="B21">
        <v>-0.51</v>
      </c>
      <c r="C21">
        <v>0.65</v>
      </c>
      <c r="D21">
        <v>-1.79</v>
      </c>
      <c r="E21">
        <v>-1.27</v>
      </c>
      <c r="F21">
        <v>3.67</v>
      </c>
      <c r="AE21" s="29">
        <v>35186</v>
      </c>
      <c r="AF21" s="25">
        <v>1.22</v>
      </c>
      <c r="AG21" s="25">
        <v>-1.31</v>
      </c>
      <c r="AH21" s="25">
        <v>3.65</v>
      </c>
      <c r="AI21" s="25">
        <v>3.97</v>
      </c>
      <c r="AJ21" s="26">
        <v>6.22</v>
      </c>
    </row>
    <row r="22" spans="1:36" x14ac:dyDescent="0.3">
      <c r="A22" s="22">
        <v>36039</v>
      </c>
      <c r="B22">
        <v>-0.22</v>
      </c>
      <c r="C22">
        <v>2.0499999999999998</v>
      </c>
      <c r="D22">
        <v>-1.63</v>
      </c>
      <c r="E22">
        <v>-2</v>
      </c>
      <c r="F22">
        <v>3.39</v>
      </c>
      <c r="AE22" s="30">
        <v>35217</v>
      </c>
      <c r="AF22" s="23">
        <v>1.19</v>
      </c>
      <c r="AG22" s="23">
        <v>-0.76</v>
      </c>
      <c r="AH22" s="23">
        <v>3.18</v>
      </c>
      <c r="AI22" s="23">
        <v>3.27</v>
      </c>
      <c r="AJ22" s="24">
        <v>7.2</v>
      </c>
    </row>
    <row r="23" spans="1:36" x14ac:dyDescent="0.3">
      <c r="A23" s="22">
        <v>36069</v>
      </c>
      <c r="B23">
        <v>0.02</v>
      </c>
      <c r="C23">
        <v>0.66</v>
      </c>
      <c r="D23">
        <v>-1.52</v>
      </c>
      <c r="E23">
        <v>-2.38</v>
      </c>
      <c r="F23">
        <v>3.1</v>
      </c>
      <c r="AE23" s="29">
        <v>35247</v>
      </c>
      <c r="AF23" s="25">
        <v>1.1100000000000001</v>
      </c>
      <c r="AG23" s="25">
        <v>1.57</v>
      </c>
      <c r="AH23" s="25">
        <v>1.21</v>
      </c>
      <c r="AI23" s="25">
        <v>0.92</v>
      </c>
      <c r="AJ23" s="26">
        <v>6.71</v>
      </c>
    </row>
    <row r="24" spans="1:36" x14ac:dyDescent="0.3">
      <c r="A24" s="22">
        <v>36100</v>
      </c>
      <c r="B24">
        <v>-0.12</v>
      </c>
      <c r="C24">
        <v>0.53</v>
      </c>
      <c r="D24">
        <v>0.12</v>
      </c>
      <c r="E24">
        <v>-1.92</v>
      </c>
      <c r="F24">
        <v>2.4500000000000002</v>
      </c>
      <c r="AE24" s="30">
        <v>35278</v>
      </c>
      <c r="AF24" s="23">
        <v>0.44</v>
      </c>
      <c r="AG24" s="23">
        <v>2.31</v>
      </c>
      <c r="AH24" s="23">
        <v>-0.86</v>
      </c>
      <c r="AI24" s="23">
        <v>-0.06</v>
      </c>
      <c r="AJ24" s="24">
        <v>5.38</v>
      </c>
    </row>
    <row r="25" spans="1:36" x14ac:dyDescent="0.3">
      <c r="A25" s="22">
        <v>36130</v>
      </c>
      <c r="B25">
        <v>0.33</v>
      </c>
      <c r="C25">
        <v>1.46</v>
      </c>
      <c r="D25">
        <v>-0.02</v>
      </c>
      <c r="E25">
        <v>-1.32</v>
      </c>
      <c r="F25">
        <v>1.95</v>
      </c>
      <c r="AE25" s="29">
        <v>35309</v>
      </c>
      <c r="AF25" s="25">
        <v>0.15</v>
      </c>
      <c r="AG25" s="25">
        <v>-0.01</v>
      </c>
      <c r="AH25" s="25">
        <v>0.79</v>
      </c>
      <c r="AI25" s="25">
        <v>-0.12</v>
      </c>
      <c r="AJ25" s="26">
        <v>4.8</v>
      </c>
    </row>
    <row r="26" spans="1:36" x14ac:dyDescent="0.3">
      <c r="A26" s="22">
        <v>36161</v>
      </c>
      <c r="B26">
        <v>0.7</v>
      </c>
      <c r="C26">
        <v>1.28</v>
      </c>
      <c r="D26">
        <v>0.52</v>
      </c>
      <c r="E26">
        <v>0.02</v>
      </c>
      <c r="F26">
        <v>1.61</v>
      </c>
      <c r="AE26" s="30">
        <v>35339</v>
      </c>
      <c r="AF26" s="23">
        <v>0.3</v>
      </c>
      <c r="AG26" s="23">
        <v>4.46</v>
      </c>
      <c r="AH26" s="23">
        <v>1.9</v>
      </c>
      <c r="AI26" s="23">
        <v>-1.7</v>
      </c>
      <c r="AJ26" s="24">
        <v>4.58</v>
      </c>
    </row>
    <row r="27" spans="1:36" x14ac:dyDescent="0.3">
      <c r="A27" s="22">
        <v>36192</v>
      </c>
      <c r="B27">
        <v>1.05</v>
      </c>
      <c r="C27">
        <v>6.42</v>
      </c>
      <c r="D27">
        <v>2.92</v>
      </c>
      <c r="E27">
        <v>2.85</v>
      </c>
      <c r="F27">
        <v>3.72</v>
      </c>
      <c r="AE27" s="29">
        <v>35370</v>
      </c>
      <c r="AF27" s="25">
        <v>0.32</v>
      </c>
      <c r="AG27" s="25">
        <v>0.25</v>
      </c>
      <c r="AH27" s="25">
        <v>0.57999999999999996</v>
      </c>
      <c r="AI27" s="25">
        <v>-1.93</v>
      </c>
      <c r="AJ27" s="26">
        <v>3.09</v>
      </c>
    </row>
    <row r="28" spans="1:36" x14ac:dyDescent="0.3">
      <c r="A28" s="22">
        <v>36220</v>
      </c>
      <c r="B28">
        <v>1.1000000000000001</v>
      </c>
      <c r="C28">
        <v>0.34</v>
      </c>
      <c r="D28">
        <v>2.5</v>
      </c>
      <c r="E28">
        <v>5.79</v>
      </c>
      <c r="F28">
        <v>4.97</v>
      </c>
      <c r="AE28" s="30">
        <v>35400</v>
      </c>
      <c r="AF28" s="23">
        <v>0.47</v>
      </c>
      <c r="AG28" s="23">
        <v>-0.17</v>
      </c>
      <c r="AH28" s="23">
        <v>-0.57999999999999996</v>
      </c>
      <c r="AI28" s="23">
        <v>-2.2200000000000002</v>
      </c>
      <c r="AJ28" s="24">
        <v>1.72</v>
      </c>
    </row>
    <row r="29" spans="1:36" x14ac:dyDescent="0.3">
      <c r="A29" s="22">
        <v>36251</v>
      </c>
      <c r="B29">
        <v>0.56000000000000005</v>
      </c>
      <c r="C29">
        <v>-0.98</v>
      </c>
      <c r="D29">
        <v>-0.84</v>
      </c>
      <c r="E29">
        <v>1.84</v>
      </c>
      <c r="F29">
        <v>3.85</v>
      </c>
    </row>
    <row r="30" spans="1:36" x14ac:dyDescent="0.3">
      <c r="A30" s="22">
        <v>36281</v>
      </c>
      <c r="B30">
        <v>0.3</v>
      </c>
      <c r="C30">
        <v>-1.04</v>
      </c>
      <c r="D30">
        <v>-2.0299999999999998</v>
      </c>
      <c r="E30">
        <v>0.14000000000000001</v>
      </c>
      <c r="F30">
        <v>1.46</v>
      </c>
    </row>
    <row r="31" spans="1:36" x14ac:dyDescent="0.3">
      <c r="A31" s="22">
        <v>36312</v>
      </c>
      <c r="B31">
        <v>0.19</v>
      </c>
      <c r="C31">
        <v>-1.44</v>
      </c>
      <c r="D31">
        <v>-1.01</v>
      </c>
      <c r="E31">
        <v>0.49</v>
      </c>
      <c r="F31">
        <v>0.03</v>
      </c>
    </row>
    <row r="32" spans="1:36" x14ac:dyDescent="0.3">
      <c r="A32" s="22">
        <v>36342</v>
      </c>
      <c r="B32">
        <v>1.0900000000000001</v>
      </c>
      <c r="C32">
        <v>0.77</v>
      </c>
      <c r="D32">
        <v>-1.44</v>
      </c>
      <c r="E32">
        <v>1.36</v>
      </c>
      <c r="F32">
        <v>0.79</v>
      </c>
    </row>
    <row r="33" spans="1:6" x14ac:dyDescent="0.3">
      <c r="A33" s="22">
        <v>36373</v>
      </c>
      <c r="B33">
        <v>0.56000000000000005</v>
      </c>
      <c r="C33">
        <v>1.46</v>
      </c>
      <c r="D33">
        <v>1.45</v>
      </c>
      <c r="E33">
        <v>-0.03</v>
      </c>
      <c r="F33">
        <v>2.15</v>
      </c>
    </row>
    <row r="34" spans="1:6" x14ac:dyDescent="0.3">
      <c r="A34" s="22">
        <v>36404</v>
      </c>
      <c r="B34">
        <v>0.31</v>
      </c>
      <c r="C34">
        <v>1.21</v>
      </c>
      <c r="D34">
        <v>1.08</v>
      </c>
      <c r="E34">
        <v>-0.41</v>
      </c>
      <c r="F34">
        <v>2.98</v>
      </c>
    </row>
    <row r="35" spans="1:6" x14ac:dyDescent="0.3">
      <c r="A35" s="22">
        <v>36434</v>
      </c>
      <c r="B35">
        <v>1.19</v>
      </c>
      <c r="C35">
        <v>9.19</v>
      </c>
      <c r="D35">
        <v>3.68</v>
      </c>
      <c r="E35">
        <v>-0.14000000000000001</v>
      </c>
      <c r="F35">
        <v>4.8819999999999997</v>
      </c>
    </row>
    <row r="36" spans="1:6" x14ac:dyDescent="0.3">
      <c r="A36" s="22">
        <v>36465</v>
      </c>
      <c r="B36">
        <v>0.95</v>
      </c>
      <c r="C36">
        <v>5</v>
      </c>
      <c r="D36">
        <v>7.36</v>
      </c>
      <c r="E36">
        <v>0.55000000000000004</v>
      </c>
      <c r="F36">
        <v>6.73</v>
      </c>
    </row>
    <row r="37" spans="1:6" x14ac:dyDescent="0.3">
      <c r="A37" s="22">
        <v>36495</v>
      </c>
      <c r="B37">
        <v>0.6</v>
      </c>
      <c r="C37">
        <v>0.92</v>
      </c>
      <c r="D37">
        <v>7.51</v>
      </c>
      <c r="E37">
        <v>1.03</v>
      </c>
      <c r="F37">
        <v>8.1300000000000008</v>
      </c>
    </row>
    <row r="38" spans="1:6" x14ac:dyDescent="0.3">
      <c r="A38" s="22">
        <v>36526</v>
      </c>
      <c r="B38">
        <v>0.62</v>
      </c>
      <c r="C38">
        <v>-0.68</v>
      </c>
      <c r="D38">
        <v>1.37</v>
      </c>
      <c r="E38">
        <v>0.76</v>
      </c>
      <c r="F38">
        <v>8.06</v>
      </c>
    </row>
    <row r="39" spans="1:6" x14ac:dyDescent="0.3">
      <c r="A39" s="22">
        <v>36557</v>
      </c>
      <c r="B39">
        <v>0.13</v>
      </c>
      <c r="C39">
        <v>-0.48</v>
      </c>
      <c r="D39">
        <v>-3.85</v>
      </c>
      <c r="E39">
        <v>0</v>
      </c>
      <c r="F39">
        <v>4.95</v>
      </c>
    </row>
    <row r="40" spans="1:6" x14ac:dyDescent="0.3">
      <c r="A40" s="22">
        <v>36586</v>
      </c>
      <c r="B40">
        <v>0.22</v>
      </c>
      <c r="C40">
        <v>-1.59</v>
      </c>
      <c r="D40">
        <v>-4.8600000000000003</v>
      </c>
      <c r="E40">
        <v>0.53</v>
      </c>
      <c r="F40">
        <v>2.41</v>
      </c>
    </row>
    <row r="41" spans="1:6" x14ac:dyDescent="0.3">
      <c r="A41" s="22">
        <v>36617</v>
      </c>
      <c r="B41">
        <v>0.42</v>
      </c>
      <c r="C41">
        <v>-1.18</v>
      </c>
      <c r="D41">
        <v>-4.9400000000000004</v>
      </c>
      <c r="E41">
        <v>1.1100000000000001</v>
      </c>
      <c r="F41">
        <v>2.27</v>
      </c>
    </row>
    <row r="42" spans="1:6" x14ac:dyDescent="0.3">
      <c r="A42" s="22">
        <v>36647</v>
      </c>
      <c r="B42">
        <v>0.01</v>
      </c>
      <c r="C42">
        <v>-1.06</v>
      </c>
      <c r="D42">
        <v>-4.3600000000000003</v>
      </c>
      <c r="E42">
        <v>1.31</v>
      </c>
      <c r="F42">
        <v>2.56</v>
      </c>
    </row>
    <row r="43" spans="1:6" x14ac:dyDescent="0.3">
      <c r="A43" s="22">
        <v>36678</v>
      </c>
      <c r="B43">
        <v>0.23</v>
      </c>
      <c r="C43">
        <v>-0.1</v>
      </c>
      <c r="D43">
        <v>-0.36</v>
      </c>
      <c r="E43">
        <v>4.6900000000000004</v>
      </c>
      <c r="F43">
        <v>4.01</v>
      </c>
    </row>
    <row r="44" spans="1:6" x14ac:dyDescent="0.3">
      <c r="A44" s="22">
        <v>36708</v>
      </c>
      <c r="B44">
        <v>1.61</v>
      </c>
      <c r="C44">
        <v>2.0299999999999998</v>
      </c>
      <c r="D44">
        <v>6.53</v>
      </c>
      <c r="E44">
        <v>8.25</v>
      </c>
      <c r="F44">
        <v>6.11</v>
      </c>
    </row>
    <row r="45" spans="1:6" x14ac:dyDescent="0.3">
      <c r="A45" s="22">
        <v>36739</v>
      </c>
      <c r="B45">
        <v>1.31</v>
      </c>
      <c r="C45">
        <v>3.01</v>
      </c>
      <c r="D45">
        <v>12.49</v>
      </c>
      <c r="E45">
        <v>2.73</v>
      </c>
      <c r="F45">
        <v>8.17</v>
      </c>
    </row>
    <row r="46" spans="1:6" x14ac:dyDescent="0.3">
      <c r="A46" s="22">
        <v>36770</v>
      </c>
      <c r="B46">
        <v>0.23</v>
      </c>
      <c r="C46">
        <v>1.1200000000000001</v>
      </c>
      <c r="D46">
        <v>2.2799999999999998</v>
      </c>
      <c r="E46">
        <v>-1.61</v>
      </c>
      <c r="F46">
        <v>8.3699999999999992</v>
      </c>
    </row>
    <row r="47" spans="1:6" x14ac:dyDescent="0.3">
      <c r="A47" s="22">
        <v>36800</v>
      </c>
      <c r="B47">
        <v>0.14000000000000001</v>
      </c>
      <c r="C47">
        <v>0.37</v>
      </c>
      <c r="D47">
        <v>0.74</v>
      </c>
      <c r="E47">
        <v>-2.98</v>
      </c>
      <c r="F47">
        <v>6.66</v>
      </c>
    </row>
    <row r="48" spans="1:6" x14ac:dyDescent="0.3">
      <c r="A48" s="22">
        <v>36831</v>
      </c>
      <c r="B48">
        <v>0.32</v>
      </c>
      <c r="C48">
        <v>0.56000000000000005</v>
      </c>
      <c r="D48">
        <v>2.54</v>
      </c>
      <c r="E48">
        <v>-3.99</v>
      </c>
      <c r="F48">
        <v>5.16</v>
      </c>
    </row>
    <row r="49" spans="1:6" x14ac:dyDescent="0.3">
      <c r="A49" s="22">
        <v>36861</v>
      </c>
      <c r="B49">
        <v>0.59</v>
      </c>
      <c r="C49">
        <v>0.64</v>
      </c>
      <c r="D49">
        <v>2.71</v>
      </c>
      <c r="E49">
        <v>-2.3199999999999998</v>
      </c>
      <c r="F49">
        <v>3.2</v>
      </c>
    </row>
    <row r="50" spans="1:6" x14ac:dyDescent="0.3">
      <c r="A50" s="22">
        <v>36892</v>
      </c>
      <c r="B50">
        <v>0.56999999999999995</v>
      </c>
      <c r="C50">
        <v>1.2</v>
      </c>
      <c r="D50">
        <v>-1.28</v>
      </c>
      <c r="E50">
        <v>-1.39</v>
      </c>
      <c r="F50">
        <v>2.99</v>
      </c>
    </row>
    <row r="51" spans="1:6" x14ac:dyDescent="0.3">
      <c r="A51" s="22">
        <v>36923</v>
      </c>
      <c r="B51">
        <v>0.46</v>
      </c>
      <c r="C51">
        <v>-1.06</v>
      </c>
      <c r="D51">
        <v>-4.99</v>
      </c>
      <c r="E51">
        <v>0.08</v>
      </c>
      <c r="F51">
        <v>3.3</v>
      </c>
    </row>
    <row r="52" spans="1:6" x14ac:dyDescent="0.3">
      <c r="A52" s="22">
        <v>36951</v>
      </c>
      <c r="B52">
        <v>0.38</v>
      </c>
      <c r="C52">
        <v>0.35</v>
      </c>
      <c r="D52">
        <v>1.38</v>
      </c>
      <c r="E52">
        <v>2.2799999999999998</v>
      </c>
      <c r="F52">
        <v>4.99</v>
      </c>
    </row>
    <row r="53" spans="1:6" x14ac:dyDescent="0.3">
      <c r="A53" s="22">
        <v>36982</v>
      </c>
      <c r="B53">
        <v>0.57999999999999996</v>
      </c>
      <c r="C53">
        <v>0.34</v>
      </c>
      <c r="D53">
        <v>5.86</v>
      </c>
      <c r="E53">
        <v>3.49</v>
      </c>
      <c r="F53">
        <v>7.27</v>
      </c>
    </row>
    <row r="54" spans="1:6" x14ac:dyDescent="0.3">
      <c r="A54" s="22">
        <v>37012</v>
      </c>
      <c r="B54">
        <v>0.41</v>
      </c>
      <c r="C54">
        <v>0.44</v>
      </c>
      <c r="D54">
        <v>1.53</v>
      </c>
      <c r="E54">
        <v>1.89</v>
      </c>
      <c r="F54">
        <v>8.6199999999999992</v>
      </c>
    </row>
    <row r="55" spans="1:6" x14ac:dyDescent="0.3">
      <c r="A55" s="22">
        <v>37043</v>
      </c>
      <c r="B55">
        <v>0.52</v>
      </c>
      <c r="C55">
        <v>-0.86</v>
      </c>
      <c r="D55">
        <v>-0.88</v>
      </c>
      <c r="E55">
        <v>1.6</v>
      </c>
      <c r="F55">
        <v>8.6</v>
      </c>
    </row>
    <row r="56" spans="1:6" x14ac:dyDescent="0.3">
      <c r="A56" s="22">
        <v>37073</v>
      </c>
      <c r="B56">
        <v>1.33</v>
      </c>
      <c r="C56">
        <v>0.38</v>
      </c>
      <c r="D56">
        <v>-1.21</v>
      </c>
      <c r="E56">
        <v>0.16</v>
      </c>
      <c r="F56">
        <v>7.42</v>
      </c>
    </row>
    <row r="57" spans="1:6" x14ac:dyDescent="0.3">
      <c r="A57" s="22">
        <v>37104</v>
      </c>
      <c r="B57">
        <v>0.7</v>
      </c>
      <c r="C57">
        <v>0.57999999999999996</v>
      </c>
      <c r="D57">
        <v>-0.56000000000000005</v>
      </c>
      <c r="E57">
        <v>-1.4</v>
      </c>
      <c r="F57">
        <v>6.11</v>
      </c>
    </row>
    <row r="58" spans="1:6" x14ac:dyDescent="0.3">
      <c r="A58" s="22">
        <v>37135</v>
      </c>
      <c r="B58">
        <v>0.28000000000000003</v>
      </c>
      <c r="C58">
        <v>1.4</v>
      </c>
      <c r="D58">
        <v>-0.38</v>
      </c>
      <c r="E58">
        <v>-2.67</v>
      </c>
      <c r="F58">
        <v>5.97</v>
      </c>
    </row>
    <row r="59" spans="1:6" x14ac:dyDescent="0.3">
      <c r="A59" s="22">
        <v>37165</v>
      </c>
      <c r="B59">
        <v>0.83</v>
      </c>
      <c r="C59">
        <v>5.23</v>
      </c>
      <c r="D59">
        <v>0.39</v>
      </c>
      <c r="E59">
        <v>-1.52</v>
      </c>
      <c r="F59">
        <v>7.01</v>
      </c>
    </row>
    <row r="60" spans="1:6" x14ac:dyDescent="0.3">
      <c r="A60" s="22">
        <v>37196</v>
      </c>
      <c r="B60">
        <v>0.71</v>
      </c>
      <c r="C60">
        <v>2.87</v>
      </c>
      <c r="D60">
        <v>2.02</v>
      </c>
      <c r="E60">
        <v>-0.01</v>
      </c>
      <c r="F60">
        <v>8.49</v>
      </c>
    </row>
    <row r="61" spans="1:6" x14ac:dyDescent="0.3">
      <c r="A61" s="22">
        <v>37226</v>
      </c>
      <c r="B61">
        <v>0.65</v>
      </c>
      <c r="C61">
        <v>0.82</v>
      </c>
      <c r="D61">
        <v>3.26</v>
      </c>
      <c r="E61">
        <v>-0.42</v>
      </c>
      <c r="F61">
        <v>9.6300000000000008</v>
      </c>
    </row>
    <row r="62" spans="1:6" x14ac:dyDescent="0.3">
      <c r="A62" s="22">
        <v>37257</v>
      </c>
      <c r="B62">
        <v>0.52</v>
      </c>
      <c r="C62">
        <v>-0.14000000000000001</v>
      </c>
      <c r="D62">
        <v>2.73</v>
      </c>
      <c r="E62">
        <v>0</v>
      </c>
      <c r="F62">
        <v>9.8699999999999992</v>
      </c>
    </row>
    <row r="63" spans="1:6" x14ac:dyDescent="0.3">
      <c r="A63" s="22">
        <v>37288</v>
      </c>
      <c r="B63">
        <v>0.36</v>
      </c>
      <c r="C63">
        <v>-0.48</v>
      </c>
      <c r="D63">
        <v>-0.44</v>
      </c>
      <c r="E63">
        <v>1.31</v>
      </c>
      <c r="F63">
        <v>10.029999999999999</v>
      </c>
    </row>
    <row r="64" spans="1:6" x14ac:dyDescent="0.3">
      <c r="A64" s="22">
        <v>37316</v>
      </c>
      <c r="B64">
        <v>0.6</v>
      </c>
      <c r="C64">
        <v>-1.1499999999999999</v>
      </c>
      <c r="D64">
        <v>0.46</v>
      </c>
      <c r="E64">
        <v>3.08</v>
      </c>
      <c r="F64">
        <v>9.18</v>
      </c>
    </row>
    <row r="65" spans="1:12" x14ac:dyDescent="0.3">
      <c r="A65" s="22">
        <v>37347</v>
      </c>
      <c r="B65">
        <v>0.8</v>
      </c>
      <c r="C65">
        <v>-1.18</v>
      </c>
      <c r="D65">
        <v>-2.86</v>
      </c>
      <c r="E65">
        <v>0.56999999999999995</v>
      </c>
      <c r="F65">
        <v>6.91</v>
      </c>
    </row>
    <row r="66" spans="1:12" x14ac:dyDescent="0.3">
      <c r="A66" s="22">
        <v>37377</v>
      </c>
      <c r="B66">
        <v>0.21</v>
      </c>
      <c r="C66">
        <v>-0.96</v>
      </c>
      <c r="D66">
        <v>-3.29</v>
      </c>
      <c r="E66">
        <v>0.2</v>
      </c>
      <c r="F66">
        <v>5.66</v>
      </c>
    </row>
    <row r="67" spans="1:12" x14ac:dyDescent="0.3">
      <c r="A67" s="22">
        <v>37408</v>
      </c>
      <c r="B67">
        <v>0.42</v>
      </c>
      <c r="C67">
        <v>-0.75</v>
      </c>
      <c r="D67">
        <v>-1.06</v>
      </c>
      <c r="E67">
        <v>0.89</v>
      </c>
      <c r="F67">
        <v>5.64</v>
      </c>
    </row>
    <row r="68" spans="1:12" x14ac:dyDescent="0.3">
      <c r="A68" s="22">
        <v>37438</v>
      </c>
      <c r="B68">
        <v>1.19</v>
      </c>
      <c r="C68">
        <v>-0.17</v>
      </c>
      <c r="D68">
        <v>-0.54</v>
      </c>
      <c r="E68">
        <v>1.89</v>
      </c>
      <c r="F68">
        <v>6.04</v>
      </c>
    </row>
    <row r="69" spans="1:12" x14ac:dyDescent="0.3">
      <c r="A69" s="22">
        <v>37469</v>
      </c>
      <c r="B69">
        <v>0.65</v>
      </c>
      <c r="C69">
        <v>3.63</v>
      </c>
      <c r="D69">
        <v>1.68</v>
      </c>
      <c r="E69">
        <v>1.47</v>
      </c>
      <c r="F69">
        <v>7.21</v>
      </c>
    </row>
    <row r="70" spans="1:12" x14ac:dyDescent="0.3">
      <c r="A70" s="22">
        <v>37500</v>
      </c>
      <c r="B70">
        <v>0.72</v>
      </c>
      <c r="C70">
        <v>2.2999999999999998</v>
      </c>
      <c r="D70">
        <v>3.5</v>
      </c>
      <c r="E70">
        <v>0.87</v>
      </c>
      <c r="F70">
        <v>8.89</v>
      </c>
    </row>
    <row r="71" spans="1:12" x14ac:dyDescent="0.3">
      <c r="A71" s="22">
        <v>37530</v>
      </c>
      <c r="B71">
        <v>1.31</v>
      </c>
      <c r="C71">
        <v>3.32</v>
      </c>
      <c r="D71">
        <v>4.6399999999999997</v>
      </c>
      <c r="E71">
        <v>1.1399999999999999</v>
      </c>
      <c r="F71">
        <v>10.65</v>
      </c>
    </row>
    <row r="72" spans="1:12" x14ac:dyDescent="0.3">
      <c r="A72" s="22">
        <v>37561</v>
      </c>
      <c r="B72">
        <v>3.02</v>
      </c>
      <c r="C72">
        <v>6.36</v>
      </c>
      <c r="D72">
        <v>9.85</v>
      </c>
      <c r="E72">
        <v>2.44</v>
      </c>
      <c r="F72">
        <v>15.61</v>
      </c>
    </row>
    <row r="73" spans="1:12" x14ac:dyDescent="0.3">
      <c r="A73" s="22">
        <v>37591</v>
      </c>
      <c r="B73">
        <v>2.1</v>
      </c>
      <c r="C73">
        <v>3.27</v>
      </c>
      <c r="D73">
        <v>9.02</v>
      </c>
      <c r="E73">
        <v>4.78</v>
      </c>
      <c r="F73">
        <v>19.46</v>
      </c>
    </row>
    <row r="74" spans="1:12" x14ac:dyDescent="0.3">
      <c r="A74" s="22">
        <v>37622</v>
      </c>
      <c r="B74">
        <v>2.25</v>
      </c>
      <c r="C74">
        <v>0.32</v>
      </c>
      <c r="D74">
        <v>2.99</v>
      </c>
      <c r="E74">
        <v>1.68</v>
      </c>
      <c r="F74">
        <v>21</v>
      </c>
    </row>
    <row r="75" spans="1:12" x14ac:dyDescent="0.3">
      <c r="A75" s="22">
        <v>37653</v>
      </c>
      <c r="B75">
        <v>1.57</v>
      </c>
      <c r="C75">
        <v>-0.56999999999999995</v>
      </c>
      <c r="D75">
        <v>0.51</v>
      </c>
      <c r="E75">
        <v>0.74</v>
      </c>
      <c r="F75">
        <v>22.23</v>
      </c>
    </row>
    <row r="76" spans="1:12" x14ac:dyDescent="0.3">
      <c r="A76" s="22">
        <v>37681</v>
      </c>
      <c r="B76">
        <v>1.23</v>
      </c>
      <c r="C76">
        <v>-0.13</v>
      </c>
      <c r="D76">
        <v>2.15</v>
      </c>
      <c r="E76">
        <v>1.19</v>
      </c>
      <c r="F76">
        <v>23.78</v>
      </c>
    </row>
    <row r="77" spans="1:12" ht="15" thickBot="1" x14ac:dyDescent="0.35">
      <c r="A77" s="22">
        <v>37712</v>
      </c>
      <c r="B77">
        <v>0.97</v>
      </c>
      <c r="C77">
        <v>-0.24</v>
      </c>
      <c r="D77">
        <v>1.74</v>
      </c>
      <c r="E77">
        <v>1.61</v>
      </c>
      <c r="F77">
        <v>25.43</v>
      </c>
    </row>
    <row r="78" spans="1:12" ht="18" x14ac:dyDescent="0.35">
      <c r="A78" s="22">
        <v>37742</v>
      </c>
      <c r="B78">
        <v>0.61</v>
      </c>
      <c r="C78">
        <v>-0.54</v>
      </c>
      <c r="D78">
        <v>-0.5</v>
      </c>
      <c r="E78">
        <v>3.08</v>
      </c>
      <c r="F78">
        <v>26.97</v>
      </c>
      <c r="I78" s="2" t="s">
        <v>221</v>
      </c>
      <c r="J78" s="3" t="s">
        <v>370</v>
      </c>
      <c r="K78" s="3" t="s">
        <v>223</v>
      </c>
      <c r="L78" s="4"/>
    </row>
    <row r="79" spans="1:12" ht="18" x14ac:dyDescent="0.35">
      <c r="A79" s="22">
        <v>37773</v>
      </c>
      <c r="B79">
        <v>-0.15</v>
      </c>
      <c r="C79">
        <v>-0.95</v>
      </c>
      <c r="D79">
        <v>-1.81</v>
      </c>
      <c r="E79">
        <v>2.19</v>
      </c>
      <c r="F79">
        <v>26.44</v>
      </c>
      <c r="I79" s="5">
        <v>58</v>
      </c>
      <c r="J79" s="6" t="s">
        <v>367</v>
      </c>
      <c r="K79" s="7" t="s">
        <v>362</v>
      </c>
      <c r="L79" s="8"/>
    </row>
    <row r="80" spans="1:12" ht="18" x14ac:dyDescent="0.35">
      <c r="A80" s="22">
        <v>37803</v>
      </c>
      <c r="B80">
        <v>0.2</v>
      </c>
      <c r="C80">
        <v>0.73</v>
      </c>
      <c r="D80">
        <v>-1.05</v>
      </c>
      <c r="E80">
        <v>0.09</v>
      </c>
      <c r="F80">
        <v>24.29</v>
      </c>
      <c r="I80" s="5">
        <v>655</v>
      </c>
      <c r="J80" s="6" t="s">
        <v>366</v>
      </c>
      <c r="K80" s="7" t="s">
        <v>363</v>
      </c>
      <c r="L80" s="8"/>
    </row>
    <row r="81" spans="1:15" ht="18" x14ac:dyDescent="0.35">
      <c r="A81" s="22">
        <v>37834</v>
      </c>
      <c r="B81">
        <v>0.34</v>
      </c>
      <c r="C81">
        <v>2.2999999999999998</v>
      </c>
      <c r="D81">
        <v>-1.19</v>
      </c>
      <c r="E81">
        <v>-0.06</v>
      </c>
      <c r="F81">
        <v>21.59</v>
      </c>
      <c r="I81" s="5">
        <v>2938</v>
      </c>
      <c r="J81" s="9" t="s">
        <v>365</v>
      </c>
      <c r="K81" s="7" t="s">
        <v>364</v>
      </c>
      <c r="L81" s="8"/>
    </row>
    <row r="82" spans="1:15" ht="18" x14ac:dyDescent="0.35">
      <c r="A82" s="22">
        <v>37865</v>
      </c>
      <c r="B82">
        <v>0.78</v>
      </c>
      <c r="C82">
        <v>4.3</v>
      </c>
      <c r="D82">
        <v>2</v>
      </c>
      <c r="E82">
        <v>-0.31</v>
      </c>
      <c r="F82">
        <v>20.18</v>
      </c>
      <c r="I82" s="5">
        <v>1419</v>
      </c>
      <c r="J82" s="6" t="s">
        <v>369</v>
      </c>
      <c r="K82" s="7" t="s">
        <v>368</v>
      </c>
      <c r="L82" s="8"/>
    </row>
    <row r="83" spans="1:15" ht="18.600000000000001" thickBot="1" x14ac:dyDescent="0.4">
      <c r="A83" s="22">
        <v>37895</v>
      </c>
      <c r="B83">
        <v>0.28999999999999998</v>
      </c>
      <c r="C83">
        <v>2.1</v>
      </c>
      <c r="D83">
        <v>7.03</v>
      </c>
      <c r="E83">
        <v>-0.19</v>
      </c>
      <c r="F83">
        <v>17.46</v>
      </c>
      <c r="I83" s="10">
        <v>7060</v>
      </c>
      <c r="J83" s="11" t="s">
        <v>222</v>
      </c>
      <c r="K83" s="12" t="s">
        <v>224</v>
      </c>
      <c r="L83" s="13"/>
    </row>
    <row r="84" spans="1:15" x14ac:dyDescent="0.3">
      <c r="A84" s="22">
        <v>37926</v>
      </c>
      <c r="B84">
        <v>0.34</v>
      </c>
      <c r="C84">
        <v>0.71</v>
      </c>
      <c r="D84">
        <v>1.23</v>
      </c>
      <c r="E84">
        <v>-0.36</v>
      </c>
      <c r="F84">
        <v>11.25</v>
      </c>
    </row>
    <row r="85" spans="1:15" ht="15" thickBot="1" x14ac:dyDescent="0.35">
      <c r="A85" s="22">
        <v>37956</v>
      </c>
      <c r="B85">
        <v>0.52</v>
      </c>
      <c r="C85">
        <v>1.0900000000000001</v>
      </c>
      <c r="D85">
        <v>-1.65</v>
      </c>
      <c r="E85">
        <v>-1.1299999999999999</v>
      </c>
      <c r="F85">
        <v>7.48</v>
      </c>
    </row>
    <row r="86" spans="1:15" x14ac:dyDescent="0.3">
      <c r="A86" s="22">
        <v>37987</v>
      </c>
      <c r="B86">
        <v>0.76</v>
      </c>
      <c r="C86">
        <v>0.79</v>
      </c>
      <c r="D86">
        <v>-0.53</v>
      </c>
      <c r="E86">
        <v>-0.56000000000000005</v>
      </c>
      <c r="F86">
        <v>6.14</v>
      </c>
      <c r="J86" s="15" t="s">
        <v>372</v>
      </c>
      <c r="K86" s="32" t="s">
        <v>1</v>
      </c>
      <c r="L86" s="32" t="s">
        <v>218</v>
      </c>
      <c r="M86" s="32" t="s">
        <v>219</v>
      </c>
      <c r="N86" s="33" t="s">
        <v>220</v>
      </c>
      <c r="O86" s="33" t="s">
        <v>391</v>
      </c>
    </row>
    <row r="87" spans="1:15" x14ac:dyDescent="0.3">
      <c r="A87" s="22">
        <v>38018</v>
      </c>
      <c r="B87">
        <v>0.61</v>
      </c>
      <c r="C87">
        <v>-0.55000000000000004</v>
      </c>
      <c r="D87">
        <v>-0.7</v>
      </c>
      <c r="E87">
        <v>-1.28</v>
      </c>
      <c r="F87">
        <v>5.0199999999999996</v>
      </c>
      <c r="J87" s="16" t="s">
        <v>373</v>
      </c>
      <c r="K87" s="17">
        <f>MIN(Tabela1_1[Índice geral])</f>
        <v>-0.68</v>
      </c>
      <c r="L87" s="17">
        <f>MIN(Tabela1_1[Carnes])</f>
        <v>-4.03</v>
      </c>
      <c r="M87" s="17">
        <f>MIN(Tabela1_1[Aves e ovos])</f>
        <v>-9.7799999999999994</v>
      </c>
      <c r="N87" s="18">
        <f>MIN(Tabela1_1[Leites e derivados])</f>
        <v>-6.45</v>
      </c>
      <c r="O87" s="18">
        <f>MIN(Tabela1_1[Acc 12 meses alimentos])</f>
        <v>-2.3199999999999998</v>
      </c>
    </row>
    <row r="88" spans="1:15" x14ac:dyDescent="0.3">
      <c r="A88" s="22">
        <v>38047</v>
      </c>
      <c r="B88">
        <v>0.47</v>
      </c>
      <c r="C88">
        <v>-1.48</v>
      </c>
      <c r="D88">
        <v>1.19</v>
      </c>
      <c r="E88">
        <v>0.54</v>
      </c>
      <c r="F88">
        <v>3.75</v>
      </c>
      <c r="J88" s="16" t="s">
        <v>374</v>
      </c>
      <c r="K88" s="17">
        <f>MAX(Tabela1_1[Índice geral])</f>
        <v>3.02</v>
      </c>
      <c r="L88" s="17">
        <f>MAX(Tabela1_1[Carnes])</f>
        <v>18.059999999999999</v>
      </c>
      <c r="M88" s="17">
        <f>MAX(Tabela1_1[Aves e ovos])</f>
        <v>12.49</v>
      </c>
      <c r="N88" s="18">
        <f>MAX(Tabela1_1[Leites e derivados])</f>
        <v>14.06</v>
      </c>
      <c r="O88" s="18">
        <f>MAX(Tabela1_1[Acc 12 meses alimentos])</f>
        <v>26.97</v>
      </c>
    </row>
    <row r="89" spans="1:15" x14ac:dyDescent="0.3">
      <c r="A89" s="22">
        <v>38078</v>
      </c>
      <c r="B89">
        <v>0.37</v>
      </c>
      <c r="C89">
        <v>-1.88</v>
      </c>
      <c r="D89">
        <v>-1.08</v>
      </c>
      <c r="E89">
        <v>2.2000000000000002</v>
      </c>
      <c r="F89">
        <v>2.36</v>
      </c>
      <c r="J89" s="16" t="s">
        <v>375</v>
      </c>
      <c r="K89" s="17">
        <f>AVERAGE(Tabela1_1[Índice geral])</f>
        <v>0.49657492354740035</v>
      </c>
      <c r="L89" s="17">
        <f>AVERAGE(Tabela1_1[Carnes])</f>
        <v>0.70617737003058112</v>
      </c>
      <c r="M89" s="17">
        <f>AVERAGE(Tabela1_1[Aves e ovos])</f>
        <v>0.59657492354740105</v>
      </c>
      <c r="N89" s="18">
        <f>AVERAGE(Tabela1_1[Leites e derivados])</f>
        <v>0.57171253822629997</v>
      </c>
      <c r="O89" s="18">
        <f>AVERAGE(Tabela1_1[Acc 12 meses alimentos])</f>
        <v>7.0126055045871558</v>
      </c>
    </row>
    <row r="90" spans="1:15" x14ac:dyDescent="0.3">
      <c r="A90" s="22">
        <v>38108</v>
      </c>
      <c r="B90">
        <v>0.51</v>
      </c>
      <c r="C90">
        <v>-0.32</v>
      </c>
      <c r="D90">
        <v>-2.19</v>
      </c>
      <c r="E90">
        <v>2.33</v>
      </c>
      <c r="F90">
        <v>1.96</v>
      </c>
      <c r="J90" s="16" t="s">
        <v>376</v>
      </c>
      <c r="K90" s="17">
        <f>MEDIAN(Tabela1_1[Índice geral])</f>
        <v>0.45</v>
      </c>
      <c r="L90" s="17">
        <f>MEDIAN(Tabela1_1[Carnes])</f>
        <v>0.38</v>
      </c>
      <c r="M90" s="17">
        <f>MEDIAN(Tabela1_1[Aves e ovos])</f>
        <v>0.46</v>
      </c>
      <c r="N90" s="18">
        <f>MEDIAN(Tabela1_1[Leites e derivados])</f>
        <v>0.48</v>
      </c>
      <c r="O90" s="18">
        <f>MEDIAN(Tabela1_1[Acc 12 meses alimentos])</f>
        <v>6.74</v>
      </c>
    </row>
    <row r="91" spans="1:15" x14ac:dyDescent="0.3">
      <c r="A91" s="22">
        <v>38139</v>
      </c>
      <c r="B91">
        <v>0.71</v>
      </c>
      <c r="C91">
        <v>0.52</v>
      </c>
      <c r="D91">
        <v>-0.35</v>
      </c>
      <c r="E91">
        <v>3.82</v>
      </c>
      <c r="F91">
        <v>3.04</v>
      </c>
      <c r="J91" s="16" t="s">
        <v>377</v>
      </c>
      <c r="K91" s="17">
        <f>_xlfn.STDEV.S(Tabela1_1[Índice geral])</f>
        <v>0.40100014501463488</v>
      </c>
      <c r="L91" s="17">
        <f>_xlfn.STDEV.S(Tabela1_1[Carnes])</f>
        <v>2.176460599562855</v>
      </c>
      <c r="M91" s="17">
        <f>_xlfn.STDEV.S(Tabela1_1[Aves e ovos])</f>
        <v>2.2077315092454639</v>
      </c>
      <c r="N91" s="18">
        <f>_xlfn.STDEV.S(Tabela1_1[Leites e derivados])</f>
        <v>2.377606313531095</v>
      </c>
      <c r="O91" s="18">
        <f>_xlfn.STDEV.S(Tabela1_1[Acc 12 meses alimentos])</f>
        <v>5.2390694755522009</v>
      </c>
    </row>
    <row r="92" spans="1:15" x14ac:dyDescent="0.3">
      <c r="A92" s="22">
        <v>38169</v>
      </c>
      <c r="B92">
        <v>0.91</v>
      </c>
      <c r="C92">
        <v>0.21</v>
      </c>
      <c r="D92">
        <v>0.61</v>
      </c>
      <c r="E92">
        <v>2.92</v>
      </c>
      <c r="F92">
        <v>4.43</v>
      </c>
      <c r="J92" s="16" t="s">
        <v>378</v>
      </c>
      <c r="K92" s="17">
        <f>KURT(Tabela1_1[Índice geral])</f>
        <v>6.1270297323762435</v>
      </c>
      <c r="L92" s="17">
        <f>KURT(Tabela1_1[Carnes])</f>
        <v>14.197176493629529</v>
      </c>
      <c r="M92" s="17">
        <f>KURT(Tabela1_1[Aves e ovos])</f>
        <v>5.5203071173852987</v>
      </c>
      <c r="N92" s="18">
        <f>KURT(Tabela1_1[Leites e derivados])</f>
        <v>5.4681967265156501</v>
      </c>
      <c r="O92" s="18">
        <f>KURT(Tabela1_1[Acc 12 meses alimentos])</f>
        <v>1.3208911013860467</v>
      </c>
    </row>
    <row r="93" spans="1:15" ht="15" thickBot="1" x14ac:dyDescent="0.35">
      <c r="A93" s="22">
        <v>38200</v>
      </c>
      <c r="B93">
        <v>0.69</v>
      </c>
      <c r="C93">
        <v>0.15</v>
      </c>
      <c r="D93">
        <v>-0.61</v>
      </c>
      <c r="E93">
        <v>0.48</v>
      </c>
      <c r="F93">
        <v>5.6</v>
      </c>
      <c r="J93" s="19" t="s">
        <v>382</v>
      </c>
      <c r="K93" s="20">
        <f>_xlfn.VAR.S(Tabela1_1[Índice geral])</f>
        <v>0.16080111630175822</v>
      </c>
      <c r="L93" s="20">
        <f>_xlfn.VAR.S(Tabela1_1[Carnes])</f>
        <v>4.7369807414495027</v>
      </c>
      <c r="M93" s="20">
        <f>_xlfn.VAR.S(Tabela1_1[Aves e ovos])</f>
        <v>4.8740784169152533</v>
      </c>
      <c r="N93" s="21">
        <f>_xlfn.VAR.S(Tabela1_1[Leites e derivados])</f>
        <v>5.653011782142924</v>
      </c>
      <c r="O93" s="21">
        <f>_xlfn.VAR.S(Tabela1_1[Acc 12 meses alimentos])</f>
        <v>27.447848969662815</v>
      </c>
    </row>
    <row r="94" spans="1:15" x14ac:dyDescent="0.3">
      <c r="A94" s="22">
        <v>38231</v>
      </c>
      <c r="B94">
        <v>0.33</v>
      </c>
      <c r="C94">
        <v>1.01</v>
      </c>
      <c r="D94">
        <v>0.17</v>
      </c>
      <c r="E94">
        <v>-0.71</v>
      </c>
      <c r="F94">
        <v>4.59</v>
      </c>
      <c r="O94" s="14" t="s">
        <v>379</v>
      </c>
    </row>
    <row r="95" spans="1:15" x14ac:dyDescent="0.3">
      <c r="A95" s="22">
        <v>38261</v>
      </c>
      <c r="B95">
        <v>0.44</v>
      </c>
      <c r="C95">
        <v>1.01</v>
      </c>
      <c r="D95">
        <v>-0.44</v>
      </c>
      <c r="E95">
        <v>-1.21</v>
      </c>
      <c r="F95">
        <v>3.87</v>
      </c>
      <c r="O95" s="14" t="s">
        <v>380</v>
      </c>
    </row>
    <row r="96" spans="1:15" x14ac:dyDescent="0.3">
      <c r="A96" s="22">
        <v>38292</v>
      </c>
      <c r="B96">
        <v>0.69</v>
      </c>
      <c r="C96">
        <v>1.86</v>
      </c>
      <c r="D96">
        <v>1.32</v>
      </c>
      <c r="E96">
        <v>-1</v>
      </c>
      <c r="F96">
        <v>3.6</v>
      </c>
      <c r="O96" s="14" t="s">
        <v>381</v>
      </c>
    </row>
    <row r="97" spans="1:15" x14ac:dyDescent="0.3">
      <c r="A97" s="22">
        <v>38322</v>
      </c>
      <c r="B97">
        <v>0.86</v>
      </c>
      <c r="C97">
        <v>3.55</v>
      </c>
      <c r="D97">
        <v>2.4500000000000002</v>
      </c>
      <c r="E97">
        <v>0.03</v>
      </c>
      <c r="F97">
        <v>3.87</v>
      </c>
    </row>
    <row r="98" spans="1:15" ht="15.6" x14ac:dyDescent="0.3">
      <c r="A98" s="22">
        <v>38353</v>
      </c>
      <c r="B98">
        <v>0.57999999999999996</v>
      </c>
      <c r="C98">
        <v>0.75</v>
      </c>
      <c r="D98">
        <v>1.1399999999999999</v>
      </c>
      <c r="E98">
        <v>0.51</v>
      </c>
      <c r="F98">
        <v>3.76</v>
      </c>
      <c r="J98" s="36" t="s">
        <v>372</v>
      </c>
      <c r="K98" s="36" t="s">
        <v>1</v>
      </c>
      <c r="L98" s="36" t="s">
        <v>218</v>
      </c>
      <c r="M98" s="36" t="s">
        <v>219</v>
      </c>
      <c r="N98" s="36" t="s">
        <v>220</v>
      </c>
      <c r="O98" s="36" t="s">
        <v>391</v>
      </c>
    </row>
    <row r="99" spans="1:15" ht="15.6" x14ac:dyDescent="0.3">
      <c r="A99" s="22">
        <v>38384</v>
      </c>
      <c r="B99">
        <v>0.59</v>
      </c>
      <c r="C99">
        <v>-1.45</v>
      </c>
      <c r="D99">
        <v>-0.84</v>
      </c>
      <c r="E99">
        <v>0.15</v>
      </c>
      <c r="F99">
        <v>4.12</v>
      </c>
      <c r="J99" s="34" t="s">
        <v>384</v>
      </c>
      <c r="K99" s="35">
        <v>-0.68</v>
      </c>
      <c r="L99" s="35">
        <v>-4.03</v>
      </c>
      <c r="M99" s="35">
        <v>-9.7799999999999994</v>
      </c>
      <c r="N99" s="35">
        <v>-6.45</v>
      </c>
      <c r="O99" s="35">
        <v>-2.3199999999999998</v>
      </c>
    </row>
    <row r="100" spans="1:15" ht="15.6" x14ac:dyDescent="0.3">
      <c r="A100" s="22">
        <v>38412</v>
      </c>
      <c r="B100">
        <v>0.61</v>
      </c>
      <c r="C100">
        <v>-0.5</v>
      </c>
      <c r="D100">
        <v>0.49</v>
      </c>
      <c r="E100">
        <v>0.97</v>
      </c>
      <c r="F100">
        <v>3.94</v>
      </c>
      <c r="J100" s="34" t="s">
        <v>385</v>
      </c>
      <c r="K100" s="35">
        <v>3.02</v>
      </c>
      <c r="L100" s="35">
        <v>18.059999999999999</v>
      </c>
      <c r="M100" s="35">
        <v>12.49</v>
      </c>
      <c r="N100" s="35">
        <v>14.06</v>
      </c>
      <c r="O100" s="35">
        <v>26.97</v>
      </c>
    </row>
    <row r="101" spans="1:15" ht="15.6" x14ac:dyDescent="0.3">
      <c r="A101" s="22">
        <v>38443</v>
      </c>
      <c r="B101">
        <v>0.87</v>
      </c>
      <c r="C101">
        <v>-1</v>
      </c>
      <c r="D101">
        <v>-1.82</v>
      </c>
      <c r="E101">
        <v>2.94</v>
      </c>
      <c r="F101">
        <v>5.14</v>
      </c>
      <c r="J101" s="34" t="s">
        <v>386</v>
      </c>
      <c r="K101" s="35">
        <v>0.49657492354740035</v>
      </c>
      <c r="L101" s="35">
        <v>0.70617737003058112</v>
      </c>
      <c r="M101" s="35">
        <v>0.59657492354740105</v>
      </c>
      <c r="N101" s="35">
        <v>0.57171253822629997</v>
      </c>
      <c r="O101" s="35">
        <v>7.0126055045871558</v>
      </c>
    </row>
    <row r="102" spans="1:15" ht="15.6" x14ac:dyDescent="0.3">
      <c r="A102" s="22">
        <v>38473</v>
      </c>
      <c r="B102">
        <v>0.49</v>
      </c>
      <c r="C102">
        <v>-1.08</v>
      </c>
      <c r="D102">
        <v>0.03</v>
      </c>
      <c r="E102">
        <v>1.31</v>
      </c>
      <c r="F102">
        <v>5.58</v>
      </c>
      <c r="J102" s="34" t="s">
        <v>387</v>
      </c>
      <c r="K102" s="35">
        <v>0.45</v>
      </c>
      <c r="L102" s="35">
        <v>0.38</v>
      </c>
      <c r="M102" s="35">
        <v>0.46</v>
      </c>
      <c r="N102" s="35">
        <v>0.48</v>
      </c>
      <c r="O102" s="35">
        <v>6.74</v>
      </c>
    </row>
    <row r="103" spans="1:15" ht="15.6" x14ac:dyDescent="0.3">
      <c r="A103" s="22">
        <v>38504</v>
      </c>
      <c r="B103">
        <v>-0.02</v>
      </c>
      <c r="C103">
        <v>-0.18</v>
      </c>
      <c r="D103">
        <v>-0.45</v>
      </c>
      <c r="E103">
        <v>-0.01</v>
      </c>
      <c r="F103">
        <v>4.12</v>
      </c>
      <c r="J103" s="34" t="s">
        <v>388</v>
      </c>
      <c r="K103" s="35">
        <v>0.40100014501463488</v>
      </c>
      <c r="L103" s="35">
        <v>2.176460599562855</v>
      </c>
      <c r="M103" s="35">
        <v>2.2077315092454639</v>
      </c>
      <c r="N103" s="35">
        <v>2.377606313531095</v>
      </c>
      <c r="O103" s="35">
        <v>5.2390694755522009</v>
      </c>
    </row>
    <row r="104" spans="1:15" ht="15.6" x14ac:dyDescent="0.3">
      <c r="A104" s="22">
        <v>38534</v>
      </c>
      <c r="B104">
        <v>0.25</v>
      </c>
      <c r="C104">
        <v>-1.85</v>
      </c>
      <c r="D104">
        <v>-0.35</v>
      </c>
      <c r="E104">
        <v>-1.42</v>
      </c>
      <c r="F104">
        <v>2.63</v>
      </c>
      <c r="J104" s="34" t="s">
        <v>389</v>
      </c>
      <c r="K104" s="35">
        <v>6.1270297323762435</v>
      </c>
      <c r="L104" s="35">
        <v>14.197176493629529</v>
      </c>
      <c r="M104" s="35">
        <v>5.5203071173852987</v>
      </c>
      <c r="N104" s="35">
        <v>5.4681967265156501</v>
      </c>
      <c r="O104" s="35">
        <v>1.3208911013860467</v>
      </c>
    </row>
    <row r="105" spans="1:15" ht="15.6" x14ac:dyDescent="0.3">
      <c r="A105" s="22">
        <v>38565</v>
      </c>
      <c r="B105">
        <v>0.17</v>
      </c>
      <c r="C105">
        <v>-0.93</v>
      </c>
      <c r="D105">
        <v>0.15</v>
      </c>
      <c r="E105">
        <v>-1.58</v>
      </c>
      <c r="F105">
        <v>1.02</v>
      </c>
      <c r="J105" s="37" t="s">
        <v>390</v>
      </c>
      <c r="K105" s="38">
        <v>0.16080111630175822</v>
      </c>
      <c r="L105" s="38">
        <v>4.7369807414495027</v>
      </c>
      <c r="M105" s="38">
        <v>4.8740784169152533</v>
      </c>
      <c r="N105" s="38">
        <v>5.653011782142924</v>
      </c>
      <c r="O105" s="38">
        <v>27.447848969662815</v>
      </c>
    </row>
    <row r="106" spans="1:15" x14ac:dyDescent="0.3">
      <c r="A106" s="22">
        <v>38596</v>
      </c>
      <c r="B106">
        <v>0.35</v>
      </c>
      <c r="C106">
        <v>0.99</v>
      </c>
      <c r="D106">
        <v>1.62</v>
      </c>
      <c r="E106">
        <v>-1.85</v>
      </c>
      <c r="F106">
        <v>0.96</v>
      </c>
    </row>
    <row r="107" spans="1:15" x14ac:dyDescent="0.3">
      <c r="A107" s="22">
        <v>38626</v>
      </c>
      <c r="B107">
        <v>0.75</v>
      </c>
      <c r="C107">
        <v>4.2</v>
      </c>
      <c r="D107">
        <v>2.5299999999999998</v>
      </c>
      <c r="E107">
        <v>-1.01</v>
      </c>
      <c r="F107">
        <v>1.47</v>
      </c>
    </row>
    <row r="108" spans="1:15" x14ac:dyDescent="0.3">
      <c r="A108" s="22">
        <v>38657</v>
      </c>
      <c r="B108">
        <v>0.55000000000000004</v>
      </c>
      <c r="C108">
        <v>1.78</v>
      </c>
      <c r="D108">
        <v>1.42</v>
      </c>
      <c r="E108">
        <v>-1.29</v>
      </c>
      <c r="F108">
        <v>2.37</v>
      </c>
    </row>
    <row r="109" spans="1:15" x14ac:dyDescent="0.3">
      <c r="A109" s="22">
        <v>38687</v>
      </c>
      <c r="B109">
        <v>0.36</v>
      </c>
      <c r="C109">
        <v>0.41</v>
      </c>
      <c r="D109">
        <v>-0.67</v>
      </c>
      <c r="E109">
        <v>-1.44</v>
      </c>
      <c r="F109">
        <v>1.99</v>
      </c>
    </row>
    <row r="110" spans="1:15" x14ac:dyDescent="0.3">
      <c r="A110" s="22">
        <v>38718</v>
      </c>
      <c r="B110">
        <v>0.59</v>
      </c>
      <c r="C110">
        <v>-2.77</v>
      </c>
      <c r="D110">
        <v>-2.38</v>
      </c>
      <c r="E110">
        <v>-1.37</v>
      </c>
      <c r="F110">
        <v>1.31</v>
      </c>
    </row>
    <row r="111" spans="1:15" x14ac:dyDescent="0.3">
      <c r="A111" s="22">
        <v>38749</v>
      </c>
      <c r="B111">
        <v>0.41</v>
      </c>
      <c r="C111">
        <v>-2.89</v>
      </c>
      <c r="D111">
        <v>-5.0599999999999996</v>
      </c>
      <c r="E111">
        <v>0.74</v>
      </c>
      <c r="F111">
        <v>0.53</v>
      </c>
    </row>
    <row r="112" spans="1:15" x14ac:dyDescent="0.3">
      <c r="A112" s="22">
        <v>38777</v>
      </c>
      <c r="B112">
        <v>0.43</v>
      </c>
      <c r="C112">
        <v>-1.24</v>
      </c>
      <c r="D112">
        <v>-9.7799999999999994</v>
      </c>
      <c r="E112">
        <v>1.18</v>
      </c>
      <c r="F112">
        <v>0.03</v>
      </c>
    </row>
    <row r="113" spans="1:6" x14ac:dyDescent="0.3">
      <c r="A113" s="22">
        <v>38808</v>
      </c>
      <c r="B113">
        <v>0.21</v>
      </c>
      <c r="C113">
        <v>-1.33</v>
      </c>
      <c r="D113">
        <v>-4.3600000000000003</v>
      </c>
      <c r="E113">
        <v>1.52</v>
      </c>
      <c r="F113">
        <v>-1.04</v>
      </c>
    </row>
    <row r="114" spans="1:6" x14ac:dyDescent="0.3">
      <c r="A114" s="22">
        <v>38838</v>
      </c>
      <c r="B114">
        <v>0.1</v>
      </c>
      <c r="C114">
        <v>1.17</v>
      </c>
      <c r="D114">
        <v>5.7</v>
      </c>
      <c r="E114">
        <v>0.3</v>
      </c>
      <c r="F114">
        <v>-1.71</v>
      </c>
    </row>
    <row r="115" spans="1:6" x14ac:dyDescent="0.3">
      <c r="A115" s="22">
        <v>38869</v>
      </c>
      <c r="B115">
        <v>-0.21</v>
      </c>
      <c r="C115">
        <v>-1.65</v>
      </c>
      <c r="D115">
        <v>3.48</v>
      </c>
      <c r="E115">
        <v>-0.54</v>
      </c>
      <c r="F115">
        <v>-1.65</v>
      </c>
    </row>
    <row r="116" spans="1:6" x14ac:dyDescent="0.3">
      <c r="A116" s="22">
        <v>38899</v>
      </c>
      <c r="B116">
        <v>0.19</v>
      </c>
      <c r="C116">
        <v>0.13</v>
      </c>
      <c r="D116">
        <v>-2.25</v>
      </c>
      <c r="E116">
        <v>0.38</v>
      </c>
      <c r="F116">
        <v>-0.8</v>
      </c>
    </row>
    <row r="117" spans="1:6" x14ac:dyDescent="0.3">
      <c r="A117" s="22">
        <v>38930</v>
      </c>
      <c r="B117">
        <v>0.05</v>
      </c>
      <c r="C117">
        <v>1.52</v>
      </c>
      <c r="D117">
        <v>-0.39</v>
      </c>
      <c r="E117">
        <v>-0.39</v>
      </c>
      <c r="F117">
        <v>0</v>
      </c>
    </row>
    <row r="118" spans="1:6" x14ac:dyDescent="0.3">
      <c r="A118" s="22">
        <v>38961</v>
      </c>
      <c r="B118">
        <v>0.21</v>
      </c>
      <c r="C118">
        <v>2.3199999999999998</v>
      </c>
      <c r="D118">
        <v>3.22</v>
      </c>
      <c r="E118">
        <v>-0.34</v>
      </c>
      <c r="F118">
        <v>0.33</v>
      </c>
    </row>
    <row r="119" spans="1:6" x14ac:dyDescent="0.3">
      <c r="A119" s="22">
        <v>38991</v>
      </c>
      <c r="B119">
        <v>0.33</v>
      </c>
      <c r="C119">
        <v>4.51</v>
      </c>
      <c r="D119">
        <v>6.8</v>
      </c>
      <c r="E119">
        <v>-0.96</v>
      </c>
      <c r="F119">
        <v>0.94</v>
      </c>
    </row>
    <row r="120" spans="1:6" x14ac:dyDescent="0.3">
      <c r="A120" s="22">
        <v>39022</v>
      </c>
      <c r="B120">
        <v>0.31</v>
      </c>
      <c r="C120">
        <v>1.63</v>
      </c>
      <c r="D120">
        <v>4.1500000000000004</v>
      </c>
      <c r="E120">
        <v>-0.11</v>
      </c>
      <c r="F120">
        <v>1.1100000000000001</v>
      </c>
    </row>
    <row r="121" spans="1:6" x14ac:dyDescent="0.3">
      <c r="A121" s="22">
        <v>39052</v>
      </c>
      <c r="B121">
        <v>0.48</v>
      </c>
      <c r="C121">
        <v>-0.43</v>
      </c>
      <c r="D121">
        <v>0.64</v>
      </c>
      <c r="E121">
        <v>-0.23</v>
      </c>
      <c r="F121">
        <v>1.23</v>
      </c>
    </row>
    <row r="122" spans="1:6" x14ac:dyDescent="0.3">
      <c r="A122" s="22">
        <v>39083</v>
      </c>
      <c r="B122">
        <v>0.44</v>
      </c>
      <c r="C122">
        <v>-0.26</v>
      </c>
      <c r="D122">
        <v>0.76</v>
      </c>
      <c r="E122">
        <v>0</v>
      </c>
      <c r="F122">
        <v>1.97</v>
      </c>
    </row>
    <row r="123" spans="1:6" x14ac:dyDescent="0.3">
      <c r="A123" s="22">
        <v>39114</v>
      </c>
      <c r="B123">
        <v>0.44</v>
      </c>
      <c r="C123">
        <v>-1.28</v>
      </c>
      <c r="D123">
        <v>2.2999999999999998</v>
      </c>
      <c r="E123">
        <v>0.39</v>
      </c>
      <c r="F123">
        <v>3.06</v>
      </c>
    </row>
    <row r="124" spans="1:6" x14ac:dyDescent="0.3">
      <c r="A124" s="22">
        <v>39142</v>
      </c>
      <c r="B124">
        <v>0.37</v>
      </c>
      <c r="C124">
        <v>0.13</v>
      </c>
      <c r="D124">
        <v>3.4</v>
      </c>
      <c r="E124">
        <v>0.77</v>
      </c>
      <c r="F124">
        <v>4.32</v>
      </c>
    </row>
    <row r="125" spans="1:6" x14ac:dyDescent="0.3">
      <c r="A125" s="22">
        <v>39173</v>
      </c>
      <c r="B125">
        <v>0.25</v>
      </c>
      <c r="C125">
        <v>-0.9</v>
      </c>
      <c r="D125">
        <v>-0.5</v>
      </c>
      <c r="E125">
        <v>2.4500000000000002</v>
      </c>
      <c r="F125">
        <v>4.63</v>
      </c>
    </row>
    <row r="126" spans="1:6" x14ac:dyDescent="0.3">
      <c r="A126" s="22">
        <v>39203</v>
      </c>
      <c r="B126">
        <v>0.28000000000000003</v>
      </c>
      <c r="C126">
        <v>-0.11</v>
      </c>
      <c r="D126">
        <v>-0.44</v>
      </c>
      <c r="E126">
        <v>3.75</v>
      </c>
      <c r="F126">
        <v>4.83</v>
      </c>
    </row>
    <row r="127" spans="1:6" x14ac:dyDescent="0.3">
      <c r="A127" s="22">
        <v>39234</v>
      </c>
      <c r="B127">
        <v>0.28000000000000003</v>
      </c>
      <c r="C127">
        <v>0.12</v>
      </c>
      <c r="D127">
        <v>0.88</v>
      </c>
      <c r="E127">
        <v>7.35</v>
      </c>
      <c r="F127">
        <v>6.62</v>
      </c>
    </row>
    <row r="128" spans="1:6" x14ac:dyDescent="0.3">
      <c r="A128" s="22">
        <v>39264</v>
      </c>
      <c r="B128">
        <v>0.24</v>
      </c>
      <c r="C128">
        <v>3.58</v>
      </c>
      <c r="D128">
        <v>1.44</v>
      </c>
      <c r="E128">
        <v>11.31</v>
      </c>
      <c r="F128">
        <v>7.88</v>
      </c>
    </row>
    <row r="129" spans="1:6" x14ac:dyDescent="0.3">
      <c r="A129" s="22">
        <v>39295</v>
      </c>
      <c r="B129">
        <v>0.47</v>
      </c>
      <c r="C129">
        <v>2.98</v>
      </c>
      <c r="D129">
        <v>0.98</v>
      </c>
      <c r="E129">
        <v>5.77</v>
      </c>
      <c r="F129">
        <v>9.3000000000000007</v>
      </c>
    </row>
    <row r="130" spans="1:6" x14ac:dyDescent="0.3">
      <c r="A130" s="22">
        <v>39326</v>
      </c>
      <c r="B130">
        <v>0.18</v>
      </c>
      <c r="C130">
        <v>0.62</v>
      </c>
      <c r="D130">
        <v>0.36</v>
      </c>
      <c r="E130">
        <v>-1.2</v>
      </c>
      <c r="F130">
        <v>9.6999999999999993</v>
      </c>
    </row>
    <row r="131" spans="1:6" x14ac:dyDescent="0.3">
      <c r="A131" s="22">
        <v>39356</v>
      </c>
      <c r="B131">
        <v>0.3</v>
      </c>
      <c r="C131">
        <v>1.83</v>
      </c>
      <c r="D131">
        <v>1.48</v>
      </c>
      <c r="E131">
        <v>-6.45</v>
      </c>
      <c r="F131">
        <v>9.3000000000000007</v>
      </c>
    </row>
    <row r="132" spans="1:6" x14ac:dyDescent="0.3">
      <c r="A132" s="22">
        <v>39387</v>
      </c>
      <c r="B132">
        <v>0.38</v>
      </c>
      <c r="C132">
        <v>5.71</v>
      </c>
      <c r="D132">
        <v>0.62</v>
      </c>
      <c r="E132">
        <v>-3.74</v>
      </c>
      <c r="F132">
        <v>8.9600000000000009</v>
      </c>
    </row>
    <row r="133" spans="1:6" x14ac:dyDescent="0.3">
      <c r="A133" s="22">
        <v>39417</v>
      </c>
      <c r="B133">
        <v>0.74</v>
      </c>
      <c r="C133">
        <v>8.1999999999999993</v>
      </c>
      <c r="D133">
        <v>3.44</v>
      </c>
      <c r="E133">
        <v>-0.96</v>
      </c>
      <c r="F133">
        <v>10.77</v>
      </c>
    </row>
    <row r="134" spans="1:6" x14ac:dyDescent="0.3">
      <c r="A134" s="22">
        <v>39448</v>
      </c>
      <c r="B134">
        <v>0.54</v>
      </c>
      <c r="C134">
        <v>0.28999999999999998</v>
      </c>
      <c r="D134">
        <v>2.4500000000000002</v>
      </c>
      <c r="E134">
        <v>-1.02</v>
      </c>
      <c r="F134">
        <v>11.52</v>
      </c>
    </row>
    <row r="135" spans="1:6" x14ac:dyDescent="0.3">
      <c r="A135" s="22">
        <v>39479</v>
      </c>
      <c r="B135">
        <v>0.49</v>
      </c>
      <c r="C135">
        <v>-1</v>
      </c>
      <c r="D135">
        <v>0.19</v>
      </c>
      <c r="E135">
        <v>0.02</v>
      </c>
      <c r="F135">
        <v>11.32</v>
      </c>
    </row>
    <row r="136" spans="1:6" x14ac:dyDescent="0.3">
      <c r="A136" s="22">
        <v>39508</v>
      </c>
      <c r="B136">
        <v>0.48</v>
      </c>
      <c r="C136">
        <v>-1.04</v>
      </c>
      <c r="D136">
        <v>0.31</v>
      </c>
      <c r="E136">
        <v>1.01</v>
      </c>
      <c r="F136">
        <v>11.22</v>
      </c>
    </row>
    <row r="137" spans="1:6" x14ac:dyDescent="0.3">
      <c r="A137" s="22">
        <v>39539</v>
      </c>
      <c r="B137">
        <v>0.55000000000000004</v>
      </c>
      <c r="C137">
        <v>1.35</v>
      </c>
      <c r="D137">
        <v>-2.68</v>
      </c>
      <c r="E137">
        <v>1.95</v>
      </c>
      <c r="F137">
        <v>12.62</v>
      </c>
    </row>
    <row r="138" spans="1:6" x14ac:dyDescent="0.3">
      <c r="A138" s="22">
        <v>39569</v>
      </c>
      <c r="B138">
        <v>0.79</v>
      </c>
      <c r="C138">
        <v>3.45</v>
      </c>
      <c r="D138">
        <v>1.06</v>
      </c>
      <c r="E138">
        <v>1.37</v>
      </c>
      <c r="F138">
        <v>14.63</v>
      </c>
    </row>
    <row r="139" spans="1:6" x14ac:dyDescent="0.3">
      <c r="A139" s="22">
        <v>39600</v>
      </c>
      <c r="B139">
        <v>0.74</v>
      </c>
      <c r="C139">
        <v>6.91</v>
      </c>
      <c r="D139">
        <v>1.48</v>
      </c>
      <c r="E139">
        <v>0.7</v>
      </c>
      <c r="F139">
        <v>15.79</v>
      </c>
    </row>
    <row r="140" spans="1:6" x14ac:dyDescent="0.3">
      <c r="A140" s="22">
        <v>39630</v>
      </c>
      <c r="B140">
        <v>0.53</v>
      </c>
      <c r="C140">
        <v>4.3499999999999996</v>
      </c>
      <c r="D140">
        <v>2.12</v>
      </c>
      <c r="E140">
        <v>-0.36</v>
      </c>
      <c r="F140">
        <v>15.54</v>
      </c>
    </row>
    <row r="141" spans="1:6" x14ac:dyDescent="0.3">
      <c r="A141" s="22">
        <v>39661</v>
      </c>
      <c r="B141">
        <v>0.28000000000000003</v>
      </c>
      <c r="C141">
        <v>0.56000000000000005</v>
      </c>
      <c r="D141">
        <v>2.4</v>
      </c>
      <c r="E141">
        <v>-1.68</v>
      </c>
      <c r="F141">
        <v>13.75</v>
      </c>
    </row>
    <row r="142" spans="1:6" x14ac:dyDescent="0.3">
      <c r="A142" s="22">
        <v>39692</v>
      </c>
      <c r="B142">
        <v>0.26</v>
      </c>
      <c r="C142">
        <v>0.56999999999999995</v>
      </c>
      <c r="D142">
        <v>1.1299999999999999</v>
      </c>
      <c r="E142">
        <v>-2.52</v>
      </c>
      <c r="F142">
        <v>12.94</v>
      </c>
    </row>
    <row r="143" spans="1:6" x14ac:dyDescent="0.3">
      <c r="A143" s="22">
        <v>39722</v>
      </c>
      <c r="B143">
        <v>0.45</v>
      </c>
      <c r="C143">
        <v>3.61</v>
      </c>
      <c r="D143">
        <v>0.31</v>
      </c>
      <c r="E143">
        <v>-0.54</v>
      </c>
      <c r="F143">
        <v>13.14</v>
      </c>
    </row>
    <row r="144" spans="1:6" x14ac:dyDescent="0.3">
      <c r="A144" s="22">
        <v>39753</v>
      </c>
      <c r="B144">
        <v>0.36</v>
      </c>
      <c r="C144">
        <v>2.5299999999999998</v>
      </c>
      <c r="D144">
        <v>0.06</v>
      </c>
      <c r="E144">
        <v>1.18</v>
      </c>
      <c r="F144">
        <v>13</v>
      </c>
    </row>
    <row r="145" spans="1:6" x14ac:dyDescent="0.3">
      <c r="A145" s="22">
        <v>39783</v>
      </c>
      <c r="B145">
        <v>0.28000000000000003</v>
      </c>
      <c r="C145">
        <v>0.44</v>
      </c>
      <c r="D145">
        <v>-0.77</v>
      </c>
      <c r="E145">
        <v>0.68</v>
      </c>
      <c r="F145">
        <v>11.12</v>
      </c>
    </row>
    <row r="146" spans="1:6" x14ac:dyDescent="0.3">
      <c r="A146" s="22">
        <v>39814</v>
      </c>
      <c r="B146">
        <v>0.48</v>
      </c>
      <c r="C146">
        <v>0.22</v>
      </c>
      <c r="D146">
        <v>-0.57999999999999996</v>
      </c>
      <c r="E146">
        <v>0.12</v>
      </c>
      <c r="F146">
        <v>10.28</v>
      </c>
    </row>
    <row r="147" spans="1:6" x14ac:dyDescent="0.3">
      <c r="A147" s="22">
        <v>39845</v>
      </c>
      <c r="B147">
        <v>0.55000000000000004</v>
      </c>
      <c r="C147">
        <v>-2.14</v>
      </c>
      <c r="D147">
        <v>-1.24</v>
      </c>
      <c r="E147">
        <v>0.13</v>
      </c>
      <c r="F147">
        <v>9.91</v>
      </c>
    </row>
    <row r="148" spans="1:6" x14ac:dyDescent="0.3">
      <c r="A148" s="22">
        <v>39873</v>
      </c>
      <c r="B148">
        <v>0.2</v>
      </c>
      <c r="C148">
        <v>-2.84</v>
      </c>
      <c r="D148">
        <v>0.55000000000000004</v>
      </c>
      <c r="E148">
        <v>0.32</v>
      </c>
      <c r="F148">
        <v>9.27</v>
      </c>
    </row>
    <row r="149" spans="1:6" x14ac:dyDescent="0.3">
      <c r="A149" s="22">
        <v>39904</v>
      </c>
      <c r="B149">
        <v>0.48</v>
      </c>
      <c r="C149">
        <v>-0.69</v>
      </c>
      <c r="D149">
        <v>0.6</v>
      </c>
      <c r="E149">
        <v>1.96</v>
      </c>
      <c r="F149">
        <v>8.0399999999999991</v>
      </c>
    </row>
    <row r="150" spans="1:6" x14ac:dyDescent="0.3">
      <c r="A150" s="22">
        <v>39934</v>
      </c>
      <c r="B150">
        <v>0.47</v>
      </c>
      <c r="C150">
        <v>0.54</v>
      </c>
      <c r="D150">
        <v>-0.93</v>
      </c>
      <c r="E150">
        <v>5.56</v>
      </c>
      <c r="F150">
        <v>6.44</v>
      </c>
    </row>
    <row r="151" spans="1:6" x14ac:dyDescent="0.3">
      <c r="A151" s="22">
        <v>39965</v>
      </c>
      <c r="B151">
        <v>0.36</v>
      </c>
      <c r="C151">
        <v>-0.09</v>
      </c>
      <c r="D151">
        <v>1.59</v>
      </c>
      <c r="E151">
        <v>7.01</v>
      </c>
      <c r="F151">
        <v>4.97</v>
      </c>
    </row>
    <row r="152" spans="1:6" x14ac:dyDescent="0.3">
      <c r="A152" s="22">
        <v>39995</v>
      </c>
      <c r="B152">
        <v>0.24</v>
      </c>
      <c r="C152">
        <v>-0.79</v>
      </c>
      <c r="D152">
        <v>-0.18</v>
      </c>
      <c r="E152">
        <v>2.42</v>
      </c>
      <c r="F152">
        <v>3.82</v>
      </c>
    </row>
    <row r="153" spans="1:6" x14ac:dyDescent="0.3">
      <c r="A153" s="22">
        <v>40026</v>
      </c>
      <c r="B153">
        <v>0.15</v>
      </c>
      <c r="C153">
        <v>-0.81</v>
      </c>
      <c r="D153">
        <v>0.25</v>
      </c>
      <c r="E153">
        <v>-3.69</v>
      </c>
      <c r="F153">
        <v>4</v>
      </c>
    </row>
    <row r="154" spans="1:6" x14ac:dyDescent="0.3">
      <c r="A154" s="22">
        <v>40057</v>
      </c>
      <c r="B154">
        <v>0.24</v>
      </c>
      <c r="C154">
        <v>0.26</v>
      </c>
      <c r="D154">
        <v>-1.18</v>
      </c>
      <c r="E154">
        <v>-4.79</v>
      </c>
      <c r="F154">
        <v>4.13</v>
      </c>
    </row>
    <row r="155" spans="1:6" x14ac:dyDescent="0.3">
      <c r="A155" s="22">
        <v>40087</v>
      </c>
      <c r="B155">
        <v>0.28000000000000003</v>
      </c>
      <c r="C155">
        <v>1.23</v>
      </c>
      <c r="D155">
        <v>-0.82</v>
      </c>
      <c r="E155">
        <v>-3.83</v>
      </c>
      <c r="F155">
        <v>3.32</v>
      </c>
    </row>
    <row r="156" spans="1:6" x14ac:dyDescent="0.3">
      <c r="A156" s="22">
        <v>40118</v>
      </c>
      <c r="B156">
        <v>0.41</v>
      </c>
      <c r="C156">
        <v>-0.19</v>
      </c>
      <c r="D156">
        <v>-0.71</v>
      </c>
      <c r="E156">
        <v>-2.89</v>
      </c>
      <c r="F156">
        <v>3.29</v>
      </c>
    </row>
    <row r="157" spans="1:6" x14ac:dyDescent="0.3">
      <c r="A157" s="22">
        <v>40148</v>
      </c>
      <c r="B157">
        <v>0.37</v>
      </c>
      <c r="C157">
        <v>-0.1</v>
      </c>
      <c r="D157">
        <v>1.08</v>
      </c>
      <c r="E157">
        <v>-2.0099999999999998</v>
      </c>
      <c r="F157">
        <v>3.17</v>
      </c>
    </row>
    <row r="158" spans="1:6" x14ac:dyDescent="0.3">
      <c r="A158" s="22">
        <v>40179</v>
      </c>
      <c r="B158">
        <v>0.75</v>
      </c>
      <c r="C158">
        <v>1.67</v>
      </c>
      <c r="D158">
        <v>-0.61</v>
      </c>
      <c r="E158">
        <v>0.84</v>
      </c>
      <c r="F158">
        <v>3.56</v>
      </c>
    </row>
    <row r="159" spans="1:6" x14ac:dyDescent="0.3">
      <c r="A159" s="22">
        <v>40210</v>
      </c>
      <c r="B159">
        <v>0.78</v>
      </c>
      <c r="C159">
        <v>-1.18</v>
      </c>
      <c r="D159">
        <v>-1.31</v>
      </c>
      <c r="E159">
        <v>1.35</v>
      </c>
      <c r="F159">
        <v>4.2699999999999996</v>
      </c>
    </row>
    <row r="160" spans="1:6" x14ac:dyDescent="0.3">
      <c r="A160" s="22">
        <v>40238</v>
      </c>
      <c r="B160">
        <v>0.52</v>
      </c>
      <c r="C160">
        <v>0.47</v>
      </c>
      <c r="D160">
        <v>0.39</v>
      </c>
      <c r="E160">
        <v>4.22</v>
      </c>
      <c r="F160">
        <v>5.57</v>
      </c>
    </row>
    <row r="161" spans="1:6" x14ac:dyDescent="0.3">
      <c r="A161" s="22">
        <v>40269</v>
      </c>
      <c r="B161">
        <v>0.56999999999999995</v>
      </c>
      <c r="C161">
        <v>1.86</v>
      </c>
      <c r="D161">
        <v>0.37</v>
      </c>
      <c r="E161">
        <v>4.24</v>
      </c>
      <c r="F161">
        <v>6.94</v>
      </c>
    </row>
    <row r="162" spans="1:6" x14ac:dyDescent="0.3">
      <c r="A162" s="22">
        <v>40299</v>
      </c>
      <c r="B162">
        <v>0.43</v>
      </c>
      <c r="C162">
        <v>0.57999999999999996</v>
      </c>
      <c r="D162">
        <v>0.42</v>
      </c>
      <c r="E162">
        <v>1.89</v>
      </c>
      <c r="F162">
        <v>6.77</v>
      </c>
    </row>
    <row r="163" spans="1:6" x14ac:dyDescent="0.3">
      <c r="A163" s="22">
        <v>40330</v>
      </c>
      <c r="B163">
        <v>0</v>
      </c>
      <c r="C163">
        <v>-0.55000000000000004</v>
      </c>
      <c r="D163">
        <v>-0.41</v>
      </c>
      <c r="E163">
        <v>-1.48</v>
      </c>
      <c r="F163">
        <v>5.07</v>
      </c>
    </row>
    <row r="164" spans="1:6" x14ac:dyDescent="0.3">
      <c r="A164" s="22">
        <v>40360</v>
      </c>
      <c r="B164">
        <v>0.01</v>
      </c>
      <c r="C164">
        <v>0.33</v>
      </c>
      <c r="D164">
        <v>-0.33</v>
      </c>
      <c r="E164">
        <v>-1.8</v>
      </c>
      <c r="F164">
        <v>4.34</v>
      </c>
    </row>
    <row r="165" spans="1:6" x14ac:dyDescent="0.3">
      <c r="A165" s="22">
        <v>40391</v>
      </c>
      <c r="B165">
        <v>0.04</v>
      </c>
      <c r="C165">
        <v>2.11</v>
      </c>
      <c r="D165">
        <v>0.45</v>
      </c>
      <c r="E165">
        <v>-0.81</v>
      </c>
      <c r="F165">
        <v>4.0999999999999996</v>
      </c>
    </row>
    <row r="166" spans="1:6" x14ac:dyDescent="0.3">
      <c r="A166" s="22">
        <v>40422</v>
      </c>
      <c r="B166">
        <v>0.45</v>
      </c>
      <c r="C166">
        <v>5.09</v>
      </c>
      <c r="D166">
        <v>1.7</v>
      </c>
      <c r="E166">
        <v>0.01</v>
      </c>
      <c r="F166">
        <v>5.37</v>
      </c>
    </row>
    <row r="167" spans="1:6" x14ac:dyDescent="0.3">
      <c r="A167" s="22">
        <v>40452</v>
      </c>
      <c r="B167">
        <v>0.75</v>
      </c>
      <c r="C167">
        <v>3.48</v>
      </c>
      <c r="D167">
        <v>3.18</v>
      </c>
      <c r="E167">
        <v>0.87</v>
      </c>
      <c r="F167">
        <v>7.46</v>
      </c>
    </row>
    <row r="168" spans="1:6" x14ac:dyDescent="0.3">
      <c r="A168" s="22">
        <v>40483</v>
      </c>
      <c r="B168">
        <v>0.83</v>
      </c>
      <c r="C168">
        <v>10.67</v>
      </c>
      <c r="D168">
        <v>2.34</v>
      </c>
      <c r="E168">
        <v>0.83</v>
      </c>
      <c r="F168">
        <v>9.2100000000000009</v>
      </c>
    </row>
    <row r="169" spans="1:6" x14ac:dyDescent="0.3">
      <c r="A169" s="22">
        <v>40513</v>
      </c>
      <c r="B169">
        <v>0.63</v>
      </c>
      <c r="C169">
        <v>2.25</v>
      </c>
      <c r="D169">
        <v>3.59</v>
      </c>
      <c r="E169">
        <v>0.9</v>
      </c>
      <c r="F169">
        <v>10.39</v>
      </c>
    </row>
    <row r="170" spans="1:6" x14ac:dyDescent="0.3">
      <c r="A170" s="22">
        <v>40544</v>
      </c>
      <c r="B170">
        <v>0.83</v>
      </c>
      <c r="C170">
        <v>-0.19</v>
      </c>
      <c r="D170">
        <v>1.68</v>
      </c>
      <c r="E170">
        <v>0.78</v>
      </c>
      <c r="F170">
        <v>10.42</v>
      </c>
    </row>
    <row r="171" spans="1:6" x14ac:dyDescent="0.3">
      <c r="A171" s="22">
        <v>40575</v>
      </c>
      <c r="B171">
        <v>0.8</v>
      </c>
      <c r="C171">
        <v>-2.81</v>
      </c>
      <c r="D171">
        <v>-0.11</v>
      </c>
      <c r="E171">
        <v>-0.22</v>
      </c>
      <c r="F171">
        <v>9.6199999999999992</v>
      </c>
    </row>
    <row r="172" spans="1:6" x14ac:dyDescent="0.3">
      <c r="A172" s="22">
        <v>40603</v>
      </c>
      <c r="B172">
        <v>0.79</v>
      </c>
      <c r="C172">
        <v>-1.42</v>
      </c>
      <c r="D172">
        <v>0.75</v>
      </c>
      <c r="E172">
        <v>0.4</v>
      </c>
      <c r="F172">
        <v>8.76</v>
      </c>
    </row>
    <row r="173" spans="1:6" x14ac:dyDescent="0.3">
      <c r="A173" s="22">
        <v>40634</v>
      </c>
      <c r="B173">
        <v>0.77</v>
      </c>
      <c r="C173">
        <v>-0.2</v>
      </c>
      <c r="D173">
        <v>1.08</v>
      </c>
      <c r="E173">
        <v>1.92</v>
      </c>
      <c r="F173">
        <v>7.83</v>
      </c>
    </row>
    <row r="174" spans="1:6" x14ac:dyDescent="0.3">
      <c r="A174" s="22">
        <v>40664</v>
      </c>
      <c r="B174">
        <v>0.47</v>
      </c>
      <c r="C174">
        <v>0.27</v>
      </c>
      <c r="D174">
        <v>-1.5</v>
      </c>
      <c r="E174">
        <v>2.5299999999999998</v>
      </c>
      <c r="F174">
        <v>8.1999999999999993</v>
      </c>
    </row>
    <row r="175" spans="1:6" x14ac:dyDescent="0.3">
      <c r="A175" s="22">
        <v>40695</v>
      </c>
      <c r="B175">
        <v>0.15</v>
      </c>
      <c r="C175">
        <v>-1.24</v>
      </c>
      <c r="D175">
        <v>-1.57</v>
      </c>
      <c r="E175">
        <v>0.47</v>
      </c>
      <c r="F175">
        <v>8.9</v>
      </c>
    </row>
    <row r="176" spans="1:6" x14ac:dyDescent="0.3">
      <c r="A176" s="22">
        <v>40725</v>
      </c>
      <c r="B176">
        <v>0.16</v>
      </c>
      <c r="C176">
        <v>-1.1200000000000001</v>
      </c>
      <c r="D176">
        <v>-0.84</v>
      </c>
      <c r="E176">
        <v>0</v>
      </c>
      <c r="F176">
        <v>9.36</v>
      </c>
    </row>
    <row r="177" spans="1:6" x14ac:dyDescent="0.3">
      <c r="A177" s="22">
        <v>40756</v>
      </c>
      <c r="B177">
        <v>0.37</v>
      </c>
      <c r="C177">
        <v>1.84</v>
      </c>
      <c r="D177">
        <v>1.57</v>
      </c>
      <c r="E177">
        <v>1</v>
      </c>
      <c r="F177">
        <v>10.41</v>
      </c>
    </row>
    <row r="178" spans="1:6" x14ac:dyDescent="0.3">
      <c r="A178" s="22">
        <v>40787</v>
      </c>
      <c r="B178">
        <v>0.53</v>
      </c>
      <c r="C178">
        <v>0.99</v>
      </c>
      <c r="D178">
        <v>1.43</v>
      </c>
      <c r="E178">
        <v>1.3</v>
      </c>
      <c r="F178">
        <v>9.93</v>
      </c>
    </row>
    <row r="179" spans="1:6" x14ac:dyDescent="0.3">
      <c r="A179" s="22">
        <v>40817</v>
      </c>
      <c r="B179">
        <v>0.43</v>
      </c>
      <c r="C179">
        <v>0.9</v>
      </c>
      <c r="D179">
        <v>0.1</v>
      </c>
      <c r="E179">
        <v>0.52</v>
      </c>
      <c r="F179">
        <v>8.5</v>
      </c>
    </row>
    <row r="180" spans="1:6" x14ac:dyDescent="0.3">
      <c r="A180" s="22">
        <v>40848</v>
      </c>
      <c r="B180">
        <v>0.52</v>
      </c>
      <c r="C180">
        <v>2.63</v>
      </c>
      <c r="D180">
        <v>1.82</v>
      </c>
      <c r="E180">
        <v>-0.71</v>
      </c>
      <c r="F180">
        <v>7.29</v>
      </c>
    </row>
    <row r="181" spans="1:6" x14ac:dyDescent="0.3">
      <c r="A181" s="22">
        <v>40878</v>
      </c>
      <c r="B181">
        <v>0.5</v>
      </c>
      <c r="C181">
        <v>4.1100000000000003</v>
      </c>
      <c r="D181">
        <v>0.91</v>
      </c>
      <c r="E181">
        <v>-0.17</v>
      </c>
      <c r="F181">
        <v>7.19</v>
      </c>
    </row>
    <row r="182" spans="1:6" x14ac:dyDescent="0.3">
      <c r="A182" s="22">
        <v>40909</v>
      </c>
      <c r="B182">
        <v>0.56000000000000005</v>
      </c>
      <c r="C182">
        <v>-0.64</v>
      </c>
      <c r="D182">
        <v>-0.01</v>
      </c>
      <c r="E182">
        <v>-0.02</v>
      </c>
      <c r="F182" s="1">
        <v>6.88</v>
      </c>
    </row>
    <row r="183" spans="1:6" x14ac:dyDescent="0.3">
      <c r="A183" s="22">
        <v>40940</v>
      </c>
      <c r="B183">
        <v>0.45</v>
      </c>
      <c r="C183">
        <v>-1.99</v>
      </c>
      <c r="D183">
        <v>0.78</v>
      </c>
      <c r="E183">
        <v>-0.31</v>
      </c>
      <c r="F183" s="1">
        <v>6.83</v>
      </c>
    </row>
    <row r="184" spans="1:6" x14ac:dyDescent="0.3">
      <c r="A184" s="22">
        <v>40969</v>
      </c>
      <c r="B184">
        <v>0.21</v>
      </c>
      <c r="C184">
        <v>-1.63</v>
      </c>
      <c r="D184">
        <v>0.27</v>
      </c>
      <c r="E184">
        <v>0.27</v>
      </c>
      <c r="F184" s="1">
        <v>6.3</v>
      </c>
    </row>
    <row r="185" spans="1:6" x14ac:dyDescent="0.3">
      <c r="A185" s="22">
        <v>41000</v>
      </c>
      <c r="B185">
        <v>0.64</v>
      </c>
      <c r="C185">
        <v>-1.35</v>
      </c>
      <c r="D185">
        <v>0.63</v>
      </c>
      <c r="E185">
        <v>0.9</v>
      </c>
      <c r="F185" s="1">
        <v>6.23</v>
      </c>
    </row>
    <row r="186" spans="1:6" x14ac:dyDescent="0.3">
      <c r="A186" s="22">
        <v>41030</v>
      </c>
      <c r="B186">
        <v>0.36</v>
      </c>
      <c r="C186">
        <v>0.03</v>
      </c>
      <c r="D186">
        <v>-0.1</v>
      </c>
      <c r="E186">
        <v>0.57999999999999996</v>
      </c>
      <c r="F186" s="1">
        <v>6.33</v>
      </c>
    </row>
    <row r="187" spans="1:6" x14ac:dyDescent="0.3">
      <c r="A187" s="22">
        <v>41061</v>
      </c>
      <c r="B187">
        <v>0.08</v>
      </c>
      <c r="C187">
        <v>0.17</v>
      </c>
      <c r="D187">
        <v>-0.01</v>
      </c>
      <c r="E187">
        <v>0.14000000000000001</v>
      </c>
      <c r="F187" s="1">
        <v>7.34</v>
      </c>
    </row>
    <row r="188" spans="1:6" x14ac:dyDescent="0.3">
      <c r="A188" s="22">
        <v>41091</v>
      </c>
      <c r="B188">
        <v>0.43</v>
      </c>
      <c r="C188">
        <v>-1.1299999999999999</v>
      </c>
      <c r="D188">
        <v>0.49</v>
      </c>
      <c r="E188">
        <v>-7.0000000000000007E-2</v>
      </c>
      <c r="F188" s="1">
        <v>8.68</v>
      </c>
    </row>
    <row r="189" spans="1:6" x14ac:dyDescent="0.3">
      <c r="A189" s="22">
        <v>41122</v>
      </c>
      <c r="B189">
        <v>0.41</v>
      </c>
      <c r="C189">
        <v>0.69</v>
      </c>
      <c r="D189">
        <v>1.28</v>
      </c>
      <c r="E189">
        <v>0.35</v>
      </c>
      <c r="F189" s="1">
        <v>8.86</v>
      </c>
    </row>
    <row r="190" spans="1:6" x14ac:dyDescent="0.3">
      <c r="A190" s="22">
        <v>41153</v>
      </c>
      <c r="B190">
        <v>0.56999999999999995</v>
      </c>
      <c r="C190">
        <v>2.27</v>
      </c>
      <c r="D190">
        <v>2.56</v>
      </c>
      <c r="E190">
        <v>0.52</v>
      </c>
      <c r="F190" s="1">
        <v>9.5299999999999994</v>
      </c>
    </row>
    <row r="191" spans="1:6" x14ac:dyDescent="0.3">
      <c r="A191" s="22">
        <v>41183</v>
      </c>
      <c r="B191">
        <v>0.59</v>
      </c>
      <c r="C191">
        <v>2.04</v>
      </c>
      <c r="D191">
        <v>1.44</v>
      </c>
      <c r="E191">
        <v>0.66</v>
      </c>
      <c r="F191" s="1">
        <v>10.4</v>
      </c>
    </row>
    <row r="192" spans="1:6" x14ac:dyDescent="0.3">
      <c r="A192" s="22">
        <v>41214</v>
      </c>
      <c r="B192">
        <v>0.6</v>
      </c>
      <c r="C192">
        <v>0.4</v>
      </c>
      <c r="D192">
        <v>1.78</v>
      </c>
      <c r="E192">
        <v>1.41</v>
      </c>
      <c r="F192" s="1">
        <v>10.08</v>
      </c>
    </row>
    <row r="193" spans="1:8" x14ac:dyDescent="0.3">
      <c r="A193" s="22">
        <v>41244</v>
      </c>
      <c r="B193">
        <v>0.79</v>
      </c>
      <c r="C193">
        <v>0.56999999999999995</v>
      </c>
      <c r="D193">
        <v>3.01</v>
      </c>
      <c r="E193">
        <v>1.1499999999999999</v>
      </c>
      <c r="F193" s="1">
        <v>9.86</v>
      </c>
    </row>
    <row r="194" spans="1:8" x14ac:dyDescent="0.3">
      <c r="A194" s="22">
        <v>41275</v>
      </c>
      <c r="B194">
        <v>0.86</v>
      </c>
      <c r="C194">
        <v>1.1599999999999999</v>
      </c>
      <c r="D194">
        <v>4.24</v>
      </c>
      <c r="E194">
        <v>1.1499999999999999</v>
      </c>
      <c r="F194" s="1">
        <v>11.08</v>
      </c>
    </row>
    <row r="195" spans="1:8" x14ac:dyDescent="0.3">
      <c r="A195" s="22">
        <v>41306</v>
      </c>
      <c r="B195">
        <v>0.6</v>
      </c>
      <c r="C195">
        <v>-0.13</v>
      </c>
      <c r="D195">
        <v>3.67</v>
      </c>
      <c r="E195">
        <v>0.19</v>
      </c>
      <c r="F195" s="1">
        <v>12.48</v>
      </c>
    </row>
    <row r="196" spans="1:8" x14ac:dyDescent="0.3">
      <c r="A196" s="22">
        <v>41334</v>
      </c>
      <c r="B196">
        <v>0.47</v>
      </c>
      <c r="C196">
        <v>-1.63</v>
      </c>
      <c r="D196">
        <v>1.42</v>
      </c>
      <c r="E196">
        <v>1.34</v>
      </c>
      <c r="F196" s="1">
        <v>13.48</v>
      </c>
    </row>
    <row r="197" spans="1:8" x14ac:dyDescent="0.3">
      <c r="A197" s="22">
        <v>41365</v>
      </c>
      <c r="B197">
        <v>0.55000000000000004</v>
      </c>
      <c r="C197">
        <v>-1.78</v>
      </c>
      <c r="D197">
        <v>-1.0900000000000001</v>
      </c>
      <c r="E197">
        <v>2.33</v>
      </c>
      <c r="F197" s="1">
        <v>13.99</v>
      </c>
    </row>
    <row r="198" spans="1:8" x14ac:dyDescent="0.3">
      <c r="A198" s="22">
        <v>41395</v>
      </c>
      <c r="B198">
        <v>0.37</v>
      </c>
      <c r="C198">
        <v>-0.71</v>
      </c>
      <c r="D198">
        <v>-2.4300000000000002</v>
      </c>
      <c r="E198">
        <v>3.2</v>
      </c>
      <c r="F198" s="1">
        <v>13.53</v>
      </c>
    </row>
    <row r="199" spans="1:8" x14ac:dyDescent="0.3">
      <c r="A199" s="22">
        <v>41426</v>
      </c>
      <c r="B199">
        <v>0.26</v>
      </c>
      <c r="C199">
        <v>0.13</v>
      </c>
      <c r="D199">
        <v>-1.18</v>
      </c>
      <c r="E199">
        <v>3.11</v>
      </c>
      <c r="F199" s="1">
        <v>12.8</v>
      </c>
    </row>
    <row r="200" spans="1:8" x14ac:dyDescent="0.3">
      <c r="A200" s="22">
        <v>41456</v>
      </c>
      <c r="B200">
        <v>0.03</v>
      </c>
      <c r="C200">
        <v>0.08</v>
      </c>
      <c r="D200">
        <v>-1.18</v>
      </c>
      <c r="E200">
        <v>2.92</v>
      </c>
      <c r="F200" s="1">
        <v>11.42</v>
      </c>
    </row>
    <row r="201" spans="1:8" x14ac:dyDescent="0.3">
      <c r="A201" s="22">
        <v>41487</v>
      </c>
      <c r="B201">
        <v>0.24</v>
      </c>
      <c r="C201">
        <v>0.15</v>
      </c>
      <c r="D201">
        <v>-0.23</v>
      </c>
      <c r="E201">
        <v>2.13</v>
      </c>
      <c r="F201" s="1">
        <v>10.46</v>
      </c>
    </row>
    <row r="202" spans="1:8" x14ac:dyDescent="0.3">
      <c r="A202" s="22">
        <v>41518</v>
      </c>
      <c r="B202">
        <v>0.35</v>
      </c>
      <c r="C202">
        <v>0.88</v>
      </c>
      <c r="D202">
        <v>1.3</v>
      </c>
      <c r="E202">
        <v>1.17</v>
      </c>
      <c r="F202" s="1">
        <v>9.24</v>
      </c>
    </row>
    <row r="203" spans="1:8" x14ac:dyDescent="0.3">
      <c r="A203" s="22">
        <v>41548</v>
      </c>
      <c r="B203">
        <v>0.56999999999999995</v>
      </c>
      <c r="C203">
        <v>3.17</v>
      </c>
      <c r="D203">
        <v>2.2200000000000002</v>
      </c>
      <c r="E203">
        <v>0.48</v>
      </c>
      <c r="F203" s="1">
        <v>8.8800000000000008</v>
      </c>
    </row>
    <row r="204" spans="1:8" x14ac:dyDescent="0.3">
      <c r="A204" s="22">
        <v>41579</v>
      </c>
      <c r="B204">
        <v>0.54</v>
      </c>
      <c r="C204">
        <v>0.92</v>
      </c>
      <c r="D204">
        <v>-0.31</v>
      </c>
      <c r="E204">
        <v>-0.81</v>
      </c>
      <c r="F204" s="1">
        <v>8.6300000000000008</v>
      </c>
    </row>
    <row r="205" spans="1:8" x14ac:dyDescent="0.3">
      <c r="A205" s="22">
        <v>41609</v>
      </c>
      <c r="B205">
        <v>0.92</v>
      </c>
      <c r="C205">
        <v>2.33</v>
      </c>
      <c r="D205">
        <v>1.06</v>
      </c>
      <c r="E205">
        <v>-2.16</v>
      </c>
      <c r="F205" s="1">
        <v>8.48</v>
      </c>
    </row>
    <row r="206" spans="1:8" x14ac:dyDescent="0.3">
      <c r="A206" s="22">
        <v>41640</v>
      </c>
      <c r="B206">
        <v>0.55000000000000004</v>
      </c>
      <c r="C206">
        <v>3.07</v>
      </c>
      <c r="D206">
        <v>0.34</v>
      </c>
      <c r="E206">
        <v>-2.65</v>
      </c>
      <c r="F206" s="1">
        <v>7.26</v>
      </c>
      <c r="G206" s="1"/>
      <c r="H206" s="1"/>
    </row>
    <row r="207" spans="1:8" x14ac:dyDescent="0.3">
      <c r="A207" s="22">
        <v>41671</v>
      </c>
      <c r="B207">
        <v>0.69</v>
      </c>
      <c r="C207">
        <v>0</v>
      </c>
      <c r="D207">
        <v>-1.59</v>
      </c>
      <c r="E207">
        <v>-1.52</v>
      </c>
      <c r="F207" s="1">
        <v>6.32</v>
      </c>
      <c r="G207" s="1"/>
      <c r="H207" s="1"/>
    </row>
    <row r="208" spans="1:8" x14ac:dyDescent="0.3">
      <c r="A208" s="22">
        <v>41699</v>
      </c>
      <c r="B208">
        <v>0.92</v>
      </c>
      <c r="C208">
        <v>2.25</v>
      </c>
      <c r="D208">
        <v>1.22</v>
      </c>
      <c r="E208">
        <v>3.08</v>
      </c>
      <c r="F208" s="1">
        <v>7.14</v>
      </c>
      <c r="G208" s="1"/>
      <c r="H208" s="1"/>
    </row>
    <row r="209" spans="1:8" x14ac:dyDescent="0.3">
      <c r="A209" s="22">
        <v>41730</v>
      </c>
      <c r="B209">
        <v>0.67</v>
      </c>
      <c r="C209">
        <v>1.83</v>
      </c>
      <c r="D209">
        <v>2.17</v>
      </c>
      <c r="E209">
        <v>1.96</v>
      </c>
      <c r="F209" s="1">
        <v>7.38</v>
      </c>
      <c r="G209" s="1"/>
      <c r="H209" s="1"/>
    </row>
    <row r="210" spans="1:8" x14ac:dyDescent="0.3">
      <c r="A210" s="22">
        <v>41760</v>
      </c>
      <c r="B210">
        <v>0.46</v>
      </c>
      <c r="C210">
        <v>0.4</v>
      </c>
      <c r="D210">
        <v>0.56000000000000005</v>
      </c>
      <c r="E210">
        <v>1.46</v>
      </c>
      <c r="F210" s="1">
        <v>7.67</v>
      </c>
      <c r="G210" s="1"/>
      <c r="H210" s="1"/>
    </row>
    <row r="211" spans="1:8" x14ac:dyDescent="0.3">
      <c r="A211" s="22">
        <v>41791</v>
      </c>
      <c r="B211">
        <v>0.4</v>
      </c>
      <c r="C211">
        <v>0.41</v>
      </c>
      <c r="D211">
        <v>-0.23</v>
      </c>
      <c r="E211">
        <v>0.09</v>
      </c>
      <c r="F211" s="1">
        <v>7.51</v>
      </c>
      <c r="G211" s="1"/>
      <c r="H211" s="1"/>
    </row>
    <row r="212" spans="1:8" x14ac:dyDescent="0.3">
      <c r="A212" s="22">
        <v>41821</v>
      </c>
      <c r="B212">
        <v>0.01</v>
      </c>
      <c r="C212">
        <v>0.12</v>
      </c>
      <c r="D212">
        <v>-0.09</v>
      </c>
      <c r="E212">
        <v>1.7</v>
      </c>
      <c r="F212" s="1">
        <v>7.69</v>
      </c>
      <c r="G212" s="1"/>
      <c r="H212" s="1"/>
    </row>
    <row r="213" spans="1:8" x14ac:dyDescent="0.3">
      <c r="A213" s="22">
        <v>41852</v>
      </c>
      <c r="B213">
        <v>0.25</v>
      </c>
      <c r="C213">
        <v>0.43</v>
      </c>
      <c r="D213">
        <v>-0.97</v>
      </c>
      <c r="E213">
        <v>0.62</v>
      </c>
      <c r="F213" s="1">
        <v>7.53</v>
      </c>
      <c r="G213" s="1"/>
      <c r="H213" s="1"/>
    </row>
    <row r="214" spans="1:8" x14ac:dyDescent="0.3">
      <c r="A214" s="22">
        <v>41883</v>
      </c>
      <c r="B214">
        <v>0.56999999999999995</v>
      </c>
      <c r="C214">
        <v>3.17</v>
      </c>
      <c r="D214">
        <v>0.8</v>
      </c>
      <c r="E214">
        <v>1.18</v>
      </c>
      <c r="F214" s="1">
        <v>8.2100000000000009</v>
      </c>
      <c r="G214" s="1"/>
      <c r="H214" s="1"/>
    </row>
    <row r="215" spans="1:8" x14ac:dyDescent="0.3">
      <c r="A215" s="22">
        <v>41913</v>
      </c>
      <c r="B215">
        <v>0.42</v>
      </c>
      <c r="C215">
        <v>1.46</v>
      </c>
      <c r="D215">
        <v>0.93</v>
      </c>
      <c r="E215">
        <v>-1.0900000000000001</v>
      </c>
      <c r="F215" s="1">
        <v>7.61</v>
      </c>
      <c r="G215" s="1"/>
      <c r="H215" s="1"/>
    </row>
    <row r="216" spans="1:8" x14ac:dyDescent="0.3">
      <c r="A216" s="22">
        <v>41944</v>
      </c>
      <c r="B216">
        <v>0.51</v>
      </c>
      <c r="C216">
        <v>3.46</v>
      </c>
      <c r="D216">
        <v>-0.42</v>
      </c>
      <c r="E216">
        <v>-1.67</v>
      </c>
      <c r="F216" s="1">
        <v>7.83</v>
      </c>
      <c r="G216" s="1"/>
      <c r="H216" s="1"/>
    </row>
    <row r="217" spans="1:8" x14ac:dyDescent="0.3">
      <c r="A217" s="22">
        <v>41974</v>
      </c>
      <c r="B217">
        <v>0.78</v>
      </c>
      <c r="C217">
        <v>3.73</v>
      </c>
      <c r="D217">
        <v>0.01</v>
      </c>
      <c r="E217">
        <v>-1.9</v>
      </c>
      <c r="F217" s="1">
        <v>8.0299999999999994</v>
      </c>
      <c r="G217" s="1"/>
      <c r="H217" s="1"/>
    </row>
    <row r="218" spans="1:8" x14ac:dyDescent="0.3">
      <c r="A218" s="22">
        <v>42005</v>
      </c>
      <c r="B218">
        <v>1.24</v>
      </c>
      <c r="C218">
        <v>1.55</v>
      </c>
      <c r="D218">
        <v>-0.38</v>
      </c>
      <c r="E218">
        <v>-0.89</v>
      </c>
      <c r="F218" s="1">
        <v>8.7200000000000006</v>
      </c>
      <c r="G218" s="1"/>
      <c r="H218" s="1"/>
    </row>
    <row r="219" spans="1:8" x14ac:dyDescent="0.3">
      <c r="A219" s="22">
        <v>42036</v>
      </c>
      <c r="B219">
        <v>1.22</v>
      </c>
      <c r="C219">
        <v>-0.19</v>
      </c>
      <c r="D219">
        <v>0.95</v>
      </c>
      <c r="E219">
        <v>-1.07</v>
      </c>
      <c r="F219" s="1">
        <v>8.99</v>
      </c>
      <c r="G219" s="1"/>
      <c r="H219" s="1"/>
    </row>
    <row r="220" spans="1:8" x14ac:dyDescent="0.3">
      <c r="A220" s="22">
        <v>42064</v>
      </c>
      <c r="B220">
        <v>1.32</v>
      </c>
      <c r="C220">
        <v>0.06</v>
      </c>
      <c r="D220">
        <v>1.82</v>
      </c>
      <c r="E220">
        <v>1.42</v>
      </c>
      <c r="F220" s="1">
        <v>8.19</v>
      </c>
      <c r="G220" s="1"/>
      <c r="H220" s="1"/>
    </row>
    <row r="221" spans="1:8" x14ac:dyDescent="0.3">
      <c r="A221" s="22">
        <v>42095</v>
      </c>
      <c r="B221">
        <v>0.71</v>
      </c>
      <c r="C221">
        <v>0.63</v>
      </c>
      <c r="D221">
        <v>-0.26</v>
      </c>
      <c r="E221">
        <v>2.5099999999999998</v>
      </c>
      <c r="F221" s="1">
        <v>7.95</v>
      </c>
      <c r="G221" s="1"/>
      <c r="H221" s="1"/>
    </row>
    <row r="222" spans="1:8" x14ac:dyDescent="0.3">
      <c r="A222" s="22">
        <v>42125</v>
      </c>
      <c r="B222">
        <v>0.74</v>
      </c>
      <c r="C222">
        <v>2.3199999999999998</v>
      </c>
      <c r="D222">
        <v>-0.51</v>
      </c>
      <c r="E222">
        <v>1.26</v>
      </c>
      <c r="F222" s="1">
        <v>8.8000000000000007</v>
      </c>
      <c r="G222" s="1"/>
      <c r="H222" s="1"/>
    </row>
    <row r="223" spans="1:8" x14ac:dyDescent="0.3">
      <c r="A223" s="22">
        <v>42156</v>
      </c>
      <c r="B223">
        <v>0.79</v>
      </c>
      <c r="C223">
        <v>0.64</v>
      </c>
      <c r="D223">
        <v>0.81</v>
      </c>
      <c r="E223">
        <v>1.89</v>
      </c>
      <c r="F223" s="1">
        <v>9.61</v>
      </c>
      <c r="G223" s="1"/>
      <c r="H223" s="1"/>
    </row>
    <row r="224" spans="1:8" x14ac:dyDescent="0.3">
      <c r="A224" s="22">
        <v>42186</v>
      </c>
      <c r="B224">
        <v>0.62</v>
      </c>
      <c r="C224">
        <v>0.88</v>
      </c>
      <c r="D224">
        <v>0.82</v>
      </c>
      <c r="E224">
        <v>1.97</v>
      </c>
      <c r="F224" s="1">
        <v>10.5</v>
      </c>
      <c r="G224" s="1"/>
      <c r="H224" s="1"/>
    </row>
    <row r="225" spans="1:8" x14ac:dyDescent="0.3">
      <c r="A225" s="22">
        <v>42217</v>
      </c>
      <c r="B225">
        <v>0.22</v>
      </c>
      <c r="C225">
        <v>0.62</v>
      </c>
      <c r="D225">
        <v>0.05</v>
      </c>
      <c r="E225">
        <v>1.2</v>
      </c>
      <c r="F225" s="1">
        <v>10.65</v>
      </c>
      <c r="G225" s="1"/>
      <c r="H225" s="1"/>
    </row>
    <row r="226" spans="1:8" x14ac:dyDescent="0.3">
      <c r="A226" s="22">
        <v>42248</v>
      </c>
      <c r="B226">
        <v>0.54</v>
      </c>
      <c r="C226">
        <v>0.91</v>
      </c>
      <c r="D226">
        <v>0.6</v>
      </c>
      <c r="E226">
        <v>-0.71</v>
      </c>
      <c r="F226" s="1">
        <v>10.06</v>
      </c>
      <c r="G226" s="1"/>
      <c r="H226" s="1"/>
    </row>
    <row r="227" spans="1:8" x14ac:dyDescent="0.3">
      <c r="A227" s="22">
        <v>42278</v>
      </c>
      <c r="B227">
        <v>0.82</v>
      </c>
      <c r="C227">
        <v>1.41</v>
      </c>
      <c r="D227">
        <v>2.84</v>
      </c>
      <c r="E227">
        <v>-0.11</v>
      </c>
      <c r="F227" s="1">
        <v>10.39</v>
      </c>
      <c r="G227" s="1"/>
      <c r="H227" s="1"/>
    </row>
    <row r="228" spans="1:8" x14ac:dyDescent="0.3">
      <c r="A228" s="22">
        <v>42309</v>
      </c>
      <c r="B228">
        <v>1.01</v>
      </c>
      <c r="C228">
        <v>1.44</v>
      </c>
      <c r="D228">
        <v>2.04</v>
      </c>
      <c r="E228">
        <v>-0.11</v>
      </c>
      <c r="F228" s="1">
        <v>11.56</v>
      </c>
      <c r="G228" s="1"/>
      <c r="H228" s="1"/>
    </row>
    <row r="229" spans="1:8" x14ac:dyDescent="0.3">
      <c r="A229" s="22">
        <v>42339</v>
      </c>
      <c r="B229">
        <v>0.96</v>
      </c>
      <c r="C229">
        <v>1.56</v>
      </c>
      <c r="D229">
        <v>1.42</v>
      </c>
      <c r="E229">
        <v>-0.28000000000000003</v>
      </c>
      <c r="F229" s="1">
        <v>12.03</v>
      </c>
      <c r="G229" s="1"/>
      <c r="H229" s="1"/>
    </row>
    <row r="230" spans="1:8" x14ac:dyDescent="0.3">
      <c r="A230" s="22">
        <v>42370</v>
      </c>
      <c r="B230">
        <v>1.27</v>
      </c>
      <c r="C230">
        <v>1.06</v>
      </c>
      <c r="D230">
        <v>0.4</v>
      </c>
      <c r="E230">
        <v>0.83</v>
      </c>
      <c r="F230" s="1">
        <v>12.9</v>
      </c>
      <c r="G230" s="1"/>
      <c r="H230" s="1"/>
    </row>
    <row r="231" spans="1:8" x14ac:dyDescent="0.3">
      <c r="A231" s="22">
        <v>42401</v>
      </c>
      <c r="B231">
        <v>0.9</v>
      </c>
      <c r="C231">
        <v>0.68</v>
      </c>
      <c r="D231">
        <v>1.33</v>
      </c>
      <c r="E231">
        <v>0.53</v>
      </c>
      <c r="F231" s="1">
        <v>13.19</v>
      </c>
      <c r="G231" s="1"/>
      <c r="H231" s="1"/>
    </row>
    <row r="232" spans="1:8" x14ac:dyDescent="0.3">
      <c r="A232" s="22">
        <v>42430</v>
      </c>
      <c r="B232">
        <v>0.43</v>
      </c>
      <c r="C232">
        <v>-0.64</v>
      </c>
      <c r="D232">
        <v>1.18</v>
      </c>
      <c r="E232">
        <v>2.85</v>
      </c>
      <c r="F232" s="1">
        <v>13.27</v>
      </c>
      <c r="G232" s="1"/>
      <c r="H232" s="1"/>
    </row>
    <row r="233" spans="1:8" x14ac:dyDescent="0.3">
      <c r="A233" s="22">
        <v>42461</v>
      </c>
      <c r="B233">
        <v>0.61</v>
      </c>
      <c r="C233">
        <v>-0.21</v>
      </c>
      <c r="D233">
        <v>0.38</v>
      </c>
      <c r="E233">
        <v>2.77</v>
      </c>
      <c r="F233" s="1">
        <v>13.4</v>
      </c>
      <c r="G233" s="1"/>
      <c r="H233" s="1"/>
    </row>
    <row r="234" spans="1:8" x14ac:dyDescent="0.3">
      <c r="A234" s="22">
        <v>42491</v>
      </c>
      <c r="B234">
        <v>0.78</v>
      </c>
      <c r="C234">
        <v>-0.53</v>
      </c>
      <c r="D234">
        <v>-0.19</v>
      </c>
      <c r="E234">
        <v>2.85</v>
      </c>
      <c r="F234" s="1">
        <v>12.74</v>
      </c>
      <c r="G234" s="1"/>
      <c r="H234" s="1"/>
    </row>
    <row r="235" spans="1:8" x14ac:dyDescent="0.3">
      <c r="A235" s="22">
        <v>42522</v>
      </c>
      <c r="B235">
        <v>0.35</v>
      </c>
      <c r="C235">
        <v>-0.85</v>
      </c>
      <c r="D235">
        <v>-0.1</v>
      </c>
      <c r="E235">
        <v>6.02</v>
      </c>
      <c r="F235" s="1">
        <v>12.83</v>
      </c>
      <c r="G235" s="1"/>
      <c r="H235" s="1"/>
    </row>
    <row r="236" spans="1:8" x14ac:dyDescent="0.3">
      <c r="A236" s="22">
        <v>42552</v>
      </c>
      <c r="B236">
        <v>0.52</v>
      </c>
      <c r="C236">
        <v>-0.69</v>
      </c>
      <c r="D236">
        <v>1.2</v>
      </c>
      <c r="E236">
        <v>10.48</v>
      </c>
      <c r="F236" s="1">
        <v>13.58</v>
      </c>
      <c r="G236" s="1"/>
      <c r="H236" s="1"/>
    </row>
    <row r="237" spans="1:8" x14ac:dyDescent="0.3">
      <c r="A237" s="22">
        <v>42583</v>
      </c>
      <c r="B237">
        <v>0.44</v>
      </c>
      <c r="C237">
        <v>-0.86</v>
      </c>
      <c r="D237">
        <v>0.13</v>
      </c>
      <c r="E237">
        <v>3.17</v>
      </c>
      <c r="F237" s="1">
        <v>13.92</v>
      </c>
      <c r="G237" s="1"/>
      <c r="H237" s="1"/>
    </row>
    <row r="238" spans="1:8" x14ac:dyDescent="0.3">
      <c r="A238" s="22">
        <v>42614</v>
      </c>
      <c r="B238">
        <v>0.08</v>
      </c>
      <c r="C238">
        <v>1.43</v>
      </c>
      <c r="D238">
        <v>0.08</v>
      </c>
      <c r="E238">
        <v>-3.09</v>
      </c>
      <c r="F238" s="1">
        <v>13.33</v>
      </c>
      <c r="G238" s="1"/>
      <c r="H238" s="1"/>
    </row>
    <row r="239" spans="1:8" x14ac:dyDescent="0.3">
      <c r="A239" s="22">
        <v>42644</v>
      </c>
      <c r="B239">
        <v>0.26</v>
      </c>
      <c r="C239">
        <v>2.64</v>
      </c>
      <c r="D239">
        <v>-0.57999999999999996</v>
      </c>
      <c r="E239">
        <v>-5.65</v>
      </c>
      <c r="F239" s="1">
        <v>12.41</v>
      </c>
      <c r="G239" s="1"/>
      <c r="H239" s="1"/>
    </row>
    <row r="240" spans="1:8" x14ac:dyDescent="0.3">
      <c r="A240" s="22">
        <v>42675</v>
      </c>
      <c r="B240">
        <v>0.18</v>
      </c>
      <c r="C240">
        <v>0.22</v>
      </c>
      <c r="D240">
        <v>1.95</v>
      </c>
      <c r="E240">
        <v>-3.29</v>
      </c>
      <c r="F240" s="1">
        <v>10.17</v>
      </c>
      <c r="G240" s="1"/>
      <c r="H240" s="1"/>
    </row>
    <row r="241" spans="1:8" x14ac:dyDescent="0.3">
      <c r="A241" s="22">
        <v>42705</v>
      </c>
      <c r="B241">
        <v>0.3</v>
      </c>
      <c r="C241">
        <v>0.77</v>
      </c>
      <c r="D241">
        <v>0.78</v>
      </c>
      <c r="E241">
        <v>-2.2200000000000002</v>
      </c>
      <c r="F241" s="1">
        <v>8.6199999999999992</v>
      </c>
      <c r="G241" s="1"/>
      <c r="H241" s="1"/>
    </row>
    <row r="242" spans="1:8" x14ac:dyDescent="0.3">
      <c r="A242" s="22">
        <v>42736</v>
      </c>
      <c r="B242">
        <v>0.38</v>
      </c>
      <c r="C242">
        <v>0.31</v>
      </c>
      <c r="D242">
        <v>-0.34</v>
      </c>
      <c r="E242">
        <v>0.13</v>
      </c>
      <c r="F242" s="1">
        <v>6.57</v>
      </c>
      <c r="G242" s="1"/>
      <c r="H242" s="1"/>
    </row>
    <row r="243" spans="1:8" x14ac:dyDescent="0.3">
      <c r="A243" s="22">
        <v>42767</v>
      </c>
      <c r="B243">
        <v>0.33</v>
      </c>
      <c r="C243">
        <v>-1.22</v>
      </c>
      <c r="D243">
        <v>-2.37</v>
      </c>
      <c r="E243">
        <v>0.26</v>
      </c>
      <c r="F243" s="1">
        <v>4.97</v>
      </c>
      <c r="G243" s="1"/>
      <c r="H243" s="1"/>
    </row>
    <row r="244" spans="1:8" x14ac:dyDescent="0.3">
      <c r="A244" s="22">
        <v>42795</v>
      </c>
      <c r="B244">
        <v>0.25</v>
      </c>
      <c r="C244">
        <v>-0.96</v>
      </c>
      <c r="D244">
        <v>1.17</v>
      </c>
      <c r="E244">
        <v>1.46</v>
      </c>
      <c r="F244" s="1">
        <v>4.04</v>
      </c>
      <c r="G244" s="1"/>
      <c r="H244" s="1"/>
    </row>
    <row r="245" spans="1:8" x14ac:dyDescent="0.3">
      <c r="A245" s="22">
        <v>42826</v>
      </c>
      <c r="B245">
        <v>0.14000000000000001</v>
      </c>
      <c r="C245">
        <v>0.26</v>
      </c>
      <c r="D245">
        <v>1.05</v>
      </c>
      <c r="E245">
        <v>0.74</v>
      </c>
      <c r="F245" s="1">
        <v>3.51</v>
      </c>
      <c r="G245" s="1"/>
      <c r="H245" s="1"/>
    </row>
    <row r="246" spans="1:8" x14ac:dyDescent="0.3">
      <c r="A246" s="22">
        <v>42856</v>
      </c>
      <c r="B246">
        <v>0.31</v>
      </c>
      <c r="C246">
        <v>0.14000000000000001</v>
      </c>
      <c r="D246">
        <v>-0.21</v>
      </c>
      <c r="E246">
        <v>0.93</v>
      </c>
      <c r="F246" s="1">
        <v>2.36</v>
      </c>
      <c r="G246" s="1"/>
      <c r="H246" s="1"/>
    </row>
    <row r="247" spans="1:8" x14ac:dyDescent="0.3">
      <c r="A247" s="22">
        <v>42887</v>
      </c>
      <c r="B247">
        <v>-0.23</v>
      </c>
      <c r="C247">
        <v>-1.23</v>
      </c>
      <c r="D247">
        <v>-1.08</v>
      </c>
      <c r="E247">
        <v>-0.76</v>
      </c>
      <c r="F247" s="1">
        <v>1.1299999999999999</v>
      </c>
      <c r="G247" s="1"/>
      <c r="H247" s="1"/>
    </row>
    <row r="248" spans="1:8" x14ac:dyDescent="0.3">
      <c r="A248" s="22">
        <v>42917</v>
      </c>
      <c r="B248">
        <v>0.24</v>
      </c>
      <c r="C248">
        <v>-1.06</v>
      </c>
      <c r="D248">
        <v>-0.52</v>
      </c>
      <c r="E248">
        <v>-1.84</v>
      </c>
      <c r="F248" s="1">
        <v>-0.66</v>
      </c>
      <c r="G248" s="1"/>
      <c r="H248" s="1"/>
    </row>
    <row r="249" spans="1:8" x14ac:dyDescent="0.3">
      <c r="A249" s="22">
        <v>42948</v>
      </c>
      <c r="B249">
        <v>0.19</v>
      </c>
      <c r="C249">
        <v>-1.75</v>
      </c>
      <c r="D249">
        <v>-1.24</v>
      </c>
      <c r="E249">
        <v>-2.5</v>
      </c>
      <c r="F249" s="1">
        <v>-2.0099999999999998</v>
      </c>
      <c r="G249" s="1"/>
      <c r="H249" s="1"/>
    </row>
    <row r="250" spans="1:8" x14ac:dyDescent="0.3">
      <c r="A250" s="22">
        <v>42979</v>
      </c>
      <c r="B250">
        <v>0.16</v>
      </c>
      <c r="C250">
        <v>1.25</v>
      </c>
      <c r="D250">
        <v>-0.93</v>
      </c>
      <c r="E250">
        <v>-1.8</v>
      </c>
      <c r="F250" s="1">
        <v>-2.14</v>
      </c>
      <c r="G250" s="1"/>
      <c r="H250" s="1"/>
    </row>
    <row r="251" spans="1:8" x14ac:dyDescent="0.3">
      <c r="A251" s="22">
        <v>43009</v>
      </c>
      <c r="B251">
        <v>0.42</v>
      </c>
      <c r="C251">
        <v>0.22</v>
      </c>
      <c r="D251">
        <v>-0.08</v>
      </c>
      <c r="E251">
        <v>-1.63</v>
      </c>
      <c r="F251" s="1">
        <v>-2.14</v>
      </c>
      <c r="G251" s="1"/>
      <c r="H251" s="1"/>
    </row>
    <row r="252" spans="1:8" x14ac:dyDescent="0.3">
      <c r="A252" s="22">
        <v>43040</v>
      </c>
      <c r="B252">
        <v>0.28000000000000003</v>
      </c>
      <c r="C252">
        <v>-0.11</v>
      </c>
      <c r="D252">
        <v>-1.56</v>
      </c>
      <c r="E252">
        <v>-0.15</v>
      </c>
      <c r="F252" s="1">
        <v>-2.3199999999999998</v>
      </c>
      <c r="G252" s="1"/>
      <c r="H252" s="1"/>
    </row>
    <row r="253" spans="1:8" x14ac:dyDescent="0.3">
      <c r="A253" s="22">
        <v>43070</v>
      </c>
      <c r="B253">
        <v>0.44</v>
      </c>
      <c r="C253">
        <v>1.67</v>
      </c>
      <c r="D253">
        <v>0.96</v>
      </c>
      <c r="E253">
        <v>-0.76</v>
      </c>
      <c r="F253" s="1">
        <v>-1.87</v>
      </c>
      <c r="G253" s="1"/>
      <c r="H253" s="1"/>
    </row>
    <row r="254" spans="1:8" x14ac:dyDescent="0.3">
      <c r="A254" s="22">
        <v>43101</v>
      </c>
      <c r="B254">
        <v>0.28999999999999998</v>
      </c>
      <c r="C254">
        <v>0.46</v>
      </c>
      <c r="D254">
        <v>-0.49</v>
      </c>
      <c r="E254">
        <v>-0.01</v>
      </c>
      <c r="F254" s="1">
        <v>-1.49</v>
      </c>
      <c r="G254" s="1"/>
      <c r="H254" s="1"/>
    </row>
    <row r="255" spans="1:8" x14ac:dyDescent="0.3">
      <c r="A255" s="22">
        <v>43132</v>
      </c>
      <c r="B255">
        <v>0.32</v>
      </c>
      <c r="C255">
        <v>-1.0900000000000001</v>
      </c>
      <c r="D255">
        <v>-0.51</v>
      </c>
      <c r="E255">
        <v>0.06</v>
      </c>
      <c r="F255" s="1">
        <v>-1.37</v>
      </c>
      <c r="G255" s="1"/>
      <c r="H255" s="1"/>
    </row>
    <row r="256" spans="1:8" x14ac:dyDescent="0.3">
      <c r="A256" s="22">
        <v>43160</v>
      </c>
      <c r="B256">
        <v>0.09</v>
      </c>
      <c r="C256">
        <v>-1.18</v>
      </c>
      <c r="D256">
        <v>-0.82</v>
      </c>
      <c r="E256">
        <v>1.0900000000000001</v>
      </c>
      <c r="F256" s="1">
        <v>-1.64</v>
      </c>
      <c r="G256" s="1"/>
      <c r="H256" s="1"/>
    </row>
    <row r="257" spans="1:8" x14ac:dyDescent="0.3">
      <c r="A257" s="22">
        <v>43191</v>
      </c>
      <c r="B257">
        <v>0.22</v>
      </c>
      <c r="C257">
        <v>-0.31</v>
      </c>
      <c r="D257">
        <v>-1.51</v>
      </c>
      <c r="E257">
        <v>2.41</v>
      </c>
      <c r="F257" s="1">
        <v>-2.11</v>
      </c>
      <c r="G257" s="1"/>
      <c r="H257" s="1"/>
    </row>
    <row r="258" spans="1:8" x14ac:dyDescent="0.3">
      <c r="A258" s="22">
        <v>43221</v>
      </c>
      <c r="B258">
        <v>0.4</v>
      </c>
      <c r="C258">
        <v>-0.38</v>
      </c>
      <c r="D258">
        <v>-1.1299999999999999</v>
      </c>
      <c r="E258">
        <v>1.56</v>
      </c>
      <c r="F258" s="1">
        <v>-1.46</v>
      </c>
      <c r="G258" s="1"/>
      <c r="H258" s="1"/>
    </row>
    <row r="259" spans="1:8" x14ac:dyDescent="0.3">
      <c r="A259" s="22">
        <v>43252</v>
      </c>
      <c r="B259">
        <v>1.26</v>
      </c>
      <c r="C259">
        <v>4.5999999999999996</v>
      </c>
      <c r="D259">
        <v>5.87</v>
      </c>
      <c r="E259">
        <v>8.18</v>
      </c>
      <c r="F259" s="1">
        <v>1.05</v>
      </c>
      <c r="G259" s="1"/>
      <c r="H259" s="1"/>
    </row>
    <row r="260" spans="1:8" x14ac:dyDescent="0.3">
      <c r="A260" s="22">
        <v>43282</v>
      </c>
      <c r="B260">
        <v>0.33</v>
      </c>
      <c r="C260">
        <v>-1.27</v>
      </c>
      <c r="D260">
        <v>0.84</v>
      </c>
      <c r="E260">
        <v>6.65</v>
      </c>
      <c r="F260" s="1">
        <v>1.4</v>
      </c>
      <c r="G260" s="1"/>
      <c r="H260" s="1"/>
    </row>
    <row r="261" spans="1:8" x14ac:dyDescent="0.3">
      <c r="A261" s="22">
        <v>43313</v>
      </c>
      <c r="B261">
        <v>-0.09</v>
      </c>
      <c r="C261">
        <v>-1.52</v>
      </c>
      <c r="D261">
        <v>-1.26</v>
      </c>
      <c r="E261">
        <v>-1.31</v>
      </c>
      <c r="F261" s="1">
        <v>2.15</v>
      </c>
      <c r="G261" s="1"/>
      <c r="H261" s="1"/>
    </row>
    <row r="262" spans="1:8" x14ac:dyDescent="0.3">
      <c r="A262" s="22">
        <v>43344</v>
      </c>
      <c r="B262">
        <v>0.48</v>
      </c>
      <c r="C262">
        <v>0.3</v>
      </c>
      <c r="D262">
        <v>-0.3</v>
      </c>
      <c r="E262">
        <v>-3.05</v>
      </c>
      <c r="F262" s="1">
        <v>2.68</v>
      </c>
      <c r="G262" s="1"/>
      <c r="H262" s="1"/>
    </row>
    <row r="263" spans="1:8" x14ac:dyDescent="0.3">
      <c r="A263" s="22">
        <v>43374</v>
      </c>
      <c r="B263">
        <v>0.45</v>
      </c>
      <c r="C263">
        <v>0.56999999999999995</v>
      </c>
      <c r="D263">
        <v>1.1200000000000001</v>
      </c>
      <c r="E263">
        <v>-0.91</v>
      </c>
      <c r="F263" s="1">
        <v>3.33</v>
      </c>
      <c r="G263" s="1"/>
      <c r="H263" s="1"/>
    </row>
    <row r="264" spans="1:8" x14ac:dyDescent="0.3">
      <c r="A264" s="22">
        <v>43405</v>
      </c>
      <c r="B264">
        <v>-0.21</v>
      </c>
      <c r="C264">
        <v>0.16</v>
      </c>
      <c r="D264">
        <v>0.63</v>
      </c>
      <c r="E264">
        <v>-4.0599999999999996</v>
      </c>
      <c r="F264" s="1">
        <v>4.1399999999999997</v>
      </c>
      <c r="G264" s="1"/>
      <c r="H264" s="1"/>
    </row>
    <row r="265" spans="1:8" x14ac:dyDescent="0.3">
      <c r="A265" s="22">
        <v>43435</v>
      </c>
      <c r="B265">
        <v>0.15</v>
      </c>
      <c r="C265">
        <v>2.04</v>
      </c>
      <c r="D265">
        <v>0.82</v>
      </c>
      <c r="E265">
        <v>-3.78</v>
      </c>
      <c r="F265" s="1">
        <v>4.04</v>
      </c>
      <c r="G265" s="1"/>
      <c r="H265" s="1"/>
    </row>
    <row r="266" spans="1:8" x14ac:dyDescent="0.3">
      <c r="A266" s="22">
        <v>43466</v>
      </c>
      <c r="B266">
        <v>0.32</v>
      </c>
      <c r="C266">
        <v>0.78</v>
      </c>
      <c r="D266">
        <v>0.3</v>
      </c>
      <c r="E266">
        <v>1.08</v>
      </c>
      <c r="F266" s="1">
        <v>4.21</v>
      </c>
      <c r="G266" s="1"/>
      <c r="H266" s="1"/>
    </row>
    <row r="267" spans="1:8" x14ac:dyDescent="0.3">
      <c r="A267" s="22">
        <v>43497</v>
      </c>
      <c r="B267">
        <v>0.43</v>
      </c>
      <c r="C267">
        <v>-1.23</v>
      </c>
      <c r="D267">
        <v>0.82</v>
      </c>
      <c r="E267">
        <v>0.95</v>
      </c>
      <c r="F267" s="1">
        <v>5.37</v>
      </c>
      <c r="G267" s="1"/>
      <c r="H267" s="1"/>
    </row>
    <row r="268" spans="1:8" x14ac:dyDescent="0.3">
      <c r="A268" s="22">
        <v>43525</v>
      </c>
      <c r="B268">
        <v>0.75</v>
      </c>
      <c r="C268">
        <v>0.63</v>
      </c>
      <c r="D268">
        <v>2.27</v>
      </c>
      <c r="E268">
        <v>0.49</v>
      </c>
      <c r="F268" s="1">
        <v>6.74</v>
      </c>
      <c r="G268" s="1"/>
      <c r="H268" s="1"/>
    </row>
    <row r="269" spans="1:8" x14ac:dyDescent="0.3">
      <c r="A269" s="22">
        <v>43556</v>
      </c>
      <c r="B269">
        <v>0.56999999999999995</v>
      </c>
      <c r="C269">
        <v>0.46</v>
      </c>
      <c r="D269">
        <v>2.2999999999999998</v>
      </c>
      <c r="E269">
        <v>0.17</v>
      </c>
      <c r="F269" s="1">
        <v>7.31</v>
      </c>
      <c r="G269" s="1"/>
      <c r="H269" s="1"/>
    </row>
    <row r="270" spans="1:8" x14ac:dyDescent="0.3">
      <c r="A270" s="22">
        <v>43586</v>
      </c>
      <c r="B270">
        <v>0.13</v>
      </c>
      <c r="C270">
        <v>0.25</v>
      </c>
      <c r="D270">
        <v>0.92</v>
      </c>
      <c r="E270">
        <v>0.89</v>
      </c>
      <c r="F270" s="1">
        <v>6.36</v>
      </c>
      <c r="G270" s="1"/>
      <c r="H270" s="1"/>
    </row>
    <row r="271" spans="1:8" x14ac:dyDescent="0.3">
      <c r="A271" s="22">
        <v>43617</v>
      </c>
      <c r="B271">
        <v>0.01</v>
      </c>
      <c r="C271">
        <v>0.47</v>
      </c>
      <c r="D271">
        <v>1.44</v>
      </c>
      <c r="E271">
        <v>0.21</v>
      </c>
      <c r="F271" s="1">
        <v>3.99</v>
      </c>
      <c r="G271" s="1"/>
      <c r="H271" s="1"/>
    </row>
    <row r="272" spans="1:8" x14ac:dyDescent="0.3">
      <c r="A272" s="22">
        <v>43647</v>
      </c>
      <c r="B272">
        <v>0.19</v>
      </c>
      <c r="C272">
        <v>1.1000000000000001</v>
      </c>
      <c r="D272">
        <v>0.66</v>
      </c>
      <c r="E272">
        <v>-0.55000000000000004</v>
      </c>
      <c r="F272" s="1">
        <v>4.13</v>
      </c>
      <c r="G272" s="1"/>
      <c r="H272" s="1"/>
    </row>
    <row r="273" spans="1:8" x14ac:dyDescent="0.3">
      <c r="A273" s="22">
        <v>43678</v>
      </c>
      <c r="B273">
        <v>0.11</v>
      </c>
      <c r="C273">
        <v>-0.75</v>
      </c>
      <c r="D273">
        <v>-0.04</v>
      </c>
      <c r="E273">
        <v>-0.3</v>
      </c>
      <c r="F273" s="1">
        <v>4.12</v>
      </c>
      <c r="G273" s="1"/>
      <c r="H273" s="1"/>
    </row>
    <row r="274" spans="1:8" x14ac:dyDescent="0.3">
      <c r="A274" s="22">
        <v>43709</v>
      </c>
      <c r="B274">
        <v>-0.04</v>
      </c>
      <c r="C274">
        <v>0.25</v>
      </c>
      <c r="D274">
        <v>-0.61</v>
      </c>
      <c r="E274">
        <v>0.64</v>
      </c>
      <c r="F274" s="1">
        <v>3.56</v>
      </c>
      <c r="G274" s="1"/>
      <c r="H274" s="1"/>
    </row>
    <row r="275" spans="1:8" x14ac:dyDescent="0.3">
      <c r="A275" s="22">
        <v>43739</v>
      </c>
      <c r="B275">
        <v>0.1</v>
      </c>
      <c r="C275">
        <v>1.77</v>
      </c>
      <c r="D275">
        <v>0.22</v>
      </c>
      <c r="E275">
        <v>-0.94</v>
      </c>
      <c r="F275" s="1">
        <v>3.01</v>
      </c>
      <c r="G275" s="1"/>
      <c r="H275" s="1"/>
    </row>
    <row r="276" spans="1:8" x14ac:dyDescent="0.3">
      <c r="A276" s="22">
        <v>43770</v>
      </c>
      <c r="B276">
        <v>0.51</v>
      </c>
      <c r="C276">
        <v>8.09</v>
      </c>
      <c r="D276">
        <v>0.36</v>
      </c>
      <c r="E276">
        <v>-0.93</v>
      </c>
      <c r="F276" s="1">
        <v>3.35</v>
      </c>
      <c r="G276" s="1"/>
      <c r="H276" s="1"/>
    </row>
    <row r="277" spans="1:8" x14ac:dyDescent="0.3">
      <c r="A277" s="22">
        <v>43800</v>
      </c>
      <c r="B277">
        <v>1.1499999999999999</v>
      </c>
      <c r="C277">
        <v>18.059999999999999</v>
      </c>
      <c r="D277">
        <v>4.4800000000000004</v>
      </c>
      <c r="E277">
        <v>0.18</v>
      </c>
      <c r="F277" s="1">
        <v>6.37</v>
      </c>
      <c r="G277" s="1"/>
      <c r="H277" s="1"/>
    </row>
    <row r="278" spans="1:8" x14ac:dyDescent="0.3">
      <c r="A278" s="22">
        <v>43831</v>
      </c>
      <c r="B278">
        <v>0.21</v>
      </c>
      <c r="C278">
        <v>-4.03</v>
      </c>
      <c r="D278">
        <v>2.06</v>
      </c>
      <c r="E278">
        <v>-0.27</v>
      </c>
      <c r="F278">
        <v>5.85</v>
      </c>
      <c r="G278" s="1"/>
      <c r="H278" s="1"/>
    </row>
    <row r="279" spans="1:8" x14ac:dyDescent="0.3">
      <c r="A279" s="22">
        <v>43862</v>
      </c>
      <c r="B279">
        <v>0.25</v>
      </c>
      <c r="C279">
        <v>-3.53</v>
      </c>
      <c r="D279">
        <v>0.56000000000000005</v>
      </c>
      <c r="E279">
        <v>0.99</v>
      </c>
      <c r="F279">
        <v>5.12</v>
      </c>
      <c r="G279" s="1"/>
      <c r="H279" s="1"/>
    </row>
    <row r="280" spans="1:8" x14ac:dyDescent="0.3">
      <c r="A280" s="22">
        <v>43891</v>
      </c>
      <c r="B280">
        <v>7.0000000000000007E-2</v>
      </c>
      <c r="C280">
        <v>-0.3</v>
      </c>
      <c r="D280">
        <v>1</v>
      </c>
      <c r="E280">
        <v>0.64</v>
      </c>
      <c r="F280">
        <v>4.87</v>
      </c>
      <c r="G280" s="1"/>
      <c r="H280" s="1"/>
    </row>
    <row r="281" spans="1:8" x14ac:dyDescent="0.3">
      <c r="A281" s="22">
        <v>43922</v>
      </c>
      <c r="B281">
        <v>-0.31</v>
      </c>
      <c r="C281">
        <v>-2.0099999999999998</v>
      </c>
      <c r="D281">
        <v>2.5499999999999998</v>
      </c>
      <c r="E281">
        <v>3.83</v>
      </c>
      <c r="F281">
        <v>6.08</v>
      </c>
      <c r="G281" s="1"/>
      <c r="H281" s="1"/>
    </row>
    <row r="282" spans="1:8" x14ac:dyDescent="0.3">
      <c r="A282" s="22">
        <v>43952</v>
      </c>
      <c r="B282">
        <v>-0.38</v>
      </c>
      <c r="C282">
        <v>0.05</v>
      </c>
      <c r="D282">
        <v>-0.35</v>
      </c>
      <c r="E282">
        <v>-0.69</v>
      </c>
      <c r="F282">
        <v>6.94</v>
      </c>
      <c r="G282" s="1"/>
      <c r="H282" s="1"/>
    </row>
    <row r="283" spans="1:8" x14ac:dyDescent="0.3">
      <c r="A283" s="22">
        <v>43983</v>
      </c>
      <c r="B283">
        <v>0.26</v>
      </c>
      <c r="C283">
        <v>1.19</v>
      </c>
      <c r="D283">
        <v>-0.79</v>
      </c>
      <c r="E283">
        <v>1.72</v>
      </c>
      <c r="F283">
        <v>7.61</v>
      </c>
      <c r="G283" s="1"/>
      <c r="H283" s="1"/>
    </row>
    <row r="284" spans="1:8" x14ac:dyDescent="0.3">
      <c r="A284" s="22">
        <v>44013</v>
      </c>
      <c r="B284">
        <v>0.36</v>
      </c>
      <c r="C284">
        <v>3.68</v>
      </c>
      <c r="D284">
        <v>0.28000000000000003</v>
      </c>
      <c r="E284">
        <v>1.67</v>
      </c>
      <c r="F284">
        <v>7.61</v>
      </c>
      <c r="G284" s="1"/>
      <c r="H284" s="1"/>
    </row>
    <row r="285" spans="1:8" x14ac:dyDescent="0.3">
      <c r="A285" s="22">
        <v>44044</v>
      </c>
      <c r="B285">
        <v>0.24</v>
      </c>
      <c r="C285">
        <v>3.33</v>
      </c>
      <c r="D285">
        <v>0.51</v>
      </c>
      <c r="E285">
        <v>2.94</v>
      </c>
      <c r="F285">
        <v>8.83</v>
      </c>
      <c r="G285" s="1"/>
      <c r="H285" s="1"/>
    </row>
    <row r="286" spans="1:8" x14ac:dyDescent="0.3">
      <c r="A286" s="22">
        <v>44075</v>
      </c>
      <c r="B286">
        <v>0.64</v>
      </c>
      <c r="C286">
        <v>4.53</v>
      </c>
      <c r="D286">
        <v>1.38</v>
      </c>
      <c r="E286">
        <v>4.17</v>
      </c>
      <c r="F286">
        <v>11.79</v>
      </c>
      <c r="G286" s="1"/>
      <c r="H286" s="1"/>
    </row>
    <row r="287" spans="1:8" x14ac:dyDescent="0.3">
      <c r="A287" s="22">
        <v>44105</v>
      </c>
      <c r="B287">
        <v>0.86</v>
      </c>
      <c r="C287">
        <v>4.25</v>
      </c>
      <c r="D287">
        <v>1.08</v>
      </c>
      <c r="E287">
        <v>0.77</v>
      </c>
      <c r="F287">
        <v>13.88</v>
      </c>
      <c r="G287" s="1"/>
      <c r="H287" s="1"/>
    </row>
    <row r="288" spans="1:8" x14ac:dyDescent="0.3">
      <c r="A288" s="22">
        <v>44136</v>
      </c>
      <c r="B288">
        <v>0.89</v>
      </c>
      <c r="C288">
        <v>6.54</v>
      </c>
      <c r="D288">
        <v>3</v>
      </c>
      <c r="E288">
        <v>-1.02</v>
      </c>
      <c r="F288">
        <v>15.94</v>
      </c>
      <c r="G288" s="1"/>
      <c r="H288" s="1"/>
    </row>
    <row r="289" spans="1:8" x14ac:dyDescent="0.3">
      <c r="A289" s="22">
        <v>44166</v>
      </c>
      <c r="B289">
        <v>1.35</v>
      </c>
      <c r="C289">
        <v>3.58</v>
      </c>
      <c r="D289">
        <v>2.39</v>
      </c>
      <c r="E289">
        <v>1.06</v>
      </c>
      <c r="F289" s="1">
        <v>14.09</v>
      </c>
      <c r="G289" s="1"/>
      <c r="H289" s="1"/>
    </row>
    <row r="290" spans="1:8" x14ac:dyDescent="0.3">
      <c r="A290" s="22">
        <v>44197</v>
      </c>
      <c r="B290">
        <v>0.25</v>
      </c>
      <c r="C290">
        <v>-0.08</v>
      </c>
      <c r="D290">
        <v>0.69</v>
      </c>
      <c r="E290">
        <v>0.15</v>
      </c>
      <c r="F290" s="1">
        <v>14.81</v>
      </c>
      <c r="G290" s="1"/>
      <c r="H290" s="1"/>
    </row>
    <row r="291" spans="1:8" x14ac:dyDescent="0.3">
      <c r="A291" s="22">
        <v>44228</v>
      </c>
      <c r="B291">
        <v>0.86</v>
      </c>
      <c r="C291">
        <v>1.72</v>
      </c>
      <c r="D291">
        <v>0.86</v>
      </c>
      <c r="E291">
        <v>-0.64</v>
      </c>
      <c r="F291" s="1">
        <v>15</v>
      </c>
      <c r="G291" s="1"/>
      <c r="H291" s="1"/>
    </row>
    <row r="292" spans="1:8" x14ac:dyDescent="0.3">
      <c r="A292" s="22">
        <v>44256</v>
      </c>
      <c r="B292">
        <v>0.93</v>
      </c>
      <c r="C292">
        <v>0.85</v>
      </c>
      <c r="D292">
        <v>1.02</v>
      </c>
      <c r="E292">
        <v>-0.63</v>
      </c>
      <c r="F292" s="1">
        <v>13.87</v>
      </c>
      <c r="G292" s="1"/>
      <c r="H292" s="1"/>
    </row>
    <row r="293" spans="1:8" x14ac:dyDescent="0.3">
      <c r="A293" s="22">
        <v>44287</v>
      </c>
      <c r="B293">
        <v>0.31</v>
      </c>
      <c r="C293">
        <v>1.01</v>
      </c>
      <c r="D293">
        <v>1.45</v>
      </c>
      <c r="E293">
        <v>1.45</v>
      </c>
      <c r="F293" s="1">
        <v>12.31</v>
      </c>
      <c r="G293" s="1"/>
      <c r="H293" s="1"/>
    </row>
    <row r="294" spans="1:8" x14ac:dyDescent="0.3">
      <c r="A294" s="22">
        <v>44317</v>
      </c>
      <c r="B294">
        <v>0.83</v>
      </c>
      <c r="C294">
        <v>2.2400000000000002</v>
      </c>
      <c r="D294">
        <v>1.05</v>
      </c>
      <c r="E294">
        <v>0.65</v>
      </c>
      <c r="F294" s="1">
        <v>12.54</v>
      </c>
      <c r="G294" s="1"/>
      <c r="H294" s="1"/>
    </row>
    <row r="295" spans="1:8" x14ac:dyDescent="0.3">
      <c r="A295" s="22">
        <v>44348</v>
      </c>
      <c r="B295">
        <v>0.53</v>
      </c>
      <c r="C295">
        <v>1.32</v>
      </c>
      <c r="D295">
        <v>1.61</v>
      </c>
      <c r="E295">
        <v>2.1800000000000002</v>
      </c>
      <c r="F295" s="1">
        <v>12.59</v>
      </c>
      <c r="G295" s="1"/>
      <c r="H295" s="1"/>
    </row>
    <row r="296" spans="1:8" x14ac:dyDescent="0.3">
      <c r="A296" s="22">
        <v>44378</v>
      </c>
      <c r="B296">
        <v>0.96</v>
      </c>
      <c r="C296">
        <v>0.77</v>
      </c>
      <c r="D296">
        <v>2.84</v>
      </c>
      <c r="E296">
        <v>1.28</v>
      </c>
      <c r="F296" s="1">
        <v>13.25</v>
      </c>
      <c r="G296" s="1"/>
      <c r="H296" s="1"/>
    </row>
    <row r="297" spans="1:8" x14ac:dyDescent="0.3">
      <c r="A297" s="22">
        <v>44409</v>
      </c>
      <c r="B297">
        <v>0.87</v>
      </c>
      <c r="C297">
        <v>0.63</v>
      </c>
      <c r="D297">
        <v>3.66</v>
      </c>
      <c r="E297">
        <v>1.89</v>
      </c>
      <c r="F297" s="1">
        <v>13.94</v>
      </c>
      <c r="G297" s="1"/>
      <c r="H297" s="1"/>
    </row>
    <row r="298" spans="1:8" x14ac:dyDescent="0.3">
      <c r="A298" s="22">
        <v>44440</v>
      </c>
      <c r="B298">
        <v>1.1599999999999999</v>
      </c>
      <c r="C298">
        <v>-0.21</v>
      </c>
      <c r="D298">
        <v>3.99</v>
      </c>
      <c r="E298">
        <v>1.58</v>
      </c>
      <c r="F298" s="1">
        <v>12.54</v>
      </c>
      <c r="G298" s="1"/>
      <c r="H298" s="1"/>
    </row>
    <row r="299" spans="1:8" x14ac:dyDescent="0.3">
      <c r="A299" s="22">
        <v>44470</v>
      </c>
      <c r="B299">
        <v>1.25</v>
      </c>
      <c r="C299">
        <v>-0.04</v>
      </c>
      <c r="D299">
        <v>3.19</v>
      </c>
      <c r="E299">
        <v>0.57999999999999996</v>
      </c>
      <c r="F299" s="1">
        <v>11.71</v>
      </c>
      <c r="G299" s="1"/>
      <c r="H299" s="1"/>
    </row>
    <row r="300" spans="1:8" x14ac:dyDescent="0.3">
      <c r="A300" s="22">
        <v>44501</v>
      </c>
      <c r="B300">
        <v>0.95</v>
      </c>
      <c r="C300">
        <v>-1.38</v>
      </c>
      <c r="D300">
        <v>0.93</v>
      </c>
      <c r="E300">
        <v>-1.47</v>
      </c>
      <c r="F300" s="1">
        <v>8.9</v>
      </c>
      <c r="G300" s="1"/>
      <c r="H300" s="1"/>
    </row>
    <row r="301" spans="1:8" x14ac:dyDescent="0.3">
      <c r="A301" s="22">
        <v>44531</v>
      </c>
      <c r="B301">
        <v>0.73</v>
      </c>
      <c r="C301">
        <v>1.38</v>
      </c>
      <c r="D301">
        <v>0.14000000000000001</v>
      </c>
      <c r="E301">
        <v>-1.36</v>
      </c>
      <c r="F301" s="1">
        <v>7.94</v>
      </c>
      <c r="G301" s="1"/>
      <c r="H301" s="1"/>
    </row>
    <row r="302" spans="1:8" x14ac:dyDescent="0.3">
      <c r="A302" s="22">
        <v>44562</v>
      </c>
      <c r="B302">
        <v>0.54</v>
      </c>
      <c r="C302">
        <v>1.32</v>
      </c>
      <c r="D302">
        <v>-0.81</v>
      </c>
      <c r="E302">
        <v>0.69</v>
      </c>
      <c r="F302" s="1">
        <v>8.0399999999999991</v>
      </c>
    </row>
    <row r="303" spans="1:8" x14ac:dyDescent="0.3">
      <c r="A303" s="22">
        <v>44593</v>
      </c>
      <c r="B303">
        <v>1.01</v>
      </c>
      <c r="C303">
        <v>0.46</v>
      </c>
      <c r="D303">
        <v>-0.89</v>
      </c>
      <c r="E303">
        <v>1.24</v>
      </c>
      <c r="F303" s="1">
        <v>9.1199999999999992</v>
      </c>
    </row>
    <row r="304" spans="1:8" x14ac:dyDescent="0.3">
      <c r="A304" s="22">
        <v>44621</v>
      </c>
      <c r="B304">
        <v>1.62</v>
      </c>
      <c r="C304">
        <v>0.33</v>
      </c>
      <c r="D304">
        <v>0.41</v>
      </c>
      <c r="E304">
        <v>4.1500000000000004</v>
      </c>
      <c r="F304" s="1">
        <v>11.62</v>
      </c>
    </row>
    <row r="305" spans="1:8" x14ac:dyDescent="0.3">
      <c r="A305" s="22">
        <v>44652</v>
      </c>
      <c r="B305">
        <v>1.06</v>
      </c>
      <c r="C305">
        <v>1.02</v>
      </c>
      <c r="D305">
        <v>2.11</v>
      </c>
      <c r="E305">
        <v>5.52</v>
      </c>
      <c r="F305" s="1">
        <v>13.47</v>
      </c>
    </row>
    <row r="306" spans="1:8" x14ac:dyDescent="0.3">
      <c r="A306" s="22">
        <v>44682</v>
      </c>
      <c r="B306">
        <v>0.47</v>
      </c>
      <c r="C306">
        <v>0.24</v>
      </c>
      <c r="D306">
        <v>1.65</v>
      </c>
      <c r="E306">
        <v>3.37</v>
      </c>
      <c r="F306" s="1">
        <v>13.51</v>
      </c>
    </row>
    <row r="307" spans="1:8" x14ac:dyDescent="0.3">
      <c r="A307" s="22">
        <v>44713</v>
      </c>
      <c r="B307">
        <v>0.67</v>
      </c>
      <c r="C307">
        <v>-0.62</v>
      </c>
      <c r="D307">
        <v>1.05</v>
      </c>
      <c r="E307">
        <v>5.68</v>
      </c>
      <c r="F307" s="1">
        <v>13.93</v>
      </c>
    </row>
    <row r="308" spans="1:8" x14ac:dyDescent="0.3">
      <c r="A308" s="22">
        <v>44743</v>
      </c>
      <c r="B308">
        <v>-0.68</v>
      </c>
      <c r="C308">
        <v>-0.21</v>
      </c>
      <c r="D308">
        <v>1.43</v>
      </c>
      <c r="E308">
        <v>14.06</v>
      </c>
      <c r="F308" s="1">
        <v>14.72</v>
      </c>
    </row>
    <row r="309" spans="1:8" x14ac:dyDescent="0.3">
      <c r="A309" s="22">
        <v>44774</v>
      </c>
      <c r="B309">
        <v>-0.36</v>
      </c>
      <c r="C309">
        <v>-0.53</v>
      </c>
      <c r="D309">
        <v>2.06</v>
      </c>
      <c r="E309">
        <v>0.44</v>
      </c>
      <c r="F309" s="1">
        <v>13.43</v>
      </c>
    </row>
    <row r="310" spans="1:8" x14ac:dyDescent="0.3">
      <c r="A310" s="22">
        <v>44805</v>
      </c>
      <c r="B310">
        <v>-0.28999999999999998</v>
      </c>
      <c r="C310">
        <v>-0.72</v>
      </c>
      <c r="D310">
        <v>0.02</v>
      </c>
      <c r="E310">
        <v>-6.15</v>
      </c>
      <c r="F310" s="1">
        <v>11.71</v>
      </c>
    </row>
    <row r="311" spans="1:8" x14ac:dyDescent="0.3">
      <c r="A311" s="22">
        <v>44835</v>
      </c>
      <c r="B311">
        <v>0.59</v>
      </c>
      <c r="C311">
        <v>-0.14000000000000001</v>
      </c>
      <c r="D311">
        <v>0.97</v>
      </c>
      <c r="E311">
        <v>-2.4300000000000002</v>
      </c>
      <c r="F311" s="1">
        <v>11.21</v>
      </c>
    </row>
    <row r="312" spans="1:8" x14ac:dyDescent="0.3">
      <c r="A312" s="22">
        <v>44866</v>
      </c>
      <c r="B312">
        <v>0.41</v>
      </c>
      <c r="C312">
        <v>0.06</v>
      </c>
      <c r="D312">
        <v>-0.51</v>
      </c>
      <c r="E312">
        <v>-3.27</v>
      </c>
      <c r="F312" s="1">
        <v>11.84</v>
      </c>
    </row>
    <row r="313" spans="1:8" x14ac:dyDescent="0.3">
      <c r="A313" s="22">
        <v>44896</v>
      </c>
      <c r="B313">
        <v>0.62</v>
      </c>
      <c r="C313">
        <v>0.64</v>
      </c>
      <c r="D313">
        <v>0.16</v>
      </c>
      <c r="E313">
        <v>-1.69</v>
      </c>
      <c r="F313" s="1">
        <v>11.64</v>
      </c>
      <c r="G313" s="1"/>
      <c r="H313" s="1"/>
    </row>
    <row r="314" spans="1:8" x14ac:dyDescent="0.3">
      <c r="A314" s="22">
        <v>44927</v>
      </c>
      <c r="B314">
        <v>0.53</v>
      </c>
      <c r="C314">
        <v>-0.47</v>
      </c>
      <c r="D314">
        <v>-1.1599999999999999</v>
      </c>
      <c r="E314">
        <v>0.1</v>
      </c>
      <c r="F314" s="1">
        <v>11.07</v>
      </c>
      <c r="G314" s="1"/>
      <c r="H314" s="1"/>
    </row>
    <row r="315" spans="1:8" x14ac:dyDescent="0.3">
      <c r="A315" s="22">
        <v>44958</v>
      </c>
      <c r="B315">
        <v>0.84</v>
      </c>
      <c r="C315">
        <v>-1.22</v>
      </c>
      <c r="D315">
        <v>-0.72</v>
      </c>
      <c r="E315">
        <v>2.36</v>
      </c>
      <c r="F315" s="1">
        <v>9.84</v>
      </c>
      <c r="G315" s="1"/>
      <c r="H315" s="1"/>
    </row>
    <row r="316" spans="1:8" x14ac:dyDescent="0.3">
      <c r="A316" s="22">
        <v>44986</v>
      </c>
      <c r="B316">
        <v>0.71</v>
      </c>
      <c r="C316">
        <v>-1.06</v>
      </c>
      <c r="D316">
        <v>0.53</v>
      </c>
      <c r="E316">
        <v>-0.13</v>
      </c>
      <c r="F316" s="1">
        <v>7.29</v>
      </c>
      <c r="G316" s="1"/>
      <c r="H316" s="1"/>
    </row>
    <row r="317" spans="1:8" x14ac:dyDescent="0.3">
      <c r="A317" s="22">
        <v>45017</v>
      </c>
      <c r="B317">
        <v>0.61</v>
      </c>
      <c r="C317">
        <v>-0.45</v>
      </c>
      <c r="D317">
        <v>0.05</v>
      </c>
      <c r="E317">
        <v>2.85</v>
      </c>
      <c r="F317" s="1">
        <v>5.88</v>
      </c>
      <c r="G317" s="1"/>
      <c r="H317" s="1"/>
    </row>
    <row r="318" spans="1:8" x14ac:dyDescent="0.3">
      <c r="A318" s="22">
        <v>45047</v>
      </c>
      <c r="B318">
        <v>0.23</v>
      </c>
      <c r="C318">
        <v>-0.74</v>
      </c>
      <c r="D318">
        <v>-0.3</v>
      </c>
      <c r="E318">
        <v>1.49</v>
      </c>
      <c r="F318" s="1">
        <v>5.54</v>
      </c>
      <c r="G318" s="1"/>
      <c r="H318" s="1"/>
    </row>
    <row r="319" spans="1:8" x14ac:dyDescent="0.3">
      <c r="A319" s="22">
        <v>45078</v>
      </c>
      <c r="B319">
        <v>-0.08</v>
      </c>
      <c r="C319">
        <v>-2.1</v>
      </c>
      <c r="D319">
        <v>-0.37</v>
      </c>
      <c r="E319">
        <v>-1.28</v>
      </c>
      <c r="F319" s="1">
        <v>4.01</v>
      </c>
      <c r="G319" s="1"/>
      <c r="H319" s="1"/>
    </row>
    <row r="320" spans="1:8" x14ac:dyDescent="0.3">
      <c r="A320" s="22">
        <v>45108</v>
      </c>
      <c r="B320">
        <v>0.12</v>
      </c>
      <c r="C320">
        <v>-2.14</v>
      </c>
      <c r="D320">
        <v>-1.92</v>
      </c>
      <c r="E320">
        <v>-0.89</v>
      </c>
      <c r="F320" s="1">
        <v>2.2000000000000002</v>
      </c>
      <c r="G320" s="1"/>
      <c r="H320" s="1"/>
    </row>
    <row r="321" spans="1:8" x14ac:dyDescent="0.3">
      <c r="A321" s="22">
        <v>45139</v>
      </c>
      <c r="B321">
        <v>0.23</v>
      </c>
      <c r="C321">
        <v>-1.9</v>
      </c>
      <c r="D321">
        <v>-2.56</v>
      </c>
      <c r="E321">
        <v>-1.38</v>
      </c>
      <c r="F321" s="1">
        <v>1.08</v>
      </c>
      <c r="G321" s="1"/>
      <c r="H321" s="1"/>
    </row>
    <row r="322" spans="1:8" x14ac:dyDescent="0.3">
      <c r="A322" s="22">
        <v>45170</v>
      </c>
      <c r="B322">
        <v>0.26</v>
      </c>
      <c r="C322">
        <v>-2.1</v>
      </c>
      <c r="D322">
        <v>-1.74</v>
      </c>
      <c r="E322">
        <v>-2.17</v>
      </c>
      <c r="F322" s="1">
        <v>0.88</v>
      </c>
      <c r="G322" s="1"/>
      <c r="H322" s="1"/>
    </row>
    <row r="323" spans="1:8" x14ac:dyDescent="0.3">
      <c r="A323" s="22">
        <v>45200</v>
      </c>
      <c r="B323">
        <v>0.24</v>
      </c>
      <c r="C323">
        <v>0.53</v>
      </c>
      <c r="D323">
        <v>-0.14000000000000001</v>
      </c>
      <c r="E323">
        <v>-2.78</v>
      </c>
      <c r="F323" s="1">
        <v>0.48</v>
      </c>
      <c r="G323" s="1"/>
      <c r="H323" s="1"/>
    </row>
    <row r="324" spans="1:8" x14ac:dyDescent="0.3">
      <c r="A324" s="22">
        <v>45231</v>
      </c>
      <c r="B324">
        <v>0.28000000000000003</v>
      </c>
      <c r="C324">
        <v>1.37</v>
      </c>
      <c r="D324">
        <v>0.53</v>
      </c>
      <c r="E324">
        <v>-0.28999999999999998</v>
      </c>
      <c r="F324" s="1">
        <v>0.56999999999999995</v>
      </c>
      <c r="G324" s="1"/>
      <c r="H324" s="1"/>
    </row>
    <row r="325" spans="1:8" x14ac:dyDescent="0.3">
      <c r="A325" s="22">
        <v>45261</v>
      </c>
      <c r="B325">
        <v>0.56000000000000005</v>
      </c>
      <c r="C325">
        <v>0.55000000000000004</v>
      </c>
      <c r="D325">
        <v>0.86</v>
      </c>
      <c r="E325">
        <v>-0.75</v>
      </c>
      <c r="F325" s="1">
        <v>1.03</v>
      </c>
      <c r="G325" s="1"/>
      <c r="H325" s="1"/>
    </row>
    <row r="326" spans="1:8" x14ac:dyDescent="0.3">
      <c r="A326" s="22">
        <v>45292</v>
      </c>
      <c r="B326">
        <v>0.42</v>
      </c>
      <c r="C326">
        <v>0.08</v>
      </c>
      <c r="D326">
        <v>0.44</v>
      </c>
      <c r="E326">
        <v>0.56000000000000005</v>
      </c>
      <c r="F326" s="1">
        <v>1.82</v>
      </c>
      <c r="G326" s="1"/>
      <c r="H326" s="1"/>
    </row>
    <row r="327" spans="1:8" x14ac:dyDescent="0.3">
      <c r="A327" s="22">
        <v>45323</v>
      </c>
      <c r="B327">
        <v>0.83</v>
      </c>
      <c r="C327">
        <v>-0.57999999999999996</v>
      </c>
      <c r="D327">
        <v>1.22</v>
      </c>
      <c r="E327">
        <v>1.21</v>
      </c>
      <c r="F327" s="1">
        <v>2.62</v>
      </c>
      <c r="G327" s="1"/>
      <c r="H327" s="1"/>
    </row>
    <row r="328" spans="1:8" x14ac:dyDescent="0.3">
      <c r="A328" s="22">
        <v>45352</v>
      </c>
      <c r="B328">
        <v>0.16</v>
      </c>
      <c r="C328">
        <v>-0.94</v>
      </c>
      <c r="D328">
        <v>1.74</v>
      </c>
      <c r="E328">
        <v>0.74</v>
      </c>
      <c r="F328" s="1">
        <v>3.1</v>
      </c>
      <c r="G328" s="1"/>
      <c r="H328" s="1"/>
    </row>
    <row r="329" spans="1:8" x14ac:dyDescent="0.3">
      <c r="G329" s="1"/>
      <c r="H329" s="1"/>
    </row>
    <row r="330" spans="1:8" x14ac:dyDescent="0.3">
      <c r="G330" s="1"/>
      <c r="H330" s="1"/>
    </row>
    <row r="331" spans="1:8" x14ac:dyDescent="0.3">
      <c r="G331" s="1"/>
      <c r="H331" s="1"/>
    </row>
    <row r="332" spans="1:8" x14ac:dyDescent="0.3">
      <c r="G332" s="1"/>
      <c r="H332" s="1"/>
    </row>
    <row r="333" spans="1:8" x14ac:dyDescent="0.3">
      <c r="G333" s="1"/>
      <c r="H333" s="1"/>
    </row>
    <row r="334" spans="1:8" x14ac:dyDescent="0.3">
      <c r="G334" s="1"/>
      <c r="H334" s="1"/>
    </row>
    <row r="335" spans="1:8" x14ac:dyDescent="0.3">
      <c r="G335" s="1"/>
      <c r="H335" s="1"/>
    </row>
    <row r="336" spans="1:8" x14ac:dyDescent="0.3">
      <c r="G336" s="1"/>
      <c r="H336" s="1"/>
    </row>
    <row r="337" spans="7:8" x14ac:dyDescent="0.3">
      <c r="G337" s="1"/>
      <c r="H337" s="1"/>
    </row>
    <row r="338" spans="7:8" x14ac:dyDescent="0.3">
      <c r="G338" s="1"/>
      <c r="H338" s="1"/>
    </row>
    <row r="339" spans="7:8" x14ac:dyDescent="0.3">
      <c r="G339" s="1"/>
      <c r="H339" s="1"/>
    </row>
    <row r="340" spans="7:8" x14ac:dyDescent="0.3">
      <c r="G340" s="1"/>
      <c r="H340" s="1"/>
    </row>
    <row r="341" spans="7:8" x14ac:dyDescent="0.3">
      <c r="G341" s="1"/>
      <c r="H341" s="1"/>
    </row>
    <row r="342" spans="7:8" x14ac:dyDescent="0.3">
      <c r="G342" s="1"/>
      <c r="H342" s="1"/>
    </row>
    <row r="343" spans="7:8" x14ac:dyDescent="0.3">
      <c r="G343" s="1"/>
      <c r="H343" s="1"/>
    </row>
    <row r="344" spans="7:8" x14ac:dyDescent="0.3">
      <c r="G344" s="1"/>
      <c r="H344" s="1"/>
    </row>
    <row r="345" spans="7:8" x14ac:dyDescent="0.3">
      <c r="G345" s="1"/>
      <c r="H345" s="1"/>
    </row>
    <row r="346" spans="7:8" x14ac:dyDescent="0.3">
      <c r="G346" s="1"/>
      <c r="H346" s="1"/>
    </row>
    <row r="347" spans="7:8" x14ac:dyDescent="0.3">
      <c r="G347" s="1"/>
      <c r="H347" s="1"/>
    </row>
    <row r="348" spans="7:8" x14ac:dyDescent="0.3">
      <c r="G348" s="1"/>
      <c r="H348" s="1"/>
    </row>
    <row r="349" spans="7:8" x14ac:dyDescent="0.3">
      <c r="G349" s="1"/>
      <c r="H349" s="1"/>
    </row>
    <row r="350" spans="7:8" x14ac:dyDescent="0.3">
      <c r="G350" s="1"/>
      <c r="H350" s="1"/>
    </row>
    <row r="351" spans="7:8" x14ac:dyDescent="0.3">
      <c r="G351" s="1"/>
      <c r="H351" s="1"/>
    </row>
    <row r="352" spans="7:8" x14ac:dyDescent="0.3">
      <c r="G352" s="1"/>
      <c r="H352" s="1"/>
    </row>
  </sheetData>
  <hyperlinks>
    <hyperlink ref="K79" r:id="rId1" location="notas-tabela" display="https://sidra.ibge.gov.br/tabela/58 - notas-tabela" xr:uid="{7D00EB0C-8816-45A7-8842-68F1E1D4B5BB}"/>
    <hyperlink ref="J80" r:id="rId2" xr:uid="{D60CFA14-0E0E-4281-B3D3-8B18F4979A75}"/>
    <hyperlink ref="J79" r:id="rId3" xr:uid="{BA320070-D460-486F-995B-D49B3927CE40}"/>
    <hyperlink ref="J82" r:id="rId4" xr:uid="{0E78F5EC-6CB6-4BF0-95DC-B5456A60372E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2"/>
  <sheetViews>
    <sheetView workbookViewId="0">
      <selection activeCell="A298" sqref="A298:XFD298"/>
    </sheetView>
  </sheetViews>
  <sheetFormatPr defaultRowHeight="14.4" x14ac:dyDescent="0.3"/>
  <cols>
    <col min="1" max="1" width="13.88671875" bestFit="1" customWidth="1"/>
    <col min="2" max="2" width="12.5546875" customWidth="1"/>
    <col min="3" max="3" width="13.109375" customWidth="1"/>
    <col min="4" max="4" width="17.33203125" customWidth="1"/>
    <col min="5" max="5" width="22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311</v>
      </c>
      <c r="B2">
        <v>2.4300000000000002</v>
      </c>
      <c r="C2">
        <v>-1.94</v>
      </c>
      <c r="D2">
        <v>-2.92</v>
      </c>
      <c r="E2">
        <v>7.45</v>
      </c>
    </row>
    <row r="3" spans="1:5" x14ac:dyDescent="0.3">
      <c r="A3" t="s">
        <v>323</v>
      </c>
      <c r="B3">
        <v>1.26</v>
      </c>
      <c r="C3">
        <v>-1.55</v>
      </c>
      <c r="D3">
        <v>0.45</v>
      </c>
      <c r="E3">
        <v>3.62</v>
      </c>
    </row>
    <row r="4" spans="1:5" x14ac:dyDescent="0.3">
      <c r="A4" t="s">
        <v>335</v>
      </c>
      <c r="B4">
        <v>0.88</v>
      </c>
      <c r="C4">
        <v>0.74</v>
      </c>
      <c r="D4">
        <v>-2.64</v>
      </c>
      <c r="E4">
        <v>1.17</v>
      </c>
    </row>
    <row r="5" spans="1:5" x14ac:dyDescent="0.3">
      <c r="A5" t="s">
        <v>347</v>
      </c>
      <c r="B5">
        <v>0.24</v>
      </c>
      <c r="C5">
        <v>-0.04</v>
      </c>
      <c r="D5">
        <v>1.7</v>
      </c>
      <c r="E5">
        <v>3.35</v>
      </c>
    </row>
    <row r="6" spans="1:5" x14ac:dyDescent="0.3">
      <c r="A6" t="s">
        <v>358</v>
      </c>
      <c r="B6">
        <v>0.56000000000000005</v>
      </c>
      <c r="C6">
        <v>-0.98</v>
      </c>
      <c r="D6">
        <v>-0.84</v>
      </c>
      <c r="E6">
        <v>1.84</v>
      </c>
    </row>
    <row r="7" spans="1:5" x14ac:dyDescent="0.3">
      <c r="A7" s="1" t="s">
        <v>233</v>
      </c>
      <c r="B7" s="1">
        <v>0.42</v>
      </c>
      <c r="C7" s="1">
        <v>-1.18</v>
      </c>
      <c r="D7" s="1">
        <v>-4.9400000000000004</v>
      </c>
      <c r="E7" s="1">
        <v>1.1100000000000001</v>
      </c>
    </row>
    <row r="8" spans="1:5" x14ac:dyDescent="0.3">
      <c r="A8" s="1" t="s">
        <v>245</v>
      </c>
      <c r="B8" s="1">
        <v>0.57999999999999996</v>
      </c>
      <c r="C8" s="1">
        <v>0.34</v>
      </c>
      <c r="D8" s="1">
        <v>5.86</v>
      </c>
      <c r="E8" s="1">
        <v>3.49</v>
      </c>
    </row>
    <row r="9" spans="1:5" x14ac:dyDescent="0.3">
      <c r="A9" s="1" t="s">
        <v>257</v>
      </c>
      <c r="B9" s="1">
        <v>0.8</v>
      </c>
      <c r="C9" s="1">
        <v>-1.18</v>
      </c>
      <c r="D9" s="1">
        <v>-2.86</v>
      </c>
      <c r="E9" s="1">
        <v>0.56999999999999995</v>
      </c>
    </row>
    <row r="10" spans="1:5" x14ac:dyDescent="0.3">
      <c r="A10" s="1" t="s">
        <v>269</v>
      </c>
      <c r="B10" s="1">
        <v>0.97</v>
      </c>
      <c r="C10" s="1">
        <v>-0.24</v>
      </c>
      <c r="D10" s="1">
        <v>1.74</v>
      </c>
      <c r="E10" s="1">
        <v>1.61</v>
      </c>
    </row>
    <row r="11" spans="1:5" x14ac:dyDescent="0.3">
      <c r="A11" s="1" t="s">
        <v>281</v>
      </c>
      <c r="B11" s="1">
        <v>0.37</v>
      </c>
      <c r="C11" s="1">
        <v>-1.88</v>
      </c>
      <c r="D11" s="1">
        <v>-1.08</v>
      </c>
      <c r="E11" s="1">
        <v>2.2000000000000002</v>
      </c>
    </row>
    <row r="12" spans="1:5" x14ac:dyDescent="0.3">
      <c r="A12" s="1" t="s">
        <v>293</v>
      </c>
      <c r="B12" s="1">
        <v>0.87</v>
      </c>
      <c r="C12" s="1">
        <v>-1</v>
      </c>
      <c r="D12" s="1">
        <v>-1.82</v>
      </c>
      <c r="E12" s="1">
        <v>2.94</v>
      </c>
    </row>
    <row r="13" spans="1:5" x14ac:dyDescent="0.3">
      <c r="A13" s="1" t="s">
        <v>305</v>
      </c>
      <c r="B13" s="1">
        <v>0.21</v>
      </c>
      <c r="C13" s="1">
        <v>-1.33</v>
      </c>
      <c r="D13" s="1">
        <v>-4.3600000000000003</v>
      </c>
      <c r="E13" s="1">
        <v>1.52</v>
      </c>
    </row>
    <row r="14" spans="1:5" x14ac:dyDescent="0.3">
      <c r="A14" t="s">
        <v>161</v>
      </c>
      <c r="B14">
        <v>0.25</v>
      </c>
      <c r="C14">
        <v>-0.9</v>
      </c>
      <c r="D14">
        <v>-0.5</v>
      </c>
      <c r="E14">
        <v>2.4500000000000002</v>
      </c>
    </row>
    <row r="15" spans="1:5" x14ac:dyDescent="0.3">
      <c r="A15" t="s">
        <v>173</v>
      </c>
      <c r="B15">
        <v>0.55000000000000004</v>
      </c>
      <c r="C15">
        <v>1.35</v>
      </c>
      <c r="D15">
        <v>-2.68</v>
      </c>
      <c r="E15">
        <v>1.95</v>
      </c>
    </row>
    <row r="16" spans="1:5" x14ac:dyDescent="0.3">
      <c r="A16" t="s">
        <v>185</v>
      </c>
      <c r="B16">
        <v>0.48</v>
      </c>
      <c r="C16">
        <v>-0.69</v>
      </c>
      <c r="D16">
        <v>0.6</v>
      </c>
      <c r="E16">
        <v>1.96</v>
      </c>
    </row>
    <row r="17" spans="1:5" x14ac:dyDescent="0.3">
      <c r="A17" t="s">
        <v>197</v>
      </c>
      <c r="B17">
        <v>0.56999999999999995</v>
      </c>
      <c r="C17">
        <v>1.86</v>
      </c>
      <c r="D17">
        <v>0.37</v>
      </c>
      <c r="E17">
        <v>4.24</v>
      </c>
    </row>
    <row r="18" spans="1:5" x14ac:dyDescent="0.3">
      <c r="A18" t="s">
        <v>209</v>
      </c>
      <c r="B18">
        <v>0.77</v>
      </c>
      <c r="C18">
        <v>-0.2</v>
      </c>
      <c r="D18">
        <v>1.08</v>
      </c>
      <c r="E18">
        <v>1.92</v>
      </c>
    </row>
    <row r="19" spans="1:5" x14ac:dyDescent="0.3">
      <c r="A19" t="s">
        <v>59</v>
      </c>
      <c r="B19">
        <v>0.64</v>
      </c>
      <c r="C19">
        <v>-1.35</v>
      </c>
      <c r="D19">
        <v>0.63</v>
      </c>
      <c r="E19">
        <v>0.9</v>
      </c>
    </row>
    <row r="20" spans="1:5" x14ac:dyDescent="0.3">
      <c r="A20" t="s">
        <v>71</v>
      </c>
      <c r="B20">
        <v>0.55000000000000004</v>
      </c>
      <c r="C20">
        <v>-1.78</v>
      </c>
      <c r="D20">
        <v>-1.0900000000000001</v>
      </c>
      <c r="E20">
        <v>2.33</v>
      </c>
    </row>
    <row r="21" spans="1:5" x14ac:dyDescent="0.3">
      <c r="A21" t="s">
        <v>83</v>
      </c>
      <c r="B21">
        <v>0.67</v>
      </c>
      <c r="C21">
        <v>1.83</v>
      </c>
      <c r="D21">
        <v>2.17</v>
      </c>
      <c r="E21">
        <v>1.96</v>
      </c>
    </row>
    <row r="22" spans="1:5" x14ac:dyDescent="0.3">
      <c r="A22" t="s">
        <v>95</v>
      </c>
      <c r="B22">
        <v>0.71</v>
      </c>
      <c r="C22">
        <v>0.63</v>
      </c>
      <c r="D22">
        <v>-0.26</v>
      </c>
      <c r="E22">
        <v>2.5099999999999998</v>
      </c>
    </row>
    <row r="23" spans="1:5" x14ac:dyDescent="0.3">
      <c r="A23" t="s">
        <v>107</v>
      </c>
      <c r="B23">
        <v>0.61</v>
      </c>
      <c r="C23">
        <v>-0.21</v>
      </c>
      <c r="D23">
        <v>0.38</v>
      </c>
      <c r="E23">
        <v>2.77</v>
      </c>
    </row>
    <row r="24" spans="1:5" x14ac:dyDescent="0.3">
      <c r="A24" t="s">
        <v>119</v>
      </c>
      <c r="B24">
        <v>0.14000000000000001</v>
      </c>
      <c r="C24">
        <v>0.26</v>
      </c>
      <c r="D24">
        <v>1.05</v>
      </c>
      <c r="E24">
        <v>0.74</v>
      </c>
    </row>
    <row r="25" spans="1:5" x14ac:dyDescent="0.3">
      <c r="A25" t="s">
        <v>131</v>
      </c>
      <c r="B25">
        <v>0.22</v>
      </c>
      <c r="C25">
        <v>-0.31</v>
      </c>
      <c r="D25">
        <v>-1.51</v>
      </c>
      <c r="E25">
        <v>2.41</v>
      </c>
    </row>
    <row r="26" spans="1:5" x14ac:dyDescent="0.3">
      <c r="A26" t="s">
        <v>143</v>
      </c>
      <c r="B26">
        <v>0.56999999999999995</v>
      </c>
      <c r="C26">
        <v>0.46</v>
      </c>
      <c r="D26">
        <v>2.2999999999999998</v>
      </c>
      <c r="E26">
        <v>0.17</v>
      </c>
    </row>
    <row r="27" spans="1:5" x14ac:dyDescent="0.3">
      <c r="A27" t="s">
        <v>8</v>
      </c>
      <c r="B27">
        <v>-0.31</v>
      </c>
      <c r="C27">
        <v>-2.0099999999999998</v>
      </c>
      <c r="D27">
        <v>2.5499999999999998</v>
      </c>
      <c r="E27">
        <v>3.83</v>
      </c>
    </row>
    <row r="28" spans="1:5" x14ac:dyDescent="0.3">
      <c r="A28" t="s">
        <v>20</v>
      </c>
      <c r="B28">
        <v>0.31</v>
      </c>
      <c r="C28">
        <v>1.01</v>
      </c>
      <c r="D28">
        <v>1.45</v>
      </c>
      <c r="E28">
        <v>1.45</v>
      </c>
    </row>
    <row r="29" spans="1:5" x14ac:dyDescent="0.3">
      <c r="A29" t="s">
        <v>32</v>
      </c>
      <c r="B29">
        <v>1.06</v>
      </c>
      <c r="C29">
        <v>1.02</v>
      </c>
      <c r="D29">
        <v>2.11</v>
      </c>
      <c r="E29">
        <v>5.52</v>
      </c>
    </row>
    <row r="30" spans="1:5" x14ac:dyDescent="0.3">
      <c r="A30" t="s">
        <v>44</v>
      </c>
      <c r="B30">
        <v>0.61</v>
      </c>
      <c r="C30">
        <v>-0.45</v>
      </c>
      <c r="D30">
        <v>0.05</v>
      </c>
      <c r="E30">
        <v>2.85</v>
      </c>
    </row>
    <row r="31" spans="1:5" x14ac:dyDescent="0.3">
      <c r="A31" t="s">
        <v>315</v>
      </c>
      <c r="B31">
        <v>0.99</v>
      </c>
      <c r="C31">
        <v>2.57</v>
      </c>
      <c r="D31">
        <v>3.59</v>
      </c>
      <c r="E31">
        <v>0.16</v>
      </c>
    </row>
    <row r="32" spans="1:5" x14ac:dyDescent="0.3">
      <c r="A32" t="s">
        <v>327</v>
      </c>
      <c r="B32">
        <v>0.44</v>
      </c>
      <c r="C32">
        <v>2.31</v>
      </c>
      <c r="D32">
        <v>-0.86</v>
      </c>
      <c r="E32">
        <v>-0.06</v>
      </c>
    </row>
    <row r="33" spans="1:5" x14ac:dyDescent="0.3">
      <c r="A33" t="s">
        <v>339</v>
      </c>
      <c r="B33">
        <v>-0.02</v>
      </c>
      <c r="C33">
        <v>1.02</v>
      </c>
      <c r="D33">
        <v>0.36</v>
      </c>
      <c r="E33">
        <v>0.05</v>
      </c>
    </row>
    <row r="34" spans="1:5" x14ac:dyDescent="0.3">
      <c r="A34" t="s">
        <v>351</v>
      </c>
      <c r="B34">
        <v>-0.51</v>
      </c>
      <c r="C34">
        <v>0.65</v>
      </c>
      <c r="D34">
        <v>-1.79</v>
      </c>
      <c r="E34">
        <v>-1.27</v>
      </c>
    </row>
    <row r="35" spans="1:5" x14ac:dyDescent="0.3">
      <c r="A35" s="1" t="s">
        <v>225</v>
      </c>
      <c r="B35" s="1">
        <v>0.56000000000000005</v>
      </c>
      <c r="C35" s="1">
        <v>1.46</v>
      </c>
      <c r="D35" s="1">
        <v>1.45</v>
      </c>
      <c r="E35" s="1">
        <v>-0.03</v>
      </c>
    </row>
    <row r="36" spans="1:5" x14ac:dyDescent="0.3">
      <c r="A36" s="1" t="s">
        <v>237</v>
      </c>
      <c r="B36" s="1">
        <v>1.31</v>
      </c>
      <c r="C36" s="1">
        <v>3.01</v>
      </c>
      <c r="D36" s="1">
        <v>12.49</v>
      </c>
      <c r="E36" s="1">
        <v>2.73</v>
      </c>
    </row>
    <row r="37" spans="1:5" x14ac:dyDescent="0.3">
      <c r="A37" s="1" t="s">
        <v>249</v>
      </c>
      <c r="B37" s="1">
        <v>0.7</v>
      </c>
      <c r="C37" s="1">
        <v>0.57999999999999996</v>
      </c>
      <c r="D37" s="1">
        <v>-0.56000000000000005</v>
      </c>
      <c r="E37" s="1">
        <v>-1.4</v>
      </c>
    </row>
    <row r="38" spans="1:5" x14ac:dyDescent="0.3">
      <c r="A38" s="1" t="s">
        <v>261</v>
      </c>
      <c r="B38" s="1">
        <v>0.65</v>
      </c>
      <c r="C38" s="1">
        <v>3.63</v>
      </c>
      <c r="D38" s="1">
        <v>1.68</v>
      </c>
      <c r="E38" s="1">
        <v>1.47</v>
      </c>
    </row>
    <row r="39" spans="1:5" x14ac:dyDescent="0.3">
      <c r="A39" s="1" t="s">
        <v>273</v>
      </c>
      <c r="B39" s="1">
        <v>0.34</v>
      </c>
      <c r="C39" s="1">
        <v>2.2999999999999998</v>
      </c>
      <c r="D39" s="1">
        <v>-1.19</v>
      </c>
      <c r="E39" s="1">
        <v>-0.06</v>
      </c>
    </row>
    <row r="40" spans="1:5" x14ac:dyDescent="0.3">
      <c r="A40" s="1" t="s">
        <v>285</v>
      </c>
      <c r="B40" s="1">
        <v>0.69</v>
      </c>
      <c r="C40" s="1">
        <v>0.15</v>
      </c>
      <c r="D40" s="1">
        <v>-0.61</v>
      </c>
      <c r="E40" s="1">
        <v>0.48</v>
      </c>
    </row>
    <row r="41" spans="1:5" x14ac:dyDescent="0.3">
      <c r="A41" s="1" t="s">
        <v>297</v>
      </c>
      <c r="B41" s="1">
        <v>0.17</v>
      </c>
      <c r="C41" s="1">
        <v>-0.93</v>
      </c>
      <c r="D41" s="1">
        <v>0.15</v>
      </c>
      <c r="E41" s="1">
        <v>-1.58</v>
      </c>
    </row>
    <row r="42" spans="1:5" x14ac:dyDescent="0.3">
      <c r="A42" t="s">
        <v>153</v>
      </c>
      <c r="B42">
        <v>0.05</v>
      </c>
      <c r="C42">
        <v>1.52</v>
      </c>
      <c r="D42">
        <v>-0.39</v>
      </c>
      <c r="E42">
        <v>-0.39</v>
      </c>
    </row>
    <row r="43" spans="1:5" x14ac:dyDescent="0.3">
      <c r="A43" t="s">
        <v>165</v>
      </c>
      <c r="B43">
        <v>0.47</v>
      </c>
      <c r="C43">
        <v>2.98</v>
      </c>
      <c r="D43">
        <v>0.98</v>
      </c>
      <c r="E43">
        <v>5.77</v>
      </c>
    </row>
    <row r="44" spans="1:5" x14ac:dyDescent="0.3">
      <c r="A44" t="s">
        <v>177</v>
      </c>
      <c r="B44">
        <v>0.28000000000000003</v>
      </c>
      <c r="C44">
        <v>0.56000000000000005</v>
      </c>
      <c r="D44">
        <v>2.4</v>
      </c>
      <c r="E44">
        <v>-1.68</v>
      </c>
    </row>
    <row r="45" spans="1:5" x14ac:dyDescent="0.3">
      <c r="A45" t="s">
        <v>189</v>
      </c>
      <c r="B45">
        <v>0.15</v>
      </c>
      <c r="C45">
        <v>-0.81</v>
      </c>
      <c r="D45">
        <v>0.25</v>
      </c>
      <c r="E45">
        <v>-3.69</v>
      </c>
    </row>
    <row r="46" spans="1:5" x14ac:dyDescent="0.3">
      <c r="A46" t="s">
        <v>201</v>
      </c>
      <c r="B46">
        <v>0.04</v>
      </c>
      <c r="C46">
        <v>2.11</v>
      </c>
      <c r="D46">
        <v>0.45</v>
      </c>
      <c r="E46">
        <v>-0.81</v>
      </c>
    </row>
    <row r="47" spans="1:5" x14ac:dyDescent="0.3">
      <c r="A47" t="s">
        <v>213</v>
      </c>
      <c r="B47">
        <v>0.37</v>
      </c>
      <c r="C47">
        <v>1.84</v>
      </c>
      <c r="D47">
        <v>1.57</v>
      </c>
      <c r="E47">
        <v>1</v>
      </c>
    </row>
    <row r="48" spans="1:5" x14ac:dyDescent="0.3">
      <c r="A48" t="s">
        <v>63</v>
      </c>
      <c r="B48">
        <v>0.41</v>
      </c>
      <c r="C48">
        <v>0.69</v>
      </c>
      <c r="D48">
        <v>1.28</v>
      </c>
      <c r="E48">
        <v>0.35</v>
      </c>
    </row>
    <row r="49" spans="1:5" x14ac:dyDescent="0.3">
      <c r="A49" t="s">
        <v>75</v>
      </c>
      <c r="B49">
        <v>0.24</v>
      </c>
      <c r="C49">
        <v>0.15</v>
      </c>
      <c r="D49">
        <v>-0.23</v>
      </c>
      <c r="E49">
        <v>2.13</v>
      </c>
    </row>
    <row r="50" spans="1:5" x14ac:dyDescent="0.3">
      <c r="A50" t="s">
        <v>87</v>
      </c>
      <c r="B50">
        <v>0.25</v>
      </c>
      <c r="C50">
        <v>0.43</v>
      </c>
      <c r="D50">
        <v>-0.97</v>
      </c>
      <c r="E50">
        <v>0.62</v>
      </c>
    </row>
    <row r="51" spans="1:5" x14ac:dyDescent="0.3">
      <c r="A51" t="s">
        <v>99</v>
      </c>
      <c r="B51">
        <v>0.22</v>
      </c>
      <c r="C51">
        <v>0.62</v>
      </c>
      <c r="D51">
        <v>0.05</v>
      </c>
      <c r="E51">
        <v>1.2</v>
      </c>
    </row>
    <row r="52" spans="1:5" x14ac:dyDescent="0.3">
      <c r="A52" t="s">
        <v>111</v>
      </c>
      <c r="B52">
        <v>0.44</v>
      </c>
      <c r="C52">
        <v>-0.86</v>
      </c>
      <c r="D52">
        <v>0.13</v>
      </c>
      <c r="E52">
        <v>3.17</v>
      </c>
    </row>
    <row r="53" spans="1:5" x14ac:dyDescent="0.3">
      <c r="A53" t="s">
        <v>123</v>
      </c>
      <c r="B53">
        <v>0.19</v>
      </c>
      <c r="C53">
        <v>-1.75</v>
      </c>
      <c r="D53">
        <v>-1.24</v>
      </c>
      <c r="E53">
        <v>-2.5</v>
      </c>
    </row>
    <row r="54" spans="1:5" x14ac:dyDescent="0.3">
      <c r="A54" t="s">
        <v>135</v>
      </c>
      <c r="B54">
        <v>-0.09</v>
      </c>
      <c r="C54">
        <v>-1.52</v>
      </c>
      <c r="D54">
        <v>-1.26</v>
      </c>
      <c r="E54">
        <v>-1.31</v>
      </c>
    </row>
    <row r="55" spans="1:5" x14ac:dyDescent="0.3">
      <c r="A55" t="s">
        <v>147</v>
      </c>
      <c r="B55">
        <v>0.11</v>
      </c>
      <c r="C55">
        <v>-0.75</v>
      </c>
      <c r="D55">
        <v>-0.04</v>
      </c>
      <c r="E55">
        <v>-0.3</v>
      </c>
    </row>
    <row r="56" spans="1:5" x14ac:dyDescent="0.3">
      <c r="A56" t="s">
        <v>12</v>
      </c>
      <c r="B56">
        <v>0.24</v>
      </c>
      <c r="C56">
        <v>3.33</v>
      </c>
      <c r="D56">
        <v>0.51</v>
      </c>
      <c r="E56">
        <v>2.94</v>
      </c>
    </row>
    <row r="57" spans="1:5" x14ac:dyDescent="0.3">
      <c r="A57" t="s">
        <v>24</v>
      </c>
      <c r="B57">
        <v>0.87</v>
      </c>
      <c r="C57">
        <v>0.63</v>
      </c>
      <c r="D57">
        <v>3.66</v>
      </c>
      <c r="E57">
        <v>1.89</v>
      </c>
    </row>
    <row r="58" spans="1:5" x14ac:dyDescent="0.3">
      <c r="A58" t="s">
        <v>36</v>
      </c>
      <c r="B58">
        <v>-0.36</v>
      </c>
      <c r="C58">
        <v>-0.53</v>
      </c>
      <c r="D58">
        <v>2.06</v>
      </c>
      <c r="E58">
        <v>0.44</v>
      </c>
    </row>
    <row r="59" spans="1:5" x14ac:dyDescent="0.3">
      <c r="A59" t="s">
        <v>48</v>
      </c>
      <c r="B59">
        <v>0.23</v>
      </c>
      <c r="C59">
        <v>-1.9</v>
      </c>
      <c r="D59">
        <v>-2.56</v>
      </c>
      <c r="E59">
        <v>-1.38</v>
      </c>
    </row>
    <row r="60" spans="1:5" x14ac:dyDescent="0.3">
      <c r="A60" t="s">
        <v>319</v>
      </c>
      <c r="B60">
        <v>1.56</v>
      </c>
      <c r="C60">
        <v>-1.1000000000000001</v>
      </c>
      <c r="D60">
        <v>3.83</v>
      </c>
      <c r="E60">
        <v>-1.22</v>
      </c>
    </row>
    <row r="61" spans="1:5" x14ac:dyDescent="0.3">
      <c r="A61" t="s">
        <v>331</v>
      </c>
      <c r="B61">
        <v>0.47</v>
      </c>
      <c r="C61">
        <v>-0.17</v>
      </c>
      <c r="D61">
        <v>-0.57999999999999996</v>
      </c>
      <c r="E61">
        <v>-2.2200000000000002</v>
      </c>
    </row>
    <row r="62" spans="1:5" x14ac:dyDescent="0.3">
      <c r="A62" t="s">
        <v>343</v>
      </c>
      <c r="B62">
        <v>0.43</v>
      </c>
      <c r="C62">
        <v>0.69</v>
      </c>
      <c r="D62">
        <v>0.54</v>
      </c>
      <c r="E62">
        <v>-1.26</v>
      </c>
    </row>
    <row r="63" spans="1:5" x14ac:dyDescent="0.3">
      <c r="A63" t="s">
        <v>354</v>
      </c>
      <c r="B63">
        <v>0.33</v>
      </c>
      <c r="C63">
        <v>1.46</v>
      </c>
      <c r="D63">
        <v>-0.02</v>
      </c>
      <c r="E63">
        <v>-1.32</v>
      </c>
    </row>
    <row r="64" spans="1:5" x14ac:dyDescent="0.3">
      <c r="A64" s="1" t="s">
        <v>229</v>
      </c>
      <c r="B64" s="1">
        <v>0.6</v>
      </c>
      <c r="C64" s="1">
        <v>0.92</v>
      </c>
      <c r="D64" s="1">
        <v>7.51</v>
      </c>
      <c r="E64" s="1">
        <v>1.03</v>
      </c>
    </row>
    <row r="65" spans="1:5" x14ac:dyDescent="0.3">
      <c r="A65" s="1" t="s">
        <v>241</v>
      </c>
      <c r="B65" s="1">
        <v>0.59</v>
      </c>
      <c r="C65" s="1">
        <v>0.64</v>
      </c>
      <c r="D65" s="1">
        <v>2.71</v>
      </c>
      <c r="E65" s="1">
        <v>-2.3199999999999998</v>
      </c>
    </row>
    <row r="66" spans="1:5" x14ac:dyDescent="0.3">
      <c r="A66" s="1" t="s">
        <v>253</v>
      </c>
      <c r="B66" s="1">
        <v>0.65</v>
      </c>
      <c r="C66" s="1">
        <v>0.82</v>
      </c>
      <c r="D66" s="1">
        <v>3.26</v>
      </c>
      <c r="E66" s="1">
        <v>-0.42</v>
      </c>
    </row>
    <row r="67" spans="1:5" x14ac:dyDescent="0.3">
      <c r="A67" s="1" t="s">
        <v>265</v>
      </c>
      <c r="B67" s="1">
        <v>2.1</v>
      </c>
      <c r="C67" s="1">
        <v>3.27</v>
      </c>
      <c r="D67" s="1">
        <v>9.02</v>
      </c>
      <c r="E67" s="1">
        <v>4.78</v>
      </c>
    </row>
    <row r="68" spans="1:5" x14ac:dyDescent="0.3">
      <c r="A68" s="1" t="s">
        <v>277</v>
      </c>
      <c r="B68" s="1">
        <v>0.52</v>
      </c>
      <c r="C68" s="1">
        <v>1.0900000000000001</v>
      </c>
      <c r="D68" s="1">
        <v>-1.65</v>
      </c>
      <c r="E68" s="1">
        <v>-1.1299999999999999</v>
      </c>
    </row>
    <row r="69" spans="1:5" x14ac:dyDescent="0.3">
      <c r="A69" s="1" t="s">
        <v>289</v>
      </c>
      <c r="B69" s="1">
        <v>0.86</v>
      </c>
      <c r="C69" s="1">
        <v>3.55</v>
      </c>
      <c r="D69" s="1">
        <v>2.4500000000000002</v>
      </c>
      <c r="E69" s="1">
        <v>0.03</v>
      </c>
    </row>
    <row r="70" spans="1:5" x14ac:dyDescent="0.3">
      <c r="A70" s="1" t="s">
        <v>301</v>
      </c>
      <c r="B70" s="1">
        <v>0.36</v>
      </c>
      <c r="C70" s="1">
        <v>0.41</v>
      </c>
      <c r="D70" s="1">
        <v>-0.67</v>
      </c>
      <c r="E70" s="1">
        <v>-1.44</v>
      </c>
    </row>
    <row r="71" spans="1:5" x14ac:dyDescent="0.3">
      <c r="A71" t="s">
        <v>157</v>
      </c>
      <c r="B71">
        <v>0.48</v>
      </c>
      <c r="C71">
        <v>-0.43</v>
      </c>
      <c r="D71">
        <v>0.64</v>
      </c>
      <c r="E71">
        <v>-0.23</v>
      </c>
    </row>
    <row r="72" spans="1:5" x14ac:dyDescent="0.3">
      <c r="A72" t="s">
        <v>169</v>
      </c>
      <c r="B72">
        <v>0.74</v>
      </c>
      <c r="C72">
        <v>8.1999999999999993</v>
      </c>
      <c r="D72">
        <v>3.44</v>
      </c>
      <c r="E72">
        <v>-0.96</v>
      </c>
    </row>
    <row r="73" spans="1:5" x14ac:dyDescent="0.3">
      <c r="A73" t="s">
        <v>181</v>
      </c>
      <c r="B73">
        <v>0.28000000000000003</v>
      </c>
      <c r="C73">
        <v>0.44</v>
      </c>
      <c r="D73">
        <v>-0.77</v>
      </c>
      <c r="E73">
        <v>0.68</v>
      </c>
    </row>
    <row r="74" spans="1:5" x14ac:dyDescent="0.3">
      <c r="A74" t="s">
        <v>193</v>
      </c>
      <c r="B74">
        <v>0.37</v>
      </c>
      <c r="C74">
        <v>-0.1</v>
      </c>
      <c r="D74">
        <v>1.08</v>
      </c>
      <c r="E74">
        <v>-2.0099999999999998</v>
      </c>
    </row>
    <row r="75" spans="1:5" x14ac:dyDescent="0.3">
      <c r="A75" t="s">
        <v>205</v>
      </c>
      <c r="B75">
        <v>0.63</v>
      </c>
      <c r="C75">
        <v>2.25</v>
      </c>
      <c r="D75">
        <v>3.59</v>
      </c>
      <c r="E75">
        <v>0.9</v>
      </c>
    </row>
    <row r="76" spans="1:5" x14ac:dyDescent="0.3">
      <c r="A76" t="s">
        <v>217</v>
      </c>
      <c r="B76">
        <v>0.5</v>
      </c>
      <c r="C76">
        <v>4.1100000000000003</v>
      </c>
      <c r="D76">
        <v>0.91</v>
      </c>
      <c r="E76">
        <v>-0.17</v>
      </c>
    </row>
    <row r="77" spans="1:5" x14ac:dyDescent="0.3">
      <c r="A77" t="s">
        <v>67</v>
      </c>
      <c r="B77">
        <v>0.79</v>
      </c>
      <c r="C77">
        <v>0.56999999999999995</v>
      </c>
      <c r="D77">
        <v>3.01</v>
      </c>
      <c r="E77">
        <v>1.1499999999999999</v>
      </c>
    </row>
    <row r="78" spans="1:5" x14ac:dyDescent="0.3">
      <c r="A78" t="s">
        <v>79</v>
      </c>
      <c r="B78">
        <v>0.92</v>
      </c>
      <c r="C78">
        <v>2.33</v>
      </c>
      <c r="D78">
        <v>1.06</v>
      </c>
      <c r="E78">
        <v>-2.16</v>
      </c>
    </row>
    <row r="79" spans="1:5" x14ac:dyDescent="0.3">
      <c r="A79" t="s">
        <v>91</v>
      </c>
      <c r="B79">
        <v>0.78</v>
      </c>
      <c r="C79">
        <v>3.73</v>
      </c>
      <c r="D79">
        <v>0.01</v>
      </c>
      <c r="E79">
        <v>-1.9</v>
      </c>
    </row>
    <row r="80" spans="1:5" x14ac:dyDescent="0.3">
      <c r="A80" t="s">
        <v>103</v>
      </c>
      <c r="B80">
        <v>0.96</v>
      </c>
      <c r="C80">
        <v>1.56</v>
      </c>
      <c r="D80">
        <v>1.42</v>
      </c>
      <c r="E80">
        <v>-0.28000000000000003</v>
      </c>
    </row>
    <row r="81" spans="1:5" x14ac:dyDescent="0.3">
      <c r="A81" t="s">
        <v>115</v>
      </c>
      <c r="B81">
        <v>0.3</v>
      </c>
      <c r="C81">
        <v>0.77</v>
      </c>
      <c r="D81">
        <v>0.78</v>
      </c>
      <c r="E81">
        <v>-2.2200000000000002</v>
      </c>
    </row>
    <row r="82" spans="1:5" x14ac:dyDescent="0.3">
      <c r="A82" t="s">
        <v>127</v>
      </c>
      <c r="B82">
        <v>0.44</v>
      </c>
      <c r="C82">
        <v>1.67</v>
      </c>
      <c r="D82">
        <v>0.96</v>
      </c>
      <c r="E82">
        <v>-0.76</v>
      </c>
    </row>
    <row r="83" spans="1:5" x14ac:dyDescent="0.3">
      <c r="A83" t="s">
        <v>139</v>
      </c>
      <c r="B83">
        <v>0.15</v>
      </c>
      <c r="C83">
        <v>2.04</v>
      </c>
      <c r="D83">
        <v>0.82</v>
      </c>
      <c r="E83">
        <v>-3.78</v>
      </c>
    </row>
    <row r="84" spans="1:5" x14ac:dyDescent="0.3">
      <c r="A84" t="s">
        <v>151</v>
      </c>
      <c r="B84">
        <v>1.1499999999999999</v>
      </c>
      <c r="C84">
        <v>18.059999999999999</v>
      </c>
      <c r="D84">
        <v>4.4800000000000004</v>
      </c>
      <c r="E84">
        <v>0.18</v>
      </c>
    </row>
    <row r="85" spans="1:5" x14ac:dyDescent="0.3">
      <c r="A85" t="s">
        <v>16</v>
      </c>
      <c r="B85">
        <v>1.35</v>
      </c>
      <c r="C85">
        <v>3.58</v>
      </c>
      <c r="D85">
        <v>2.39</v>
      </c>
      <c r="E85">
        <v>1.06</v>
      </c>
    </row>
    <row r="86" spans="1:5" x14ac:dyDescent="0.3">
      <c r="A86" t="s">
        <v>28</v>
      </c>
      <c r="B86">
        <v>0.73</v>
      </c>
      <c r="C86">
        <v>1.38</v>
      </c>
      <c r="D86">
        <v>0.14000000000000001</v>
      </c>
      <c r="E86">
        <v>-1.36</v>
      </c>
    </row>
    <row r="87" spans="1:5" x14ac:dyDescent="0.3">
      <c r="A87" t="s">
        <v>40</v>
      </c>
      <c r="B87">
        <v>0.62</v>
      </c>
      <c r="C87">
        <v>0.64</v>
      </c>
      <c r="D87">
        <v>0.16</v>
      </c>
      <c r="E87">
        <v>-1.69</v>
      </c>
    </row>
    <row r="88" spans="1:5" x14ac:dyDescent="0.3">
      <c r="A88" t="s">
        <v>52</v>
      </c>
      <c r="B88">
        <v>0.56000000000000005</v>
      </c>
      <c r="C88">
        <v>0.55000000000000004</v>
      </c>
      <c r="D88">
        <v>0.86</v>
      </c>
      <c r="E88">
        <v>-0.75</v>
      </c>
    </row>
    <row r="89" spans="1:5" x14ac:dyDescent="0.3">
      <c r="A89" t="s">
        <v>309</v>
      </c>
      <c r="B89">
        <v>1.02</v>
      </c>
      <c r="C89">
        <v>-5.97</v>
      </c>
      <c r="D89">
        <v>-6.19</v>
      </c>
      <c r="E89">
        <v>-1.08</v>
      </c>
    </row>
    <row r="90" spans="1:5" x14ac:dyDescent="0.3">
      <c r="A90" t="s">
        <v>321</v>
      </c>
      <c r="B90">
        <v>1.03</v>
      </c>
      <c r="C90">
        <v>-2.13</v>
      </c>
      <c r="D90">
        <v>-1.36</v>
      </c>
      <c r="E90">
        <v>-0.33</v>
      </c>
    </row>
    <row r="91" spans="1:5" x14ac:dyDescent="0.3">
      <c r="A91" t="s">
        <v>333</v>
      </c>
      <c r="B91">
        <v>0.5</v>
      </c>
      <c r="C91">
        <v>-0.09</v>
      </c>
      <c r="D91">
        <v>-0.14000000000000001</v>
      </c>
      <c r="E91">
        <v>0.86</v>
      </c>
    </row>
    <row r="92" spans="1:5" x14ac:dyDescent="0.3">
      <c r="A92" t="s">
        <v>345</v>
      </c>
      <c r="B92">
        <v>0.46</v>
      </c>
      <c r="C92">
        <v>-0.77</v>
      </c>
      <c r="D92">
        <v>2.19</v>
      </c>
      <c r="E92">
        <v>0.66</v>
      </c>
    </row>
    <row r="93" spans="1:5" x14ac:dyDescent="0.3">
      <c r="A93" t="s">
        <v>356</v>
      </c>
      <c r="B93">
        <v>1.05</v>
      </c>
      <c r="C93">
        <v>6.42</v>
      </c>
      <c r="D93">
        <v>2.92</v>
      </c>
      <c r="E93">
        <v>2.85</v>
      </c>
    </row>
    <row r="94" spans="1:5" x14ac:dyDescent="0.3">
      <c r="A94" s="1" t="s">
        <v>231</v>
      </c>
      <c r="B94" s="1">
        <v>0.13</v>
      </c>
      <c r="C94" s="1">
        <v>-0.48</v>
      </c>
      <c r="D94" s="1">
        <v>-3.85</v>
      </c>
      <c r="E94" s="1">
        <v>0</v>
      </c>
    </row>
    <row r="95" spans="1:5" x14ac:dyDescent="0.3">
      <c r="A95" s="1" t="s">
        <v>243</v>
      </c>
      <c r="B95" s="1">
        <v>0.46</v>
      </c>
      <c r="C95" s="1">
        <v>-1.06</v>
      </c>
      <c r="D95" s="1">
        <v>-4.99</v>
      </c>
      <c r="E95" s="1">
        <v>0.08</v>
      </c>
    </row>
    <row r="96" spans="1:5" x14ac:dyDescent="0.3">
      <c r="A96" s="1" t="s">
        <v>255</v>
      </c>
      <c r="B96" s="1">
        <v>0.36</v>
      </c>
      <c r="C96" s="1">
        <v>-0.48</v>
      </c>
      <c r="D96" s="1">
        <v>-0.44</v>
      </c>
      <c r="E96" s="1">
        <v>1.31</v>
      </c>
    </row>
    <row r="97" spans="1:5" x14ac:dyDescent="0.3">
      <c r="A97" s="1" t="s">
        <v>267</v>
      </c>
      <c r="B97" s="1">
        <v>1.57</v>
      </c>
      <c r="C97" s="1">
        <v>-0.56999999999999995</v>
      </c>
      <c r="D97" s="1">
        <v>0.51</v>
      </c>
      <c r="E97" s="1">
        <v>0.74</v>
      </c>
    </row>
    <row r="98" spans="1:5" x14ac:dyDescent="0.3">
      <c r="A98" s="1" t="s">
        <v>279</v>
      </c>
      <c r="B98" s="1">
        <v>0.61</v>
      </c>
      <c r="C98" s="1">
        <v>-0.55000000000000004</v>
      </c>
      <c r="D98" s="1">
        <v>-0.7</v>
      </c>
      <c r="E98" s="1">
        <v>-1.28</v>
      </c>
    </row>
    <row r="99" spans="1:5" x14ac:dyDescent="0.3">
      <c r="A99" s="1" t="s">
        <v>291</v>
      </c>
      <c r="B99" s="1">
        <v>0.59</v>
      </c>
      <c r="C99" s="1">
        <v>-1.45</v>
      </c>
      <c r="D99" s="1">
        <v>-0.84</v>
      </c>
      <c r="E99" s="1">
        <v>0.15</v>
      </c>
    </row>
    <row r="100" spans="1:5" x14ac:dyDescent="0.3">
      <c r="A100" s="1" t="s">
        <v>303</v>
      </c>
      <c r="B100" s="1">
        <v>0.41</v>
      </c>
      <c r="C100" s="1">
        <v>-2.89</v>
      </c>
      <c r="D100" s="1">
        <v>-5.0599999999999996</v>
      </c>
      <c r="E100" s="1">
        <v>0.74</v>
      </c>
    </row>
    <row r="101" spans="1:5" x14ac:dyDescent="0.3">
      <c r="A101" t="s">
        <v>159</v>
      </c>
      <c r="B101">
        <v>0.44</v>
      </c>
      <c r="C101">
        <v>-1.28</v>
      </c>
      <c r="D101">
        <v>2.2999999999999998</v>
      </c>
      <c r="E101">
        <v>0.39</v>
      </c>
    </row>
    <row r="102" spans="1:5" x14ac:dyDescent="0.3">
      <c r="A102" t="s">
        <v>171</v>
      </c>
      <c r="B102">
        <v>0.49</v>
      </c>
      <c r="C102">
        <v>-1</v>
      </c>
      <c r="D102">
        <v>0.19</v>
      </c>
      <c r="E102">
        <v>0.02</v>
      </c>
    </row>
    <row r="103" spans="1:5" x14ac:dyDescent="0.3">
      <c r="A103" t="s">
        <v>183</v>
      </c>
      <c r="B103">
        <v>0.55000000000000004</v>
      </c>
      <c r="C103">
        <v>-2.14</v>
      </c>
      <c r="D103">
        <v>-1.24</v>
      </c>
      <c r="E103">
        <v>0.13</v>
      </c>
    </row>
    <row r="104" spans="1:5" x14ac:dyDescent="0.3">
      <c r="A104" t="s">
        <v>195</v>
      </c>
      <c r="B104">
        <v>0.78</v>
      </c>
      <c r="C104">
        <v>-1.18</v>
      </c>
      <c r="D104">
        <v>-1.31</v>
      </c>
      <c r="E104">
        <v>1.35</v>
      </c>
    </row>
    <row r="105" spans="1:5" x14ac:dyDescent="0.3">
      <c r="A105" t="s">
        <v>207</v>
      </c>
      <c r="B105">
        <v>0.8</v>
      </c>
      <c r="C105">
        <v>-2.81</v>
      </c>
      <c r="D105">
        <v>-0.11</v>
      </c>
      <c r="E105">
        <v>-0.22</v>
      </c>
    </row>
    <row r="106" spans="1:5" x14ac:dyDescent="0.3">
      <c r="A106" t="s">
        <v>57</v>
      </c>
      <c r="B106">
        <v>0.45</v>
      </c>
      <c r="C106">
        <v>-1.99</v>
      </c>
      <c r="D106">
        <v>0.78</v>
      </c>
      <c r="E106">
        <v>-0.31</v>
      </c>
    </row>
    <row r="107" spans="1:5" x14ac:dyDescent="0.3">
      <c r="A107" t="s">
        <v>69</v>
      </c>
      <c r="B107">
        <v>0.6</v>
      </c>
      <c r="C107">
        <v>-0.13</v>
      </c>
      <c r="D107">
        <v>3.67</v>
      </c>
      <c r="E107">
        <v>0.19</v>
      </c>
    </row>
    <row r="108" spans="1:5" x14ac:dyDescent="0.3">
      <c r="A108" t="s">
        <v>81</v>
      </c>
      <c r="B108">
        <v>0.69</v>
      </c>
      <c r="C108">
        <v>0</v>
      </c>
      <c r="D108">
        <v>-1.59</v>
      </c>
      <c r="E108">
        <v>-1.52</v>
      </c>
    </row>
    <row r="109" spans="1:5" x14ac:dyDescent="0.3">
      <c r="A109" t="s">
        <v>93</v>
      </c>
      <c r="B109">
        <v>1.22</v>
      </c>
      <c r="C109">
        <v>-0.19</v>
      </c>
      <c r="D109">
        <v>0.95</v>
      </c>
      <c r="E109">
        <v>-1.07</v>
      </c>
    </row>
    <row r="110" spans="1:5" x14ac:dyDescent="0.3">
      <c r="A110" t="s">
        <v>105</v>
      </c>
      <c r="B110">
        <v>0.9</v>
      </c>
      <c r="C110">
        <v>0.68</v>
      </c>
      <c r="D110">
        <v>1.33</v>
      </c>
      <c r="E110">
        <v>0.53</v>
      </c>
    </row>
    <row r="111" spans="1:5" x14ac:dyDescent="0.3">
      <c r="A111" t="s">
        <v>117</v>
      </c>
      <c r="B111">
        <v>0.33</v>
      </c>
      <c r="C111">
        <v>-1.22</v>
      </c>
      <c r="D111">
        <v>-2.37</v>
      </c>
      <c r="E111">
        <v>0.26</v>
      </c>
    </row>
    <row r="112" spans="1:5" x14ac:dyDescent="0.3">
      <c r="A112" t="s">
        <v>129</v>
      </c>
      <c r="B112">
        <v>0.32</v>
      </c>
      <c r="C112">
        <v>-1.0900000000000001</v>
      </c>
      <c r="D112">
        <v>-0.51</v>
      </c>
      <c r="E112">
        <v>0.06</v>
      </c>
    </row>
    <row r="113" spans="1:5" x14ac:dyDescent="0.3">
      <c r="A113" t="s">
        <v>141</v>
      </c>
      <c r="B113">
        <v>0.43</v>
      </c>
      <c r="C113">
        <v>-1.23</v>
      </c>
      <c r="D113">
        <v>0.82</v>
      </c>
      <c r="E113">
        <v>0.95</v>
      </c>
    </row>
    <row r="114" spans="1:5" x14ac:dyDescent="0.3">
      <c r="A114" t="s">
        <v>6</v>
      </c>
      <c r="B114">
        <v>0.25</v>
      </c>
      <c r="C114">
        <v>-3.53</v>
      </c>
      <c r="D114">
        <v>0.56000000000000005</v>
      </c>
      <c r="E114">
        <v>0.99</v>
      </c>
    </row>
    <row r="115" spans="1:5" x14ac:dyDescent="0.3">
      <c r="A115" t="s">
        <v>18</v>
      </c>
      <c r="B115">
        <v>0.86</v>
      </c>
      <c r="C115">
        <v>1.72</v>
      </c>
      <c r="D115">
        <v>0.86</v>
      </c>
      <c r="E115">
        <v>-0.64</v>
      </c>
    </row>
    <row r="116" spans="1:5" x14ac:dyDescent="0.3">
      <c r="A116" t="s">
        <v>30</v>
      </c>
      <c r="B116">
        <v>1.01</v>
      </c>
      <c r="C116">
        <v>0.46</v>
      </c>
      <c r="D116">
        <v>-0.89</v>
      </c>
      <c r="E116">
        <v>1.24</v>
      </c>
    </row>
    <row r="117" spans="1:5" x14ac:dyDescent="0.3">
      <c r="A117" t="s">
        <v>42</v>
      </c>
      <c r="B117">
        <v>0.84</v>
      </c>
      <c r="C117">
        <v>-1.22</v>
      </c>
      <c r="D117">
        <v>-0.72</v>
      </c>
      <c r="E117">
        <v>2.36</v>
      </c>
    </row>
    <row r="118" spans="1:5" x14ac:dyDescent="0.3">
      <c r="A118" t="s">
        <v>54</v>
      </c>
      <c r="B118">
        <v>0.83</v>
      </c>
      <c r="C118">
        <v>-0.57999999999999996</v>
      </c>
      <c r="D118">
        <v>1.22</v>
      </c>
      <c r="E118">
        <v>1.21</v>
      </c>
    </row>
    <row r="119" spans="1:5" x14ac:dyDescent="0.3">
      <c r="A119" t="s">
        <v>308</v>
      </c>
      <c r="B119">
        <v>1.7</v>
      </c>
      <c r="C119">
        <v>-4.04</v>
      </c>
      <c r="D119">
        <v>-0.53</v>
      </c>
      <c r="E119">
        <v>-2.71</v>
      </c>
    </row>
    <row r="120" spans="1:5" x14ac:dyDescent="0.3">
      <c r="A120" t="s">
        <v>320</v>
      </c>
      <c r="B120">
        <v>1.34</v>
      </c>
      <c r="C120">
        <v>-2.16</v>
      </c>
      <c r="D120">
        <v>1.1499999999999999</v>
      </c>
      <c r="E120">
        <v>-1</v>
      </c>
    </row>
    <row r="121" spans="1:5" x14ac:dyDescent="0.3">
      <c r="A121" t="s">
        <v>332</v>
      </c>
      <c r="B121">
        <v>1.18</v>
      </c>
      <c r="C121">
        <v>0.02</v>
      </c>
      <c r="D121">
        <v>-0.25</v>
      </c>
      <c r="E121">
        <v>-0.9</v>
      </c>
    </row>
    <row r="122" spans="1:5" x14ac:dyDescent="0.3">
      <c r="A122" t="s">
        <v>344</v>
      </c>
      <c r="B122">
        <v>0.71</v>
      </c>
      <c r="C122">
        <v>0.77</v>
      </c>
      <c r="D122">
        <v>0.68</v>
      </c>
      <c r="E122">
        <v>-0.99</v>
      </c>
    </row>
    <row r="123" spans="1:5" x14ac:dyDescent="0.3">
      <c r="A123" t="s">
        <v>355</v>
      </c>
      <c r="B123">
        <v>0.7</v>
      </c>
      <c r="C123">
        <v>1.28</v>
      </c>
      <c r="D123">
        <v>0.52</v>
      </c>
      <c r="E123">
        <v>0.02</v>
      </c>
    </row>
    <row r="124" spans="1:5" x14ac:dyDescent="0.3">
      <c r="A124" s="1" t="s">
        <v>230</v>
      </c>
      <c r="B124" s="1">
        <v>0.62</v>
      </c>
      <c r="C124" s="1">
        <v>-0.68</v>
      </c>
      <c r="D124" s="1">
        <v>1.37</v>
      </c>
      <c r="E124" s="1">
        <v>0.76</v>
      </c>
    </row>
    <row r="125" spans="1:5" x14ac:dyDescent="0.3">
      <c r="A125" s="1" t="s">
        <v>242</v>
      </c>
      <c r="B125" s="1">
        <v>0.56999999999999995</v>
      </c>
      <c r="C125" s="1">
        <v>1.2</v>
      </c>
      <c r="D125" s="1">
        <v>-1.28</v>
      </c>
      <c r="E125" s="1">
        <v>-1.39</v>
      </c>
    </row>
    <row r="126" spans="1:5" x14ac:dyDescent="0.3">
      <c r="A126" s="1" t="s">
        <v>254</v>
      </c>
      <c r="B126" s="1">
        <v>0.52</v>
      </c>
      <c r="C126" s="1">
        <v>-0.14000000000000001</v>
      </c>
      <c r="D126" s="1">
        <v>2.73</v>
      </c>
      <c r="E126" s="1">
        <v>0</v>
      </c>
    </row>
    <row r="127" spans="1:5" x14ac:dyDescent="0.3">
      <c r="A127" s="1" t="s">
        <v>266</v>
      </c>
      <c r="B127" s="1">
        <v>2.25</v>
      </c>
      <c r="C127" s="1">
        <v>0.32</v>
      </c>
      <c r="D127" s="1">
        <v>2.99</v>
      </c>
      <c r="E127" s="1">
        <v>1.68</v>
      </c>
    </row>
    <row r="128" spans="1:5" x14ac:dyDescent="0.3">
      <c r="A128" s="1" t="s">
        <v>278</v>
      </c>
      <c r="B128" s="1">
        <v>0.76</v>
      </c>
      <c r="C128" s="1">
        <v>0.79</v>
      </c>
      <c r="D128" s="1">
        <v>-0.53</v>
      </c>
      <c r="E128" s="1">
        <v>-0.56000000000000005</v>
      </c>
    </row>
    <row r="129" spans="1:5" x14ac:dyDescent="0.3">
      <c r="A129" s="1" t="s">
        <v>290</v>
      </c>
      <c r="B129" s="1">
        <v>0.57999999999999996</v>
      </c>
      <c r="C129" s="1">
        <v>0.75</v>
      </c>
      <c r="D129" s="1">
        <v>1.1399999999999999</v>
      </c>
      <c r="E129" s="1">
        <v>0.51</v>
      </c>
    </row>
    <row r="130" spans="1:5" x14ac:dyDescent="0.3">
      <c r="A130" s="1" t="s">
        <v>302</v>
      </c>
      <c r="B130" s="1">
        <v>0.59</v>
      </c>
      <c r="C130" s="1">
        <v>-2.77</v>
      </c>
      <c r="D130" s="1">
        <v>-2.38</v>
      </c>
      <c r="E130" s="1">
        <v>-1.37</v>
      </c>
    </row>
    <row r="131" spans="1:5" x14ac:dyDescent="0.3">
      <c r="A131" t="s">
        <v>158</v>
      </c>
      <c r="B131">
        <v>0.44</v>
      </c>
      <c r="C131">
        <v>-0.26</v>
      </c>
      <c r="D131">
        <v>0.76</v>
      </c>
      <c r="E131">
        <v>0</v>
      </c>
    </row>
    <row r="132" spans="1:5" x14ac:dyDescent="0.3">
      <c r="A132" t="s">
        <v>170</v>
      </c>
      <c r="B132">
        <v>0.54</v>
      </c>
      <c r="C132">
        <v>0.28999999999999998</v>
      </c>
      <c r="D132">
        <v>2.4500000000000002</v>
      </c>
      <c r="E132">
        <v>-1.02</v>
      </c>
    </row>
    <row r="133" spans="1:5" x14ac:dyDescent="0.3">
      <c r="A133" t="s">
        <v>182</v>
      </c>
      <c r="B133">
        <v>0.48</v>
      </c>
      <c r="C133">
        <v>0.22</v>
      </c>
      <c r="D133">
        <v>-0.57999999999999996</v>
      </c>
      <c r="E133">
        <v>0.12</v>
      </c>
    </row>
    <row r="134" spans="1:5" x14ac:dyDescent="0.3">
      <c r="A134" t="s">
        <v>194</v>
      </c>
      <c r="B134">
        <v>0.75</v>
      </c>
      <c r="C134">
        <v>1.67</v>
      </c>
      <c r="D134">
        <v>-0.61</v>
      </c>
      <c r="E134">
        <v>0.84</v>
      </c>
    </row>
    <row r="135" spans="1:5" x14ac:dyDescent="0.3">
      <c r="A135" t="s">
        <v>206</v>
      </c>
      <c r="B135">
        <v>0.83</v>
      </c>
      <c r="C135">
        <v>-0.19</v>
      </c>
      <c r="D135">
        <v>1.68</v>
      </c>
      <c r="E135">
        <v>0.78</v>
      </c>
    </row>
    <row r="136" spans="1:5" x14ac:dyDescent="0.3">
      <c r="A136" t="s">
        <v>56</v>
      </c>
      <c r="B136">
        <v>0.56000000000000005</v>
      </c>
      <c r="C136">
        <v>-0.64</v>
      </c>
      <c r="D136">
        <v>-0.01</v>
      </c>
      <c r="E136">
        <v>-0.02</v>
      </c>
    </row>
    <row r="137" spans="1:5" x14ac:dyDescent="0.3">
      <c r="A137" t="s">
        <v>68</v>
      </c>
      <c r="B137">
        <v>0.86</v>
      </c>
      <c r="C137">
        <v>1.1599999999999999</v>
      </c>
      <c r="D137">
        <v>4.24</v>
      </c>
      <c r="E137">
        <v>1.1499999999999999</v>
      </c>
    </row>
    <row r="138" spans="1:5" x14ac:dyDescent="0.3">
      <c r="A138" t="s">
        <v>80</v>
      </c>
      <c r="B138">
        <v>0.55000000000000004</v>
      </c>
      <c r="C138">
        <v>3.07</v>
      </c>
      <c r="D138">
        <v>0.34</v>
      </c>
      <c r="E138">
        <v>-2.65</v>
      </c>
    </row>
    <row r="139" spans="1:5" x14ac:dyDescent="0.3">
      <c r="A139" t="s">
        <v>92</v>
      </c>
      <c r="B139">
        <v>1.24</v>
      </c>
      <c r="C139">
        <v>1.55</v>
      </c>
      <c r="D139">
        <v>-0.38</v>
      </c>
      <c r="E139">
        <v>-0.89</v>
      </c>
    </row>
    <row r="140" spans="1:5" x14ac:dyDescent="0.3">
      <c r="A140" t="s">
        <v>104</v>
      </c>
      <c r="B140">
        <v>1.27</v>
      </c>
      <c r="C140">
        <v>1.06</v>
      </c>
      <c r="D140">
        <v>0.4</v>
      </c>
      <c r="E140">
        <v>0.83</v>
      </c>
    </row>
    <row r="141" spans="1:5" x14ac:dyDescent="0.3">
      <c r="A141" t="s">
        <v>116</v>
      </c>
      <c r="B141">
        <v>0.38</v>
      </c>
      <c r="C141">
        <v>0.31</v>
      </c>
      <c r="D141">
        <v>-0.34</v>
      </c>
      <c r="E141">
        <v>0.13</v>
      </c>
    </row>
    <row r="142" spans="1:5" x14ac:dyDescent="0.3">
      <c r="A142" t="s">
        <v>128</v>
      </c>
      <c r="B142">
        <v>0.28999999999999998</v>
      </c>
      <c r="C142">
        <v>0.46</v>
      </c>
      <c r="D142">
        <v>-0.49</v>
      </c>
      <c r="E142">
        <v>-0.01</v>
      </c>
    </row>
    <row r="143" spans="1:5" x14ac:dyDescent="0.3">
      <c r="A143" t="s">
        <v>140</v>
      </c>
      <c r="B143">
        <v>0.32</v>
      </c>
      <c r="C143">
        <v>0.78</v>
      </c>
      <c r="D143">
        <v>0.3</v>
      </c>
      <c r="E143">
        <v>1.08</v>
      </c>
    </row>
    <row r="144" spans="1:5" x14ac:dyDescent="0.3">
      <c r="A144" t="s">
        <v>5</v>
      </c>
      <c r="B144">
        <v>0.21</v>
      </c>
      <c r="C144">
        <v>-4.03</v>
      </c>
      <c r="D144">
        <v>2.06</v>
      </c>
      <c r="E144">
        <v>-0.27</v>
      </c>
    </row>
    <row r="145" spans="1:5" x14ac:dyDescent="0.3">
      <c r="A145" t="s">
        <v>17</v>
      </c>
      <c r="B145">
        <v>0.25</v>
      </c>
      <c r="C145">
        <v>-0.08</v>
      </c>
      <c r="D145">
        <v>0.69</v>
      </c>
      <c r="E145">
        <v>0.15</v>
      </c>
    </row>
    <row r="146" spans="1:5" x14ac:dyDescent="0.3">
      <c r="A146" t="s">
        <v>29</v>
      </c>
      <c r="B146">
        <v>0.54</v>
      </c>
      <c r="C146">
        <v>1.32</v>
      </c>
      <c r="D146">
        <v>-0.81</v>
      </c>
      <c r="E146">
        <v>0.69</v>
      </c>
    </row>
    <row r="147" spans="1:5" x14ac:dyDescent="0.3">
      <c r="A147" t="s">
        <v>41</v>
      </c>
      <c r="B147">
        <v>0.53</v>
      </c>
      <c r="C147">
        <v>-0.47</v>
      </c>
      <c r="D147">
        <v>-1.1599999999999999</v>
      </c>
      <c r="E147">
        <v>0.1</v>
      </c>
    </row>
    <row r="148" spans="1:5" x14ac:dyDescent="0.3">
      <c r="A148" t="s">
        <v>53</v>
      </c>
      <c r="B148">
        <v>0.42</v>
      </c>
      <c r="C148">
        <v>0.08</v>
      </c>
      <c r="D148">
        <v>0.44</v>
      </c>
      <c r="E148">
        <v>0.56000000000000005</v>
      </c>
    </row>
    <row r="149" spans="1:5" x14ac:dyDescent="0.3">
      <c r="A149" t="s">
        <v>314</v>
      </c>
      <c r="B149">
        <v>2.36</v>
      </c>
      <c r="C149">
        <v>1.76</v>
      </c>
      <c r="D149">
        <v>2.69</v>
      </c>
      <c r="E149">
        <v>4.79</v>
      </c>
    </row>
    <row r="150" spans="1:5" x14ac:dyDescent="0.3">
      <c r="A150" t="s">
        <v>326</v>
      </c>
      <c r="B150">
        <v>1.1100000000000001</v>
      </c>
      <c r="C150">
        <v>1.57</v>
      </c>
      <c r="D150">
        <v>1.21</v>
      </c>
      <c r="E150">
        <v>0.92</v>
      </c>
    </row>
    <row r="151" spans="1:5" x14ac:dyDescent="0.3">
      <c r="A151" t="s">
        <v>338</v>
      </c>
      <c r="B151">
        <v>0.22</v>
      </c>
      <c r="C151">
        <v>1.02</v>
      </c>
      <c r="D151">
        <v>0.93</v>
      </c>
      <c r="E151">
        <v>0.87</v>
      </c>
    </row>
    <row r="152" spans="1:5" x14ac:dyDescent="0.3">
      <c r="A152" t="s">
        <v>350</v>
      </c>
      <c r="B152">
        <v>-0.12</v>
      </c>
      <c r="C152">
        <v>0.63</v>
      </c>
      <c r="D152">
        <v>-1.07</v>
      </c>
      <c r="E152">
        <v>0.2</v>
      </c>
    </row>
    <row r="153" spans="1:5" x14ac:dyDescent="0.3">
      <c r="A153" t="s">
        <v>361</v>
      </c>
      <c r="B153">
        <v>1.0900000000000001</v>
      </c>
      <c r="C153">
        <v>0.77</v>
      </c>
      <c r="D153">
        <v>-1.44</v>
      </c>
      <c r="E153">
        <v>1.36</v>
      </c>
    </row>
    <row r="154" spans="1:5" x14ac:dyDescent="0.3">
      <c r="A154" s="1" t="s">
        <v>236</v>
      </c>
      <c r="B154" s="1">
        <v>1.61</v>
      </c>
      <c r="C154" s="1">
        <v>2.0299999999999998</v>
      </c>
      <c r="D154" s="1">
        <v>6.53</v>
      </c>
      <c r="E154" s="1">
        <v>8.25</v>
      </c>
    </row>
    <row r="155" spans="1:5" x14ac:dyDescent="0.3">
      <c r="A155" s="1" t="s">
        <v>248</v>
      </c>
      <c r="B155" s="1">
        <v>1.33</v>
      </c>
      <c r="C155" s="1">
        <v>0.38</v>
      </c>
      <c r="D155" s="1">
        <v>-1.21</v>
      </c>
      <c r="E155" s="1">
        <v>0.16</v>
      </c>
    </row>
    <row r="156" spans="1:5" x14ac:dyDescent="0.3">
      <c r="A156" s="1" t="s">
        <v>260</v>
      </c>
      <c r="B156" s="1">
        <v>1.19</v>
      </c>
      <c r="C156" s="1">
        <v>-0.17</v>
      </c>
      <c r="D156" s="1">
        <v>-0.54</v>
      </c>
      <c r="E156" s="1">
        <v>1.89</v>
      </c>
    </row>
    <row r="157" spans="1:5" x14ac:dyDescent="0.3">
      <c r="A157" s="1" t="s">
        <v>272</v>
      </c>
      <c r="B157" s="1">
        <v>0.2</v>
      </c>
      <c r="C157" s="1">
        <v>0.73</v>
      </c>
      <c r="D157" s="1">
        <v>-1.05</v>
      </c>
      <c r="E157" s="1">
        <v>0.09</v>
      </c>
    </row>
    <row r="158" spans="1:5" x14ac:dyDescent="0.3">
      <c r="A158" s="1" t="s">
        <v>284</v>
      </c>
      <c r="B158" s="1">
        <v>0.91</v>
      </c>
      <c r="C158" s="1">
        <v>0.21</v>
      </c>
      <c r="D158" s="1">
        <v>0.61</v>
      </c>
      <c r="E158" s="1">
        <v>2.92</v>
      </c>
    </row>
    <row r="159" spans="1:5" x14ac:dyDescent="0.3">
      <c r="A159" s="1" t="s">
        <v>296</v>
      </c>
      <c r="B159" s="1">
        <v>0.25</v>
      </c>
      <c r="C159" s="1">
        <v>-1.85</v>
      </c>
      <c r="D159" s="1">
        <v>-0.35</v>
      </c>
      <c r="E159" s="1">
        <v>-1.42</v>
      </c>
    </row>
    <row r="160" spans="1:5" x14ac:dyDescent="0.3">
      <c r="A160" t="s">
        <v>152</v>
      </c>
      <c r="B160">
        <v>0.19</v>
      </c>
      <c r="C160">
        <v>0.13</v>
      </c>
      <c r="D160">
        <v>-2.25</v>
      </c>
      <c r="E160">
        <v>0.38</v>
      </c>
    </row>
    <row r="161" spans="1:5" x14ac:dyDescent="0.3">
      <c r="A161" t="s">
        <v>164</v>
      </c>
      <c r="B161">
        <v>0.24</v>
      </c>
      <c r="C161">
        <v>3.58</v>
      </c>
      <c r="D161">
        <v>1.44</v>
      </c>
      <c r="E161">
        <v>11.31</v>
      </c>
    </row>
    <row r="162" spans="1:5" x14ac:dyDescent="0.3">
      <c r="A162" t="s">
        <v>176</v>
      </c>
      <c r="B162">
        <v>0.53</v>
      </c>
      <c r="C162">
        <v>4.3499999999999996</v>
      </c>
      <c r="D162">
        <v>2.12</v>
      </c>
      <c r="E162">
        <v>-0.36</v>
      </c>
    </row>
    <row r="163" spans="1:5" x14ac:dyDescent="0.3">
      <c r="A163" t="s">
        <v>188</v>
      </c>
      <c r="B163">
        <v>0.24</v>
      </c>
      <c r="C163">
        <v>-0.79</v>
      </c>
      <c r="D163">
        <v>-0.18</v>
      </c>
      <c r="E163">
        <v>2.42</v>
      </c>
    </row>
    <row r="164" spans="1:5" x14ac:dyDescent="0.3">
      <c r="A164" t="s">
        <v>200</v>
      </c>
      <c r="B164">
        <v>0.01</v>
      </c>
      <c r="C164">
        <v>0.33</v>
      </c>
      <c r="D164">
        <v>-0.33</v>
      </c>
      <c r="E164">
        <v>-1.8</v>
      </c>
    </row>
    <row r="165" spans="1:5" x14ac:dyDescent="0.3">
      <c r="A165" t="s">
        <v>212</v>
      </c>
      <c r="B165">
        <v>0.16</v>
      </c>
      <c r="C165">
        <v>-1.1200000000000001</v>
      </c>
      <c r="D165">
        <v>-0.84</v>
      </c>
      <c r="E165">
        <v>0</v>
      </c>
    </row>
    <row r="166" spans="1:5" x14ac:dyDescent="0.3">
      <c r="A166" t="s">
        <v>62</v>
      </c>
      <c r="B166">
        <v>0.43</v>
      </c>
      <c r="C166">
        <v>-1.1299999999999999</v>
      </c>
      <c r="D166">
        <v>0.49</v>
      </c>
      <c r="E166">
        <v>-7.0000000000000007E-2</v>
      </c>
    </row>
    <row r="167" spans="1:5" x14ac:dyDescent="0.3">
      <c r="A167" t="s">
        <v>74</v>
      </c>
      <c r="B167">
        <v>0.03</v>
      </c>
      <c r="C167">
        <v>0.08</v>
      </c>
      <c r="D167">
        <v>-1.18</v>
      </c>
      <c r="E167">
        <v>2.92</v>
      </c>
    </row>
    <row r="168" spans="1:5" x14ac:dyDescent="0.3">
      <c r="A168" t="s">
        <v>86</v>
      </c>
      <c r="B168">
        <v>0.01</v>
      </c>
      <c r="C168">
        <v>0.12</v>
      </c>
      <c r="D168">
        <v>-0.09</v>
      </c>
      <c r="E168">
        <v>1.7</v>
      </c>
    </row>
    <row r="169" spans="1:5" x14ac:dyDescent="0.3">
      <c r="A169" t="s">
        <v>98</v>
      </c>
      <c r="B169">
        <v>0.62</v>
      </c>
      <c r="C169">
        <v>0.88</v>
      </c>
      <c r="D169">
        <v>0.82</v>
      </c>
      <c r="E169">
        <v>1.97</v>
      </c>
    </row>
    <row r="170" spans="1:5" x14ac:dyDescent="0.3">
      <c r="A170" t="s">
        <v>110</v>
      </c>
      <c r="B170">
        <v>0.52</v>
      </c>
      <c r="C170">
        <v>-0.69</v>
      </c>
      <c r="D170">
        <v>1.2</v>
      </c>
      <c r="E170">
        <v>10.48</v>
      </c>
    </row>
    <row r="171" spans="1:5" x14ac:dyDescent="0.3">
      <c r="A171" t="s">
        <v>122</v>
      </c>
      <c r="B171">
        <v>0.24</v>
      </c>
      <c r="C171">
        <v>-1.06</v>
      </c>
      <c r="D171">
        <v>-0.52</v>
      </c>
      <c r="E171">
        <v>-1.84</v>
      </c>
    </row>
    <row r="172" spans="1:5" x14ac:dyDescent="0.3">
      <c r="A172" t="s">
        <v>134</v>
      </c>
      <c r="B172">
        <v>0.33</v>
      </c>
      <c r="C172">
        <v>-1.27</v>
      </c>
      <c r="D172">
        <v>0.84</v>
      </c>
      <c r="E172">
        <v>6.65</v>
      </c>
    </row>
    <row r="173" spans="1:5" x14ac:dyDescent="0.3">
      <c r="A173" t="s">
        <v>146</v>
      </c>
      <c r="B173">
        <v>0.19</v>
      </c>
      <c r="C173">
        <v>1.1000000000000001</v>
      </c>
      <c r="D173">
        <v>0.66</v>
      </c>
      <c r="E173">
        <v>-0.55000000000000004</v>
      </c>
    </row>
    <row r="174" spans="1:5" x14ac:dyDescent="0.3">
      <c r="A174" t="s">
        <v>11</v>
      </c>
      <c r="B174">
        <v>0.36</v>
      </c>
      <c r="C174">
        <v>3.68</v>
      </c>
      <c r="D174">
        <v>0.28000000000000003</v>
      </c>
      <c r="E174">
        <v>1.67</v>
      </c>
    </row>
    <row r="175" spans="1:5" x14ac:dyDescent="0.3">
      <c r="A175" t="s">
        <v>23</v>
      </c>
      <c r="B175">
        <v>0.96</v>
      </c>
      <c r="C175">
        <v>0.77</v>
      </c>
      <c r="D175">
        <v>2.84</v>
      </c>
      <c r="E175">
        <v>1.28</v>
      </c>
    </row>
    <row r="176" spans="1:5" x14ac:dyDescent="0.3">
      <c r="A176" t="s">
        <v>35</v>
      </c>
      <c r="B176">
        <v>-0.68</v>
      </c>
      <c r="C176">
        <v>-0.21</v>
      </c>
      <c r="D176">
        <v>1.43</v>
      </c>
      <c r="E176">
        <v>14.06</v>
      </c>
    </row>
    <row r="177" spans="1:5" x14ac:dyDescent="0.3">
      <c r="A177" t="s">
        <v>47</v>
      </c>
      <c r="B177">
        <v>0.12</v>
      </c>
      <c r="C177">
        <v>-2.14</v>
      </c>
      <c r="D177">
        <v>-1.92</v>
      </c>
      <c r="E177">
        <v>-0.89</v>
      </c>
    </row>
    <row r="178" spans="1:5" x14ac:dyDescent="0.3">
      <c r="A178" t="s">
        <v>313</v>
      </c>
      <c r="B178">
        <v>2.2599999999999998</v>
      </c>
      <c r="C178">
        <v>-2.4700000000000002</v>
      </c>
      <c r="D178">
        <v>-3.3</v>
      </c>
      <c r="E178">
        <v>1.58</v>
      </c>
    </row>
    <row r="179" spans="1:5" x14ac:dyDescent="0.3">
      <c r="A179" t="s">
        <v>325</v>
      </c>
      <c r="B179">
        <v>1.19</v>
      </c>
      <c r="C179">
        <v>-0.76</v>
      </c>
      <c r="D179">
        <v>3.18</v>
      </c>
      <c r="E179">
        <v>3.27</v>
      </c>
    </row>
    <row r="180" spans="1:5" x14ac:dyDescent="0.3">
      <c r="A180" t="s">
        <v>337</v>
      </c>
      <c r="B180">
        <v>0.54</v>
      </c>
      <c r="C180">
        <v>-0.18</v>
      </c>
      <c r="D180">
        <v>0.21</v>
      </c>
      <c r="E180">
        <v>2.4900000000000002</v>
      </c>
    </row>
    <row r="181" spans="1:5" x14ac:dyDescent="0.3">
      <c r="A181" t="s">
        <v>349</v>
      </c>
      <c r="B181">
        <v>0.02</v>
      </c>
      <c r="C181">
        <v>-0.48</v>
      </c>
      <c r="D181">
        <v>-2.09</v>
      </c>
      <c r="E181">
        <v>1.78</v>
      </c>
    </row>
    <row r="182" spans="1:5" x14ac:dyDescent="0.3">
      <c r="A182" t="s">
        <v>360</v>
      </c>
      <c r="B182">
        <v>0.19</v>
      </c>
      <c r="C182">
        <v>-1.44</v>
      </c>
      <c r="D182">
        <v>-1.01</v>
      </c>
      <c r="E182">
        <v>0.49</v>
      </c>
    </row>
    <row r="183" spans="1:5" x14ac:dyDescent="0.3">
      <c r="A183" s="1" t="s">
        <v>235</v>
      </c>
      <c r="B183" s="1">
        <v>0.23</v>
      </c>
      <c r="C183" s="1">
        <v>-0.1</v>
      </c>
      <c r="D183" s="1">
        <v>-0.36</v>
      </c>
      <c r="E183" s="1">
        <v>4.6900000000000004</v>
      </c>
    </row>
    <row r="184" spans="1:5" x14ac:dyDescent="0.3">
      <c r="A184" s="1" t="s">
        <v>247</v>
      </c>
      <c r="B184" s="1">
        <v>0.52</v>
      </c>
      <c r="C184" s="1">
        <v>-0.86</v>
      </c>
      <c r="D184" s="1">
        <v>-0.88</v>
      </c>
      <c r="E184" s="1">
        <v>1.6</v>
      </c>
    </row>
    <row r="185" spans="1:5" x14ac:dyDescent="0.3">
      <c r="A185" s="1" t="s">
        <v>259</v>
      </c>
      <c r="B185" s="1">
        <v>0.42</v>
      </c>
      <c r="C185" s="1">
        <v>-0.75</v>
      </c>
      <c r="D185" s="1">
        <v>-1.06</v>
      </c>
      <c r="E185" s="1">
        <v>0.89</v>
      </c>
    </row>
    <row r="186" spans="1:5" x14ac:dyDescent="0.3">
      <c r="A186" s="1" t="s">
        <v>271</v>
      </c>
      <c r="B186" s="1">
        <v>-0.15</v>
      </c>
      <c r="C186" s="1">
        <v>-0.95</v>
      </c>
      <c r="D186" s="1">
        <v>-1.81</v>
      </c>
      <c r="E186" s="1">
        <v>2.19</v>
      </c>
    </row>
    <row r="187" spans="1:5" x14ac:dyDescent="0.3">
      <c r="A187" s="1" t="s">
        <v>283</v>
      </c>
      <c r="B187" s="1">
        <v>0.71</v>
      </c>
      <c r="C187" s="1">
        <v>0.52</v>
      </c>
      <c r="D187" s="1">
        <v>-0.35</v>
      </c>
      <c r="E187" s="1">
        <v>3.82</v>
      </c>
    </row>
    <row r="188" spans="1:5" x14ac:dyDescent="0.3">
      <c r="A188" s="1" t="s">
        <v>295</v>
      </c>
      <c r="B188" s="1">
        <v>-0.02</v>
      </c>
      <c r="C188" s="1">
        <v>-0.18</v>
      </c>
      <c r="D188" s="1">
        <v>-0.45</v>
      </c>
      <c r="E188" s="1">
        <v>-0.01</v>
      </c>
    </row>
    <row r="189" spans="1:5" x14ac:dyDescent="0.3">
      <c r="A189" s="1" t="s">
        <v>307</v>
      </c>
      <c r="B189" s="1">
        <v>-0.21</v>
      </c>
      <c r="C189" s="1">
        <v>-1.65</v>
      </c>
      <c r="D189" s="1">
        <v>3.48</v>
      </c>
      <c r="E189" s="1">
        <v>-0.54</v>
      </c>
    </row>
    <row r="190" spans="1:5" x14ac:dyDescent="0.3">
      <c r="A190" t="s">
        <v>163</v>
      </c>
      <c r="B190">
        <v>0.28000000000000003</v>
      </c>
      <c r="C190">
        <v>0.12</v>
      </c>
      <c r="D190">
        <v>0.88</v>
      </c>
      <c r="E190">
        <v>7.35</v>
      </c>
    </row>
    <row r="191" spans="1:5" x14ac:dyDescent="0.3">
      <c r="A191" t="s">
        <v>175</v>
      </c>
      <c r="B191">
        <v>0.74</v>
      </c>
      <c r="C191">
        <v>6.91</v>
      </c>
      <c r="D191">
        <v>1.48</v>
      </c>
      <c r="E191">
        <v>0.7</v>
      </c>
    </row>
    <row r="192" spans="1:5" x14ac:dyDescent="0.3">
      <c r="A192" t="s">
        <v>187</v>
      </c>
      <c r="B192">
        <v>0.36</v>
      </c>
      <c r="C192">
        <v>-0.09</v>
      </c>
      <c r="D192">
        <v>1.59</v>
      </c>
      <c r="E192">
        <v>7.01</v>
      </c>
    </row>
    <row r="193" spans="1:5" x14ac:dyDescent="0.3">
      <c r="A193" t="s">
        <v>199</v>
      </c>
      <c r="B193">
        <v>0</v>
      </c>
      <c r="C193">
        <v>-0.55000000000000004</v>
      </c>
      <c r="D193">
        <v>-0.41</v>
      </c>
      <c r="E193">
        <v>-1.48</v>
      </c>
    </row>
    <row r="194" spans="1:5" x14ac:dyDescent="0.3">
      <c r="A194" t="s">
        <v>211</v>
      </c>
      <c r="B194">
        <v>0.15</v>
      </c>
      <c r="C194">
        <v>-1.24</v>
      </c>
      <c r="D194">
        <v>-1.57</v>
      </c>
      <c r="E194">
        <v>0.47</v>
      </c>
    </row>
    <row r="195" spans="1:5" x14ac:dyDescent="0.3">
      <c r="A195" t="s">
        <v>61</v>
      </c>
      <c r="B195">
        <v>0.08</v>
      </c>
      <c r="C195">
        <v>0.17</v>
      </c>
      <c r="D195">
        <v>-0.01</v>
      </c>
      <c r="E195">
        <v>0.14000000000000001</v>
      </c>
    </row>
    <row r="196" spans="1:5" x14ac:dyDescent="0.3">
      <c r="A196" t="s">
        <v>73</v>
      </c>
      <c r="B196">
        <v>0.26</v>
      </c>
      <c r="C196">
        <v>0.13</v>
      </c>
      <c r="D196">
        <v>-1.18</v>
      </c>
      <c r="E196">
        <v>3.11</v>
      </c>
    </row>
    <row r="197" spans="1:5" x14ac:dyDescent="0.3">
      <c r="A197" t="s">
        <v>85</v>
      </c>
      <c r="B197">
        <v>0.4</v>
      </c>
      <c r="C197">
        <v>0.41</v>
      </c>
      <c r="D197">
        <v>-0.23</v>
      </c>
      <c r="E197">
        <v>0.09</v>
      </c>
    </row>
    <row r="198" spans="1:5" x14ac:dyDescent="0.3">
      <c r="A198" t="s">
        <v>97</v>
      </c>
      <c r="B198">
        <v>0.79</v>
      </c>
      <c r="C198">
        <v>0.64</v>
      </c>
      <c r="D198">
        <v>0.81</v>
      </c>
      <c r="E198">
        <v>1.89</v>
      </c>
    </row>
    <row r="199" spans="1:5" x14ac:dyDescent="0.3">
      <c r="A199" t="s">
        <v>109</v>
      </c>
      <c r="B199">
        <v>0.35</v>
      </c>
      <c r="C199">
        <v>-0.85</v>
      </c>
      <c r="D199">
        <v>-0.1</v>
      </c>
      <c r="E199">
        <v>6.02</v>
      </c>
    </row>
    <row r="200" spans="1:5" x14ac:dyDescent="0.3">
      <c r="A200" t="s">
        <v>121</v>
      </c>
      <c r="B200">
        <v>-0.23</v>
      </c>
      <c r="C200">
        <v>-1.23</v>
      </c>
      <c r="D200">
        <v>-1.08</v>
      </c>
      <c r="E200">
        <v>-0.76</v>
      </c>
    </row>
    <row r="201" spans="1:5" x14ac:dyDescent="0.3">
      <c r="A201" t="s">
        <v>133</v>
      </c>
      <c r="B201">
        <v>1.26</v>
      </c>
      <c r="C201">
        <v>4.5999999999999996</v>
      </c>
      <c r="D201">
        <v>5.87</v>
      </c>
      <c r="E201">
        <v>8.18</v>
      </c>
    </row>
    <row r="202" spans="1:5" x14ac:dyDescent="0.3">
      <c r="A202" t="s">
        <v>145</v>
      </c>
      <c r="B202">
        <v>0.01</v>
      </c>
      <c r="C202">
        <v>0.47</v>
      </c>
      <c r="D202">
        <v>1.44</v>
      </c>
      <c r="E202">
        <v>0.21</v>
      </c>
    </row>
    <row r="203" spans="1:5" x14ac:dyDescent="0.3">
      <c r="A203" t="s">
        <v>10</v>
      </c>
      <c r="B203">
        <v>0.26</v>
      </c>
      <c r="C203">
        <v>1.19</v>
      </c>
      <c r="D203">
        <v>-0.79</v>
      </c>
      <c r="E203">
        <v>1.72</v>
      </c>
    </row>
    <row r="204" spans="1:5" x14ac:dyDescent="0.3">
      <c r="A204" t="s">
        <v>22</v>
      </c>
      <c r="B204">
        <v>0.53</v>
      </c>
      <c r="C204">
        <v>1.32</v>
      </c>
      <c r="D204">
        <v>1.61</v>
      </c>
      <c r="E204">
        <v>2.1800000000000002</v>
      </c>
    </row>
    <row r="205" spans="1:5" x14ac:dyDescent="0.3">
      <c r="A205" t="s">
        <v>34</v>
      </c>
      <c r="B205">
        <v>0.67</v>
      </c>
      <c r="C205">
        <v>-0.62</v>
      </c>
      <c r="D205">
        <v>1.05</v>
      </c>
      <c r="E205">
        <v>5.68</v>
      </c>
    </row>
    <row r="206" spans="1:5" x14ac:dyDescent="0.3">
      <c r="A206" t="s">
        <v>46</v>
      </c>
      <c r="B206">
        <v>-0.08</v>
      </c>
      <c r="C206">
        <v>-2.1</v>
      </c>
      <c r="D206">
        <v>-0.37</v>
      </c>
      <c r="E206">
        <v>-1.28</v>
      </c>
    </row>
    <row r="207" spans="1:5" x14ac:dyDescent="0.3">
      <c r="A207" t="s">
        <v>312</v>
      </c>
      <c r="B207">
        <v>2.67</v>
      </c>
      <c r="C207">
        <v>-0.02</v>
      </c>
      <c r="D207">
        <v>-2.06</v>
      </c>
      <c r="E207">
        <v>1.39</v>
      </c>
    </row>
    <row r="208" spans="1:5" x14ac:dyDescent="0.3">
      <c r="A208" t="s">
        <v>324</v>
      </c>
      <c r="B208">
        <v>1.22</v>
      </c>
      <c r="C208">
        <v>-1.31</v>
      </c>
      <c r="D208">
        <v>3.65</v>
      </c>
      <c r="E208">
        <v>3.97</v>
      </c>
    </row>
    <row r="209" spans="1:5" x14ac:dyDescent="0.3">
      <c r="A209" t="s">
        <v>336</v>
      </c>
      <c r="B209">
        <v>0.41</v>
      </c>
      <c r="C209">
        <v>-0.88</v>
      </c>
      <c r="D209">
        <v>-2.68</v>
      </c>
      <c r="E209">
        <v>0.04</v>
      </c>
    </row>
    <row r="210" spans="1:5" x14ac:dyDescent="0.3">
      <c r="A210" t="s">
        <v>348</v>
      </c>
      <c r="B210">
        <v>0.5</v>
      </c>
      <c r="C210">
        <v>7.0000000000000007E-2</v>
      </c>
      <c r="D210">
        <v>-0.85</v>
      </c>
      <c r="E210">
        <v>2.27</v>
      </c>
    </row>
    <row r="211" spans="1:5" x14ac:dyDescent="0.3">
      <c r="A211" t="s">
        <v>359</v>
      </c>
      <c r="B211">
        <v>0.3</v>
      </c>
      <c r="C211">
        <v>-1.04</v>
      </c>
      <c r="D211">
        <v>-2.0299999999999998</v>
      </c>
      <c r="E211">
        <v>0.14000000000000001</v>
      </c>
    </row>
    <row r="212" spans="1:5" x14ac:dyDescent="0.3">
      <c r="A212" s="1" t="s">
        <v>234</v>
      </c>
      <c r="B212" s="1">
        <v>0.01</v>
      </c>
      <c r="C212" s="1">
        <v>-1.06</v>
      </c>
      <c r="D212" s="1">
        <v>-4.3600000000000003</v>
      </c>
      <c r="E212" s="1">
        <v>1.31</v>
      </c>
    </row>
    <row r="213" spans="1:5" x14ac:dyDescent="0.3">
      <c r="A213" s="1" t="s">
        <v>246</v>
      </c>
      <c r="B213" s="1">
        <v>0.41</v>
      </c>
      <c r="C213" s="1">
        <v>0.44</v>
      </c>
      <c r="D213" s="1">
        <v>1.53</v>
      </c>
      <c r="E213" s="1">
        <v>1.89</v>
      </c>
    </row>
    <row r="214" spans="1:5" x14ac:dyDescent="0.3">
      <c r="A214" s="1" t="s">
        <v>258</v>
      </c>
      <c r="B214" s="1">
        <v>0.21</v>
      </c>
      <c r="C214" s="1">
        <v>-0.96</v>
      </c>
      <c r="D214" s="1">
        <v>-3.29</v>
      </c>
      <c r="E214" s="1">
        <v>0.2</v>
      </c>
    </row>
    <row r="215" spans="1:5" x14ac:dyDescent="0.3">
      <c r="A215" s="1" t="s">
        <v>270</v>
      </c>
      <c r="B215" s="1">
        <v>0.61</v>
      </c>
      <c r="C215" s="1">
        <v>-0.54</v>
      </c>
      <c r="D215" s="1">
        <v>-0.5</v>
      </c>
      <c r="E215" s="1">
        <v>3.08</v>
      </c>
    </row>
    <row r="216" spans="1:5" x14ac:dyDescent="0.3">
      <c r="A216" s="1" t="s">
        <v>282</v>
      </c>
      <c r="B216" s="1">
        <v>0.51</v>
      </c>
      <c r="C216" s="1">
        <v>-0.32</v>
      </c>
      <c r="D216" s="1">
        <v>-2.19</v>
      </c>
      <c r="E216" s="1">
        <v>2.33</v>
      </c>
    </row>
    <row r="217" spans="1:5" x14ac:dyDescent="0.3">
      <c r="A217" s="1" t="s">
        <v>294</v>
      </c>
      <c r="B217" s="1">
        <v>0.49</v>
      </c>
      <c r="C217" s="1">
        <v>-1.08</v>
      </c>
      <c r="D217" s="1">
        <v>0.03</v>
      </c>
      <c r="E217" s="1">
        <v>1.31</v>
      </c>
    </row>
    <row r="218" spans="1:5" x14ac:dyDescent="0.3">
      <c r="A218" s="1" t="s">
        <v>306</v>
      </c>
      <c r="B218" s="1">
        <v>0.1</v>
      </c>
      <c r="C218" s="1">
        <v>1.17</v>
      </c>
      <c r="D218" s="1">
        <v>5.7</v>
      </c>
      <c r="E218" s="1">
        <v>0.3</v>
      </c>
    </row>
    <row r="219" spans="1:5" x14ac:dyDescent="0.3">
      <c r="A219" t="s">
        <v>162</v>
      </c>
      <c r="B219">
        <v>0.28000000000000003</v>
      </c>
      <c r="C219">
        <v>-0.11</v>
      </c>
      <c r="D219">
        <v>-0.44</v>
      </c>
      <c r="E219">
        <v>3.75</v>
      </c>
    </row>
    <row r="220" spans="1:5" x14ac:dyDescent="0.3">
      <c r="A220" t="s">
        <v>174</v>
      </c>
      <c r="B220">
        <v>0.79</v>
      </c>
      <c r="C220">
        <v>3.45</v>
      </c>
      <c r="D220">
        <v>1.06</v>
      </c>
      <c r="E220">
        <v>1.37</v>
      </c>
    </row>
    <row r="221" spans="1:5" x14ac:dyDescent="0.3">
      <c r="A221" t="s">
        <v>186</v>
      </c>
      <c r="B221">
        <v>0.47</v>
      </c>
      <c r="C221">
        <v>0.54</v>
      </c>
      <c r="D221">
        <v>-0.93</v>
      </c>
      <c r="E221">
        <v>5.56</v>
      </c>
    </row>
    <row r="222" spans="1:5" x14ac:dyDescent="0.3">
      <c r="A222" t="s">
        <v>198</v>
      </c>
      <c r="B222">
        <v>0.43</v>
      </c>
      <c r="C222">
        <v>0.57999999999999996</v>
      </c>
      <c r="D222">
        <v>0.42</v>
      </c>
      <c r="E222">
        <v>1.89</v>
      </c>
    </row>
    <row r="223" spans="1:5" x14ac:dyDescent="0.3">
      <c r="A223" t="s">
        <v>210</v>
      </c>
      <c r="B223">
        <v>0.47</v>
      </c>
      <c r="C223">
        <v>0.27</v>
      </c>
      <c r="D223">
        <v>-1.5</v>
      </c>
      <c r="E223">
        <v>2.5299999999999998</v>
      </c>
    </row>
    <row r="224" spans="1:5" x14ac:dyDescent="0.3">
      <c r="A224" t="s">
        <v>60</v>
      </c>
      <c r="B224">
        <v>0.36</v>
      </c>
      <c r="C224">
        <v>0.03</v>
      </c>
      <c r="D224">
        <v>-0.1</v>
      </c>
      <c r="E224">
        <v>0.57999999999999996</v>
      </c>
    </row>
    <row r="225" spans="1:5" x14ac:dyDescent="0.3">
      <c r="A225" t="s">
        <v>72</v>
      </c>
      <c r="B225">
        <v>0.37</v>
      </c>
      <c r="C225">
        <v>-0.71</v>
      </c>
      <c r="D225">
        <v>-2.4300000000000002</v>
      </c>
      <c r="E225">
        <v>3.2</v>
      </c>
    </row>
    <row r="226" spans="1:5" x14ac:dyDescent="0.3">
      <c r="A226" t="s">
        <v>84</v>
      </c>
      <c r="B226">
        <v>0.46</v>
      </c>
      <c r="C226">
        <v>0.4</v>
      </c>
      <c r="D226">
        <v>0.56000000000000005</v>
      </c>
      <c r="E226">
        <v>1.46</v>
      </c>
    </row>
    <row r="227" spans="1:5" x14ac:dyDescent="0.3">
      <c r="A227" t="s">
        <v>96</v>
      </c>
      <c r="B227">
        <v>0.74</v>
      </c>
      <c r="C227">
        <v>2.3199999999999998</v>
      </c>
      <c r="D227">
        <v>-0.51</v>
      </c>
      <c r="E227">
        <v>1.26</v>
      </c>
    </row>
    <row r="228" spans="1:5" x14ac:dyDescent="0.3">
      <c r="A228" t="s">
        <v>108</v>
      </c>
      <c r="B228">
        <v>0.78</v>
      </c>
      <c r="C228">
        <v>-0.53</v>
      </c>
      <c r="D228">
        <v>-0.19</v>
      </c>
      <c r="E228">
        <v>2.85</v>
      </c>
    </row>
    <row r="229" spans="1:5" x14ac:dyDescent="0.3">
      <c r="A229" t="s">
        <v>120</v>
      </c>
      <c r="B229">
        <v>0.31</v>
      </c>
      <c r="C229">
        <v>0.14000000000000001</v>
      </c>
      <c r="D229">
        <v>-0.21</v>
      </c>
      <c r="E229">
        <v>0.93</v>
      </c>
    </row>
    <row r="230" spans="1:5" x14ac:dyDescent="0.3">
      <c r="A230" t="s">
        <v>132</v>
      </c>
      <c r="B230">
        <v>0.4</v>
      </c>
      <c r="C230">
        <v>-0.38</v>
      </c>
      <c r="D230">
        <v>-1.1299999999999999</v>
      </c>
      <c r="E230">
        <v>1.56</v>
      </c>
    </row>
    <row r="231" spans="1:5" x14ac:dyDescent="0.3">
      <c r="A231" t="s">
        <v>144</v>
      </c>
      <c r="B231">
        <v>0.13</v>
      </c>
      <c r="C231">
        <v>0.25</v>
      </c>
      <c r="D231">
        <v>0.92</v>
      </c>
      <c r="E231">
        <v>0.89</v>
      </c>
    </row>
    <row r="232" spans="1:5" x14ac:dyDescent="0.3">
      <c r="A232" t="s">
        <v>9</v>
      </c>
      <c r="B232">
        <v>-0.38</v>
      </c>
      <c r="C232">
        <v>0.05</v>
      </c>
      <c r="D232">
        <v>-0.35</v>
      </c>
      <c r="E232">
        <v>-0.69</v>
      </c>
    </row>
    <row r="233" spans="1:5" x14ac:dyDescent="0.3">
      <c r="A233" t="s">
        <v>21</v>
      </c>
      <c r="B233">
        <v>0.83</v>
      </c>
      <c r="C233">
        <v>2.2400000000000002</v>
      </c>
      <c r="D233">
        <v>1.05</v>
      </c>
      <c r="E233">
        <v>0.65</v>
      </c>
    </row>
    <row r="234" spans="1:5" x14ac:dyDescent="0.3">
      <c r="A234" t="s">
        <v>33</v>
      </c>
      <c r="B234">
        <v>0.47</v>
      </c>
      <c r="C234">
        <v>0.24</v>
      </c>
      <c r="D234">
        <v>1.65</v>
      </c>
      <c r="E234">
        <v>3.37</v>
      </c>
    </row>
    <row r="235" spans="1:5" x14ac:dyDescent="0.3">
      <c r="A235" t="s">
        <v>45</v>
      </c>
      <c r="B235">
        <v>0.23</v>
      </c>
      <c r="C235">
        <v>-0.74</v>
      </c>
      <c r="D235">
        <v>-0.3</v>
      </c>
      <c r="E235">
        <v>1.49</v>
      </c>
    </row>
    <row r="236" spans="1:5" x14ac:dyDescent="0.3">
      <c r="A236" t="s">
        <v>310</v>
      </c>
      <c r="B236">
        <v>1.55</v>
      </c>
      <c r="C236">
        <v>-2.67</v>
      </c>
      <c r="D236">
        <v>-3.64</v>
      </c>
      <c r="E236">
        <v>1.1599999999999999</v>
      </c>
    </row>
    <row r="237" spans="1:5" x14ac:dyDescent="0.3">
      <c r="A237" t="s">
        <v>322</v>
      </c>
      <c r="B237">
        <v>0.35</v>
      </c>
      <c r="C237">
        <v>-1.53</v>
      </c>
      <c r="D237">
        <v>1.74</v>
      </c>
      <c r="E237">
        <v>0.3</v>
      </c>
    </row>
    <row r="238" spans="1:5" x14ac:dyDescent="0.3">
      <c r="A238" t="s">
        <v>334</v>
      </c>
      <c r="B238">
        <v>0.51</v>
      </c>
      <c r="C238">
        <v>-0.56000000000000005</v>
      </c>
      <c r="D238">
        <v>2.66</v>
      </c>
      <c r="E238">
        <v>1.1100000000000001</v>
      </c>
    </row>
    <row r="239" spans="1:5" x14ac:dyDescent="0.3">
      <c r="A239" t="s">
        <v>346</v>
      </c>
      <c r="B239">
        <v>0.34</v>
      </c>
      <c r="C239">
        <v>-0.3</v>
      </c>
      <c r="D239">
        <v>4.54</v>
      </c>
      <c r="E239">
        <v>2.17</v>
      </c>
    </row>
    <row r="240" spans="1:5" x14ac:dyDescent="0.3">
      <c r="A240" t="s">
        <v>357</v>
      </c>
      <c r="B240">
        <v>1.1000000000000001</v>
      </c>
      <c r="C240">
        <v>0.34</v>
      </c>
      <c r="D240">
        <v>2.5</v>
      </c>
      <c r="E240">
        <v>5.79</v>
      </c>
    </row>
    <row r="241" spans="1:5" x14ac:dyDescent="0.3">
      <c r="A241" s="1" t="s">
        <v>232</v>
      </c>
      <c r="B241" s="1">
        <v>0.22</v>
      </c>
      <c r="C241" s="1">
        <v>-1.59</v>
      </c>
      <c r="D241" s="1">
        <v>-4.8600000000000003</v>
      </c>
      <c r="E241" s="1">
        <v>0.53</v>
      </c>
    </row>
    <row r="242" spans="1:5" x14ac:dyDescent="0.3">
      <c r="A242" s="1" t="s">
        <v>244</v>
      </c>
      <c r="B242" s="1">
        <v>0.38</v>
      </c>
      <c r="C242" s="1">
        <v>0.35</v>
      </c>
      <c r="D242" s="1">
        <v>1.38</v>
      </c>
      <c r="E242" s="1">
        <v>2.2799999999999998</v>
      </c>
    </row>
    <row r="243" spans="1:5" x14ac:dyDescent="0.3">
      <c r="A243" s="1" t="s">
        <v>256</v>
      </c>
      <c r="B243" s="1">
        <v>0.6</v>
      </c>
      <c r="C243" s="1">
        <v>-1.1499999999999999</v>
      </c>
      <c r="D243" s="1">
        <v>0.46</v>
      </c>
      <c r="E243" s="1">
        <v>3.08</v>
      </c>
    </row>
    <row r="244" spans="1:5" x14ac:dyDescent="0.3">
      <c r="A244" s="1" t="s">
        <v>268</v>
      </c>
      <c r="B244" s="1">
        <v>1.23</v>
      </c>
      <c r="C244" s="1">
        <v>-0.13</v>
      </c>
      <c r="D244" s="1">
        <v>2.15</v>
      </c>
      <c r="E244" s="1">
        <v>1.19</v>
      </c>
    </row>
    <row r="245" spans="1:5" x14ac:dyDescent="0.3">
      <c r="A245" s="1" t="s">
        <v>280</v>
      </c>
      <c r="B245" s="1">
        <v>0.47</v>
      </c>
      <c r="C245" s="1">
        <v>-1.48</v>
      </c>
      <c r="D245" s="1">
        <v>1.19</v>
      </c>
      <c r="E245" s="1">
        <v>0.54</v>
      </c>
    </row>
    <row r="246" spans="1:5" x14ac:dyDescent="0.3">
      <c r="A246" s="1" t="s">
        <v>292</v>
      </c>
      <c r="B246" s="1">
        <v>0.61</v>
      </c>
      <c r="C246" s="1">
        <v>-0.5</v>
      </c>
      <c r="D246" s="1">
        <v>0.49</v>
      </c>
      <c r="E246" s="1">
        <v>0.97</v>
      </c>
    </row>
    <row r="247" spans="1:5" x14ac:dyDescent="0.3">
      <c r="A247" s="1" t="s">
        <v>304</v>
      </c>
      <c r="B247" s="1">
        <v>0.43</v>
      </c>
      <c r="C247" s="1">
        <v>-1.24</v>
      </c>
      <c r="D247" s="1">
        <v>-9.7799999999999994</v>
      </c>
      <c r="E247" s="1">
        <v>1.18</v>
      </c>
    </row>
    <row r="248" spans="1:5" x14ac:dyDescent="0.3">
      <c r="A248" t="s">
        <v>160</v>
      </c>
      <c r="B248">
        <v>0.37</v>
      </c>
      <c r="C248">
        <v>0.13</v>
      </c>
      <c r="D248">
        <v>3.4</v>
      </c>
      <c r="E248">
        <v>0.77</v>
      </c>
    </row>
    <row r="249" spans="1:5" x14ac:dyDescent="0.3">
      <c r="A249" t="s">
        <v>172</v>
      </c>
      <c r="B249">
        <v>0.48</v>
      </c>
      <c r="C249">
        <v>-1.04</v>
      </c>
      <c r="D249">
        <v>0.31</v>
      </c>
      <c r="E249">
        <v>1.01</v>
      </c>
    </row>
    <row r="250" spans="1:5" x14ac:dyDescent="0.3">
      <c r="A250" t="s">
        <v>184</v>
      </c>
      <c r="B250">
        <v>0.2</v>
      </c>
      <c r="C250">
        <v>-2.84</v>
      </c>
      <c r="D250">
        <v>0.55000000000000004</v>
      </c>
      <c r="E250">
        <v>0.32</v>
      </c>
    </row>
    <row r="251" spans="1:5" x14ac:dyDescent="0.3">
      <c r="A251" t="s">
        <v>196</v>
      </c>
      <c r="B251">
        <v>0.52</v>
      </c>
      <c r="C251">
        <v>0.47</v>
      </c>
      <c r="D251">
        <v>0.39</v>
      </c>
      <c r="E251">
        <v>4.22</v>
      </c>
    </row>
    <row r="252" spans="1:5" x14ac:dyDescent="0.3">
      <c r="A252" t="s">
        <v>208</v>
      </c>
      <c r="B252">
        <v>0.79</v>
      </c>
      <c r="C252">
        <v>-1.42</v>
      </c>
      <c r="D252">
        <v>0.75</v>
      </c>
      <c r="E252">
        <v>0.4</v>
      </c>
    </row>
    <row r="253" spans="1:5" x14ac:dyDescent="0.3">
      <c r="A253" t="s">
        <v>58</v>
      </c>
      <c r="B253">
        <v>0.21</v>
      </c>
      <c r="C253">
        <v>-1.63</v>
      </c>
      <c r="D253">
        <v>0.27</v>
      </c>
      <c r="E253">
        <v>0.27</v>
      </c>
    </row>
    <row r="254" spans="1:5" x14ac:dyDescent="0.3">
      <c r="A254" t="s">
        <v>70</v>
      </c>
      <c r="B254">
        <v>0.47</v>
      </c>
      <c r="C254">
        <v>-1.63</v>
      </c>
      <c r="D254">
        <v>1.42</v>
      </c>
      <c r="E254">
        <v>1.34</v>
      </c>
    </row>
    <row r="255" spans="1:5" x14ac:dyDescent="0.3">
      <c r="A255" t="s">
        <v>82</v>
      </c>
      <c r="B255">
        <v>0.92</v>
      </c>
      <c r="C255">
        <v>2.25</v>
      </c>
      <c r="D255">
        <v>1.22</v>
      </c>
      <c r="E255">
        <v>3.08</v>
      </c>
    </row>
    <row r="256" spans="1:5" x14ac:dyDescent="0.3">
      <c r="A256" t="s">
        <v>94</v>
      </c>
      <c r="B256">
        <v>1.32</v>
      </c>
      <c r="C256">
        <v>0.06</v>
      </c>
      <c r="D256">
        <v>1.82</v>
      </c>
      <c r="E256">
        <v>1.42</v>
      </c>
    </row>
    <row r="257" spans="1:5" x14ac:dyDescent="0.3">
      <c r="A257" t="s">
        <v>106</v>
      </c>
      <c r="B257">
        <v>0.43</v>
      </c>
      <c r="C257">
        <v>-0.64</v>
      </c>
      <c r="D257">
        <v>1.18</v>
      </c>
      <c r="E257">
        <v>2.85</v>
      </c>
    </row>
    <row r="258" spans="1:5" x14ac:dyDescent="0.3">
      <c r="A258" t="s">
        <v>118</v>
      </c>
      <c r="B258">
        <v>0.25</v>
      </c>
      <c r="C258">
        <v>-0.96</v>
      </c>
      <c r="D258">
        <v>1.17</v>
      </c>
      <c r="E258">
        <v>1.46</v>
      </c>
    </row>
    <row r="259" spans="1:5" x14ac:dyDescent="0.3">
      <c r="A259" t="s">
        <v>130</v>
      </c>
      <c r="B259">
        <v>0.09</v>
      </c>
      <c r="C259">
        <v>-1.18</v>
      </c>
      <c r="D259">
        <v>-0.82</v>
      </c>
      <c r="E259">
        <v>1.0900000000000001</v>
      </c>
    </row>
    <row r="260" spans="1:5" x14ac:dyDescent="0.3">
      <c r="A260" t="s">
        <v>142</v>
      </c>
      <c r="B260">
        <v>0.75</v>
      </c>
      <c r="C260">
        <v>0.63</v>
      </c>
      <c r="D260">
        <v>2.27</v>
      </c>
      <c r="E260">
        <v>0.49</v>
      </c>
    </row>
    <row r="261" spans="1:5" x14ac:dyDescent="0.3">
      <c r="A261" t="s">
        <v>7</v>
      </c>
      <c r="B261">
        <v>7.0000000000000007E-2</v>
      </c>
      <c r="C261">
        <v>-0.3</v>
      </c>
      <c r="D261">
        <v>1</v>
      </c>
      <c r="E261">
        <v>0.64</v>
      </c>
    </row>
    <row r="262" spans="1:5" x14ac:dyDescent="0.3">
      <c r="A262" t="s">
        <v>19</v>
      </c>
      <c r="B262">
        <v>0.93</v>
      </c>
      <c r="C262">
        <v>0.85</v>
      </c>
      <c r="D262">
        <v>1.02</v>
      </c>
      <c r="E262">
        <v>-0.63</v>
      </c>
    </row>
    <row r="263" spans="1:5" x14ac:dyDescent="0.3">
      <c r="A263" t="s">
        <v>31</v>
      </c>
      <c r="B263">
        <v>1.62</v>
      </c>
      <c r="C263">
        <v>0.33</v>
      </c>
      <c r="D263">
        <v>0.41</v>
      </c>
      <c r="E263">
        <v>4.1500000000000004</v>
      </c>
    </row>
    <row r="264" spans="1:5" x14ac:dyDescent="0.3">
      <c r="A264" t="s">
        <v>43</v>
      </c>
      <c r="B264">
        <v>0.71</v>
      </c>
      <c r="C264">
        <v>-1.06</v>
      </c>
      <c r="D264">
        <v>0.53</v>
      </c>
      <c r="E264">
        <v>-0.13</v>
      </c>
    </row>
    <row r="265" spans="1:5" x14ac:dyDescent="0.3">
      <c r="A265" t="s">
        <v>55</v>
      </c>
      <c r="B265">
        <v>0.16</v>
      </c>
      <c r="C265">
        <v>-0.94</v>
      </c>
      <c r="D265">
        <v>1.74</v>
      </c>
      <c r="E265">
        <v>0.74</v>
      </c>
    </row>
    <row r="266" spans="1:5" x14ac:dyDescent="0.3">
      <c r="A266" t="s">
        <v>318</v>
      </c>
      <c r="B266">
        <v>1.47</v>
      </c>
      <c r="C266">
        <v>4.03</v>
      </c>
      <c r="D266">
        <v>1.78</v>
      </c>
      <c r="E266">
        <v>-0.68</v>
      </c>
    </row>
    <row r="267" spans="1:5" x14ac:dyDescent="0.3">
      <c r="A267" t="s">
        <v>330</v>
      </c>
      <c r="B267">
        <v>0.32</v>
      </c>
      <c r="C267">
        <v>0.25</v>
      </c>
      <c r="D267">
        <v>0.57999999999999996</v>
      </c>
      <c r="E267">
        <v>-1.93</v>
      </c>
    </row>
    <row r="268" spans="1:5" x14ac:dyDescent="0.3">
      <c r="A268" t="s">
        <v>342</v>
      </c>
      <c r="B268">
        <v>0.17</v>
      </c>
      <c r="C268">
        <v>2.1800000000000002</v>
      </c>
      <c r="D268">
        <v>-2.5</v>
      </c>
      <c r="E268">
        <v>-0.68</v>
      </c>
    </row>
    <row r="269" spans="1:5" x14ac:dyDescent="0.3">
      <c r="A269" t="s">
        <v>353</v>
      </c>
      <c r="B269">
        <v>-0.12</v>
      </c>
      <c r="C269">
        <v>0.53</v>
      </c>
      <c r="D269">
        <v>0.12</v>
      </c>
      <c r="E269">
        <v>-1.92</v>
      </c>
    </row>
    <row r="270" spans="1:5" x14ac:dyDescent="0.3">
      <c r="A270" s="1" t="s">
        <v>228</v>
      </c>
      <c r="B270" s="1">
        <v>0.95</v>
      </c>
      <c r="C270" s="1">
        <v>5</v>
      </c>
      <c r="D270" s="1">
        <v>7.36</v>
      </c>
      <c r="E270" s="1">
        <v>0.55000000000000004</v>
      </c>
    </row>
    <row r="271" spans="1:5" x14ac:dyDescent="0.3">
      <c r="A271" s="1" t="s">
        <v>240</v>
      </c>
      <c r="B271" s="1">
        <v>0.32</v>
      </c>
      <c r="C271" s="1">
        <v>0.56000000000000005</v>
      </c>
      <c r="D271" s="1">
        <v>2.54</v>
      </c>
      <c r="E271" s="1">
        <v>-3.99</v>
      </c>
    </row>
    <row r="272" spans="1:5" x14ac:dyDescent="0.3">
      <c r="A272" s="1" t="s">
        <v>252</v>
      </c>
      <c r="B272" s="1">
        <v>0.71</v>
      </c>
      <c r="C272" s="1">
        <v>2.87</v>
      </c>
      <c r="D272" s="1">
        <v>2.02</v>
      </c>
      <c r="E272" s="1">
        <v>-0.01</v>
      </c>
    </row>
    <row r="273" spans="1:5" x14ac:dyDescent="0.3">
      <c r="A273" s="1" t="s">
        <v>264</v>
      </c>
      <c r="B273" s="1">
        <v>3.02</v>
      </c>
      <c r="C273" s="1">
        <v>6.36</v>
      </c>
      <c r="D273" s="1">
        <v>9.85</v>
      </c>
      <c r="E273" s="1">
        <v>2.44</v>
      </c>
    </row>
    <row r="274" spans="1:5" x14ac:dyDescent="0.3">
      <c r="A274" s="1" t="s">
        <v>276</v>
      </c>
      <c r="B274" s="1">
        <v>0.34</v>
      </c>
      <c r="C274" s="1">
        <v>0.71</v>
      </c>
      <c r="D274" s="1">
        <v>1.23</v>
      </c>
      <c r="E274" s="1">
        <v>-0.36</v>
      </c>
    </row>
    <row r="275" spans="1:5" x14ac:dyDescent="0.3">
      <c r="A275" s="1" t="s">
        <v>288</v>
      </c>
      <c r="B275" s="1">
        <v>0.69</v>
      </c>
      <c r="C275" s="1">
        <v>1.86</v>
      </c>
      <c r="D275" s="1">
        <v>1.32</v>
      </c>
      <c r="E275" s="1">
        <v>-1</v>
      </c>
    </row>
    <row r="276" spans="1:5" x14ac:dyDescent="0.3">
      <c r="A276" s="1" t="s">
        <v>300</v>
      </c>
      <c r="B276" s="1">
        <v>0.55000000000000004</v>
      </c>
      <c r="C276" s="1">
        <v>1.78</v>
      </c>
      <c r="D276" s="1">
        <v>1.42</v>
      </c>
      <c r="E276" s="1">
        <v>-1.29</v>
      </c>
    </row>
    <row r="277" spans="1:5" x14ac:dyDescent="0.3">
      <c r="A277" t="s">
        <v>156</v>
      </c>
      <c r="B277">
        <v>0.31</v>
      </c>
      <c r="C277">
        <v>1.63</v>
      </c>
      <c r="D277">
        <v>4.1500000000000004</v>
      </c>
      <c r="E277">
        <v>-0.11</v>
      </c>
    </row>
    <row r="278" spans="1:5" x14ac:dyDescent="0.3">
      <c r="A278" t="s">
        <v>168</v>
      </c>
      <c r="B278">
        <v>0.38</v>
      </c>
      <c r="C278">
        <v>5.71</v>
      </c>
      <c r="D278">
        <v>0.62</v>
      </c>
      <c r="E278">
        <v>-3.74</v>
      </c>
    </row>
    <row r="279" spans="1:5" x14ac:dyDescent="0.3">
      <c r="A279" t="s">
        <v>180</v>
      </c>
      <c r="B279">
        <v>0.36</v>
      </c>
      <c r="C279">
        <v>2.5299999999999998</v>
      </c>
      <c r="D279">
        <v>0.06</v>
      </c>
      <c r="E279">
        <v>1.18</v>
      </c>
    </row>
    <row r="280" spans="1:5" x14ac:dyDescent="0.3">
      <c r="A280" t="s">
        <v>192</v>
      </c>
      <c r="B280">
        <v>0.41</v>
      </c>
      <c r="C280">
        <v>-0.19</v>
      </c>
      <c r="D280">
        <v>-0.71</v>
      </c>
      <c r="E280">
        <v>-2.89</v>
      </c>
    </row>
    <row r="281" spans="1:5" x14ac:dyDescent="0.3">
      <c r="A281" t="s">
        <v>204</v>
      </c>
      <c r="B281">
        <v>0.83</v>
      </c>
      <c r="C281">
        <v>10.67</v>
      </c>
      <c r="D281">
        <v>2.34</v>
      </c>
      <c r="E281">
        <v>0.83</v>
      </c>
    </row>
    <row r="282" spans="1:5" x14ac:dyDescent="0.3">
      <c r="A282" t="s">
        <v>216</v>
      </c>
      <c r="B282">
        <v>0.52</v>
      </c>
      <c r="C282">
        <v>2.63</v>
      </c>
      <c r="D282">
        <v>1.82</v>
      </c>
      <c r="E282">
        <v>-0.71</v>
      </c>
    </row>
    <row r="283" spans="1:5" x14ac:dyDescent="0.3">
      <c r="A283" t="s">
        <v>66</v>
      </c>
      <c r="B283">
        <v>0.6</v>
      </c>
      <c r="C283">
        <v>0.4</v>
      </c>
      <c r="D283">
        <v>1.78</v>
      </c>
      <c r="E283">
        <v>1.41</v>
      </c>
    </row>
    <row r="284" spans="1:5" x14ac:dyDescent="0.3">
      <c r="A284" t="s">
        <v>78</v>
      </c>
      <c r="B284">
        <v>0.54</v>
      </c>
      <c r="C284">
        <v>0.92</v>
      </c>
      <c r="D284">
        <v>-0.31</v>
      </c>
      <c r="E284">
        <v>-0.81</v>
      </c>
    </row>
    <row r="285" spans="1:5" x14ac:dyDescent="0.3">
      <c r="A285" t="s">
        <v>90</v>
      </c>
      <c r="B285">
        <v>0.51</v>
      </c>
      <c r="C285">
        <v>3.46</v>
      </c>
      <c r="D285">
        <v>-0.42</v>
      </c>
      <c r="E285">
        <v>-1.67</v>
      </c>
    </row>
    <row r="286" spans="1:5" x14ac:dyDescent="0.3">
      <c r="A286" t="s">
        <v>102</v>
      </c>
      <c r="B286">
        <v>1.01</v>
      </c>
      <c r="C286">
        <v>1.44</v>
      </c>
      <c r="D286">
        <v>2.04</v>
      </c>
      <c r="E286">
        <v>-0.11</v>
      </c>
    </row>
    <row r="287" spans="1:5" x14ac:dyDescent="0.3">
      <c r="A287" t="s">
        <v>114</v>
      </c>
      <c r="B287">
        <v>0.18</v>
      </c>
      <c r="C287">
        <v>0.22</v>
      </c>
      <c r="D287">
        <v>1.95</v>
      </c>
      <c r="E287">
        <v>-3.29</v>
      </c>
    </row>
    <row r="288" spans="1:5" x14ac:dyDescent="0.3">
      <c r="A288" t="s">
        <v>126</v>
      </c>
      <c r="B288">
        <v>0.28000000000000003</v>
      </c>
      <c r="C288">
        <v>-0.11</v>
      </c>
      <c r="D288">
        <v>-1.56</v>
      </c>
      <c r="E288">
        <v>-0.15</v>
      </c>
    </row>
    <row r="289" spans="1:5" x14ac:dyDescent="0.3">
      <c r="A289" t="s">
        <v>138</v>
      </c>
      <c r="B289">
        <v>-0.21</v>
      </c>
      <c r="C289">
        <v>0.16</v>
      </c>
      <c r="D289">
        <v>0.63</v>
      </c>
      <c r="E289">
        <v>-4.0599999999999996</v>
      </c>
    </row>
    <row r="290" spans="1:5" x14ac:dyDescent="0.3">
      <c r="A290" t="s">
        <v>150</v>
      </c>
      <c r="B290">
        <v>0.51</v>
      </c>
      <c r="C290">
        <v>8.09</v>
      </c>
      <c r="D290">
        <v>0.36</v>
      </c>
      <c r="E290">
        <v>-0.93</v>
      </c>
    </row>
    <row r="291" spans="1:5" x14ac:dyDescent="0.3">
      <c r="A291" t="s">
        <v>15</v>
      </c>
      <c r="B291">
        <v>0.89</v>
      </c>
      <c r="C291">
        <v>6.54</v>
      </c>
      <c r="D291">
        <v>3</v>
      </c>
      <c r="E291">
        <v>-1.02</v>
      </c>
    </row>
    <row r="292" spans="1:5" x14ac:dyDescent="0.3">
      <c r="A292" t="s">
        <v>27</v>
      </c>
      <c r="B292">
        <v>0.95</v>
      </c>
      <c r="C292">
        <v>-1.38</v>
      </c>
      <c r="D292">
        <v>0.93</v>
      </c>
      <c r="E292">
        <v>-1.47</v>
      </c>
    </row>
    <row r="293" spans="1:5" x14ac:dyDescent="0.3">
      <c r="A293" t="s">
        <v>39</v>
      </c>
      <c r="B293">
        <v>0.41</v>
      </c>
      <c r="C293">
        <v>0.06</v>
      </c>
      <c r="D293">
        <v>-0.51</v>
      </c>
      <c r="E293">
        <v>-3.27</v>
      </c>
    </row>
    <row r="294" spans="1:5" x14ac:dyDescent="0.3">
      <c r="A294" t="s">
        <v>51</v>
      </c>
      <c r="B294">
        <v>0.28000000000000003</v>
      </c>
      <c r="C294">
        <v>1.37</v>
      </c>
      <c r="D294">
        <v>0.53</v>
      </c>
      <c r="E294">
        <v>-0.28999999999999998</v>
      </c>
    </row>
    <row r="295" spans="1:5" x14ac:dyDescent="0.3">
      <c r="A295" t="s">
        <v>317</v>
      </c>
      <c r="B295">
        <v>1.41</v>
      </c>
      <c r="C295">
        <v>0.26</v>
      </c>
      <c r="D295">
        <v>-0.74</v>
      </c>
      <c r="E295">
        <v>-1.24</v>
      </c>
    </row>
    <row r="296" spans="1:5" x14ac:dyDescent="0.3">
      <c r="A296" t="s">
        <v>329</v>
      </c>
      <c r="B296">
        <v>0.3</v>
      </c>
      <c r="C296">
        <v>4.46</v>
      </c>
      <c r="D296">
        <v>1.9</v>
      </c>
      <c r="E296">
        <v>-1.7</v>
      </c>
    </row>
    <row r="297" spans="1:5" ht="15.6" customHeight="1" x14ac:dyDescent="0.3">
      <c r="A297" t="s">
        <v>341</v>
      </c>
      <c r="B297">
        <v>0.23</v>
      </c>
      <c r="C297">
        <v>0.53</v>
      </c>
      <c r="D297">
        <v>-1.89</v>
      </c>
      <c r="E297">
        <v>-1.42</v>
      </c>
    </row>
    <row r="298" spans="1:5" x14ac:dyDescent="0.3">
      <c r="A298" t="s">
        <v>371</v>
      </c>
      <c r="B298">
        <v>0.02</v>
      </c>
      <c r="C298">
        <v>0.66</v>
      </c>
      <c r="D298">
        <v>-1.52</v>
      </c>
      <c r="E298">
        <v>-2.38</v>
      </c>
    </row>
    <row r="299" spans="1:5" x14ac:dyDescent="0.3">
      <c r="A299" s="1" t="s">
        <v>227</v>
      </c>
      <c r="B299" s="1">
        <v>1.19</v>
      </c>
      <c r="C299" s="1">
        <v>9.19</v>
      </c>
      <c r="D299" s="1">
        <v>3.68</v>
      </c>
      <c r="E299" s="1">
        <v>-0.14000000000000001</v>
      </c>
    </row>
    <row r="300" spans="1:5" x14ac:dyDescent="0.3">
      <c r="A300" s="1" t="s">
        <v>239</v>
      </c>
      <c r="B300" s="1">
        <v>0.14000000000000001</v>
      </c>
      <c r="C300" s="1">
        <v>0.37</v>
      </c>
      <c r="D300" s="1">
        <v>0.74</v>
      </c>
      <c r="E300" s="1">
        <v>-2.98</v>
      </c>
    </row>
    <row r="301" spans="1:5" x14ac:dyDescent="0.3">
      <c r="A301" s="1" t="s">
        <v>251</v>
      </c>
      <c r="B301" s="1">
        <v>0.83</v>
      </c>
      <c r="C301" s="1">
        <v>5.23</v>
      </c>
      <c r="D301" s="1">
        <v>0.39</v>
      </c>
      <c r="E301" s="1">
        <v>-1.52</v>
      </c>
    </row>
    <row r="302" spans="1:5" x14ac:dyDescent="0.3">
      <c r="A302" s="1" t="s">
        <v>263</v>
      </c>
      <c r="B302" s="1">
        <v>1.31</v>
      </c>
      <c r="C302" s="1">
        <v>3.32</v>
      </c>
      <c r="D302" s="1">
        <v>4.6399999999999997</v>
      </c>
      <c r="E302" s="1">
        <v>1.1399999999999999</v>
      </c>
    </row>
    <row r="303" spans="1:5" x14ac:dyDescent="0.3">
      <c r="A303" s="1" t="s">
        <v>275</v>
      </c>
      <c r="B303" s="1">
        <v>0.28999999999999998</v>
      </c>
      <c r="C303" s="1">
        <v>2.1</v>
      </c>
      <c r="D303" s="1">
        <v>7.03</v>
      </c>
      <c r="E303" s="1">
        <v>-0.19</v>
      </c>
    </row>
    <row r="304" spans="1:5" x14ac:dyDescent="0.3">
      <c r="A304" s="1" t="s">
        <v>287</v>
      </c>
      <c r="B304" s="1">
        <v>0.44</v>
      </c>
      <c r="C304" s="1">
        <v>1.01</v>
      </c>
      <c r="D304" s="1">
        <v>-0.44</v>
      </c>
      <c r="E304" s="1">
        <v>-1.21</v>
      </c>
    </row>
    <row r="305" spans="1:5" x14ac:dyDescent="0.3">
      <c r="A305" s="1" t="s">
        <v>299</v>
      </c>
      <c r="B305" s="1">
        <v>0.75</v>
      </c>
      <c r="C305" s="1">
        <v>4.2</v>
      </c>
      <c r="D305" s="1">
        <v>2.5299999999999998</v>
      </c>
      <c r="E305" s="1">
        <v>-1.01</v>
      </c>
    </row>
    <row r="306" spans="1:5" x14ac:dyDescent="0.3">
      <c r="A306" t="s">
        <v>155</v>
      </c>
      <c r="B306">
        <v>0.33</v>
      </c>
      <c r="C306">
        <v>4.51</v>
      </c>
      <c r="D306">
        <v>6.8</v>
      </c>
      <c r="E306">
        <v>-0.96</v>
      </c>
    </row>
    <row r="307" spans="1:5" x14ac:dyDescent="0.3">
      <c r="A307" t="s">
        <v>167</v>
      </c>
      <c r="B307">
        <v>0.3</v>
      </c>
      <c r="C307">
        <v>1.83</v>
      </c>
      <c r="D307">
        <v>1.48</v>
      </c>
      <c r="E307">
        <v>-6.45</v>
      </c>
    </row>
    <row r="308" spans="1:5" x14ac:dyDescent="0.3">
      <c r="A308" t="s">
        <v>179</v>
      </c>
      <c r="B308">
        <v>0.45</v>
      </c>
      <c r="C308">
        <v>3.61</v>
      </c>
      <c r="D308">
        <v>0.31</v>
      </c>
      <c r="E308">
        <v>-0.54</v>
      </c>
    </row>
    <row r="309" spans="1:5" x14ac:dyDescent="0.3">
      <c r="A309" t="s">
        <v>191</v>
      </c>
      <c r="B309">
        <v>0.28000000000000003</v>
      </c>
      <c r="C309">
        <v>1.23</v>
      </c>
      <c r="D309">
        <v>-0.82</v>
      </c>
      <c r="E309">
        <v>-3.83</v>
      </c>
    </row>
    <row r="310" spans="1:5" x14ac:dyDescent="0.3">
      <c r="A310" t="s">
        <v>203</v>
      </c>
      <c r="B310">
        <v>0.75</v>
      </c>
      <c r="C310">
        <v>3.48</v>
      </c>
      <c r="D310">
        <v>3.18</v>
      </c>
      <c r="E310">
        <v>0.87</v>
      </c>
    </row>
    <row r="311" spans="1:5" x14ac:dyDescent="0.3">
      <c r="A311" t="s">
        <v>215</v>
      </c>
      <c r="B311">
        <v>0.43</v>
      </c>
      <c r="C311">
        <v>0.9</v>
      </c>
      <c r="D311">
        <v>0.1</v>
      </c>
      <c r="E311">
        <v>0.52</v>
      </c>
    </row>
    <row r="312" spans="1:5" x14ac:dyDescent="0.3">
      <c r="A312" t="s">
        <v>65</v>
      </c>
      <c r="B312">
        <v>0.59</v>
      </c>
      <c r="C312">
        <v>2.04</v>
      </c>
      <c r="D312">
        <v>1.44</v>
      </c>
      <c r="E312">
        <v>0.66</v>
      </c>
    </row>
    <row r="313" spans="1:5" x14ac:dyDescent="0.3">
      <c r="A313" t="s">
        <v>77</v>
      </c>
      <c r="B313">
        <v>0.56999999999999995</v>
      </c>
      <c r="C313">
        <v>3.17</v>
      </c>
      <c r="D313">
        <v>2.2200000000000002</v>
      </c>
      <c r="E313">
        <v>0.48</v>
      </c>
    </row>
    <row r="314" spans="1:5" x14ac:dyDescent="0.3">
      <c r="A314" t="s">
        <v>89</v>
      </c>
      <c r="B314">
        <v>0.42</v>
      </c>
      <c r="C314">
        <v>1.46</v>
      </c>
      <c r="D314">
        <v>0.93</v>
      </c>
      <c r="E314">
        <v>-1.0900000000000001</v>
      </c>
    </row>
    <row r="315" spans="1:5" x14ac:dyDescent="0.3">
      <c r="A315" t="s">
        <v>101</v>
      </c>
      <c r="B315">
        <v>0.82</v>
      </c>
      <c r="C315">
        <v>1.41</v>
      </c>
      <c r="D315">
        <v>2.84</v>
      </c>
      <c r="E315">
        <v>-0.11</v>
      </c>
    </row>
    <row r="316" spans="1:5" x14ac:dyDescent="0.3">
      <c r="A316" t="s">
        <v>113</v>
      </c>
      <c r="B316">
        <v>0.26</v>
      </c>
      <c r="C316">
        <v>2.64</v>
      </c>
      <c r="D316">
        <v>-0.57999999999999996</v>
      </c>
      <c r="E316">
        <v>-5.65</v>
      </c>
    </row>
    <row r="317" spans="1:5" x14ac:dyDescent="0.3">
      <c r="A317" t="s">
        <v>125</v>
      </c>
      <c r="B317">
        <v>0.42</v>
      </c>
      <c r="C317">
        <v>0.22</v>
      </c>
      <c r="D317">
        <v>-0.08</v>
      </c>
      <c r="E317">
        <v>-1.63</v>
      </c>
    </row>
    <row r="318" spans="1:5" x14ac:dyDescent="0.3">
      <c r="A318" t="s">
        <v>137</v>
      </c>
      <c r="B318">
        <v>0.45</v>
      </c>
      <c r="C318">
        <v>0.56999999999999995</v>
      </c>
      <c r="D318">
        <v>1.1200000000000001</v>
      </c>
      <c r="E318">
        <v>-0.91</v>
      </c>
    </row>
    <row r="319" spans="1:5" x14ac:dyDescent="0.3">
      <c r="A319" t="s">
        <v>149</v>
      </c>
      <c r="B319">
        <v>0.1</v>
      </c>
      <c r="C319">
        <v>1.77</v>
      </c>
      <c r="D319">
        <v>0.22</v>
      </c>
      <c r="E319">
        <v>-0.94</v>
      </c>
    </row>
    <row r="320" spans="1:5" x14ac:dyDescent="0.3">
      <c r="A320" t="s">
        <v>14</v>
      </c>
      <c r="B320">
        <v>0.86</v>
      </c>
      <c r="C320">
        <v>4.25</v>
      </c>
      <c r="D320">
        <v>1.08</v>
      </c>
      <c r="E320">
        <v>0.77</v>
      </c>
    </row>
    <row r="321" spans="1:5" x14ac:dyDescent="0.3">
      <c r="A321" t="s">
        <v>26</v>
      </c>
      <c r="B321">
        <v>1.25</v>
      </c>
      <c r="C321">
        <v>-0.04</v>
      </c>
      <c r="D321">
        <v>3.19</v>
      </c>
      <c r="E321">
        <v>0.57999999999999996</v>
      </c>
    </row>
    <row r="322" spans="1:5" x14ac:dyDescent="0.3">
      <c r="A322" t="s">
        <v>38</v>
      </c>
      <c r="B322">
        <v>0.59</v>
      </c>
      <c r="C322">
        <v>-0.14000000000000001</v>
      </c>
      <c r="D322">
        <v>0.97</v>
      </c>
      <c r="E322">
        <v>-2.4300000000000002</v>
      </c>
    </row>
    <row r="323" spans="1:5" x14ac:dyDescent="0.3">
      <c r="A323" t="s">
        <v>50</v>
      </c>
      <c r="B323">
        <v>0.24</v>
      </c>
      <c r="C323">
        <v>0.53</v>
      </c>
      <c r="D323">
        <v>-0.14000000000000001</v>
      </c>
      <c r="E323">
        <v>-2.78</v>
      </c>
    </row>
    <row r="324" spans="1:5" x14ac:dyDescent="0.3">
      <c r="A324" t="s">
        <v>316</v>
      </c>
      <c r="B324">
        <v>0.99</v>
      </c>
      <c r="C324">
        <v>-0.74</v>
      </c>
      <c r="D324">
        <v>0.17</v>
      </c>
      <c r="E324">
        <v>-0.12</v>
      </c>
    </row>
    <row r="325" spans="1:5" x14ac:dyDescent="0.3">
      <c r="A325" t="s">
        <v>328</v>
      </c>
      <c r="B325">
        <v>0.15</v>
      </c>
      <c r="C325">
        <v>-0.01</v>
      </c>
      <c r="D325">
        <v>0.79</v>
      </c>
      <c r="E325">
        <v>-0.12</v>
      </c>
    </row>
    <row r="326" spans="1:5" x14ac:dyDescent="0.3">
      <c r="A326" t="s">
        <v>340</v>
      </c>
      <c r="B326">
        <v>0.06</v>
      </c>
      <c r="C326">
        <v>0.68</v>
      </c>
      <c r="D326">
        <v>-0.76</v>
      </c>
      <c r="E326">
        <v>-1.34</v>
      </c>
    </row>
    <row r="327" spans="1:5" x14ac:dyDescent="0.3">
      <c r="A327" t="s">
        <v>352</v>
      </c>
      <c r="B327">
        <v>-0.22</v>
      </c>
      <c r="C327">
        <v>2.0499999999999998</v>
      </c>
      <c r="D327">
        <v>-1.63</v>
      </c>
      <c r="E327">
        <v>-2</v>
      </c>
    </row>
    <row r="328" spans="1:5" x14ac:dyDescent="0.3">
      <c r="A328" s="1" t="s">
        <v>226</v>
      </c>
      <c r="B328" s="1">
        <v>0.31</v>
      </c>
      <c r="C328" s="1">
        <v>1.21</v>
      </c>
      <c r="D328" s="1">
        <v>1.08</v>
      </c>
      <c r="E328" s="1">
        <v>-0.41</v>
      </c>
    </row>
    <row r="329" spans="1:5" x14ac:dyDescent="0.3">
      <c r="A329" s="1" t="s">
        <v>238</v>
      </c>
      <c r="B329" s="1">
        <v>0.23</v>
      </c>
      <c r="C329" s="1">
        <v>1.1200000000000001</v>
      </c>
      <c r="D329" s="1">
        <v>2.2799999999999998</v>
      </c>
      <c r="E329" s="1">
        <v>-1.61</v>
      </c>
    </row>
    <row r="330" spans="1:5" x14ac:dyDescent="0.3">
      <c r="A330" s="1" t="s">
        <v>250</v>
      </c>
      <c r="B330" s="1">
        <v>0.28000000000000003</v>
      </c>
      <c r="C330" s="1">
        <v>1.4</v>
      </c>
      <c r="D330" s="1">
        <v>-0.38</v>
      </c>
      <c r="E330" s="1">
        <v>-2.67</v>
      </c>
    </row>
    <row r="331" spans="1:5" x14ac:dyDescent="0.3">
      <c r="A331" s="1" t="s">
        <v>262</v>
      </c>
      <c r="B331" s="1">
        <v>0.72</v>
      </c>
      <c r="C331" s="1">
        <v>2.2999999999999998</v>
      </c>
      <c r="D331" s="1">
        <v>3.5</v>
      </c>
      <c r="E331" s="1">
        <v>0.87</v>
      </c>
    </row>
    <row r="332" spans="1:5" x14ac:dyDescent="0.3">
      <c r="A332" s="1" t="s">
        <v>274</v>
      </c>
      <c r="B332" s="1">
        <v>0.78</v>
      </c>
      <c r="C332" s="1">
        <v>4.3</v>
      </c>
      <c r="D332" s="1">
        <v>2</v>
      </c>
      <c r="E332" s="1">
        <v>-0.31</v>
      </c>
    </row>
    <row r="333" spans="1:5" x14ac:dyDescent="0.3">
      <c r="A333" s="1" t="s">
        <v>286</v>
      </c>
      <c r="B333" s="1">
        <v>0.33</v>
      </c>
      <c r="C333" s="1">
        <v>1.01</v>
      </c>
      <c r="D333" s="1">
        <v>0.17</v>
      </c>
      <c r="E333" s="1">
        <v>-0.71</v>
      </c>
    </row>
    <row r="334" spans="1:5" x14ac:dyDescent="0.3">
      <c r="A334" s="1" t="s">
        <v>298</v>
      </c>
      <c r="B334" s="1">
        <v>0.35</v>
      </c>
      <c r="C334" s="1">
        <v>0.99</v>
      </c>
      <c r="D334" s="1">
        <v>1.62</v>
      </c>
      <c r="E334" s="1">
        <v>-1.85</v>
      </c>
    </row>
    <row r="335" spans="1:5" x14ac:dyDescent="0.3">
      <c r="A335" t="s">
        <v>154</v>
      </c>
      <c r="B335">
        <v>0.21</v>
      </c>
      <c r="C335">
        <v>2.3199999999999998</v>
      </c>
      <c r="D335">
        <v>3.22</v>
      </c>
      <c r="E335">
        <v>-0.34</v>
      </c>
    </row>
    <row r="336" spans="1:5" x14ac:dyDescent="0.3">
      <c r="A336" t="s">
        <v>166</v>
      </c>
      <c r="B336">
        <v>0.18</v>
      </c>
      <c r="C336">
        <v>0.62</v>
      </c>
      <c r="D336">
        <v>0.36</v>
      </c>
      <c r="E336">
        <v>-1.2</v>
      </c>
    </row>
    <row r="337" spans="1:5" x14ac:dyDescent="0.3">
      <c r="A337" t="s">
        <v>178</v>
      </c>
      <c r="B337">
        <v>0.26</v>
      </c>
      <c r="C337">
        <v>0.56999999999999995</v>
      </c>
      <c r="D337">
        <v>1.1299999999999999</v>
      </c>
      <c r="E337">
        <v>-2.52</v>
      </c>
    </row>
    <row r="338" spans="1:5" x14ac:dyDescent="0.3">
      <c r="A338" t="s">
        <v>190</v>
      </c>
      <c r="B338">
        <v>0.24</v>
      </c>
      <c r="C338">
        <v>0.26</v>
      </c>
      <c r="D338">
        <v>-1.18</v>
      </c>
      <c r="E338">
        <v>-4.79</v>
      </c>
    </row>
    <row r="339" spans="1:5" x14ac:dyDescent="0.3">
      <c r="A339" t="s">
        <v>202</v>
      </c>
      <c r="B339">
        <v>0.45</v>
      </c>
      <c r="C339">
        <v>5.09</v>
      </c>
      <c r="D339">
        <v>1.7</v>
      </c>
      <c r="E339">
        <v>0.01</v>
      </c>
    </row>
    <row r="340" spans="1:5" x14ac:dyDescent="0.3">
      <c r="A340" t="s">
        <v>214</v>
      </c>
      <c r="B340">
        <v>0.53</v>
      </c>
      <c r="C340">
        <v>0.99</v>
      </c>
      <c r="D340">
        <v>1.43</v>
      </c>
      <c r="E340">
        <v>1.3</v>
      </c>
    </row>
    <row r="341" spans="1:5" x14ac:dyDescent="0.3">
      <c r="A341" t="s">
        <v>64</v>
      </c>
      <c r="B341">
        <v>0.56999999999999995</v>
      </c>
      <c r="C341">
        <v>2.27</v>
      </c>
      <c r="D341">
        <v>2.56</v>
      </c>
      <c r="E341">
        <v>0.52</v>
      </c>
    </row>
    <row r="342" spans="1:5" x14ac:dyDescent="0.3">
      <c r="A342" t="s">
        <v>76</v>
      </c>
      <c r="B342">
        <v>0.35</v>
      </c>
      <c r="C342">
        <v>0.88</v>
      </c>
      <c r="D342">
        <v>1.3</v>
      </c>
      <c r="E342">
        <v>1.17</v>
      </c>
    </row>
    <row r="343" spans="1:5" x14ac:dyDescent="0.3">
      <c r="A343" t="s">
        <v>88</v>
      </c>
      <c r="B343">
        <v>0.56999999999999995</v>
      </c>
      <c r="C343">
        <v>3.17</v>
      </c>
      <c r="D343">
        <v>0.8</v>
      </c>
      <c r="E343">
        <v>1.18</v>
      </c>
    </row>
    <row r="344" spans="1:5" x14ac:dyDescent="0.3">
      <c r="A344" t="s">
        <v>100</v>
      </c>
      <c r="B344">
        <v>0.54</v>
      </c>
      <c r="C344">
        <v>0.91</v>
      </c>
      <c r="D344">
        <v>0.6</v>
      </c>
      <c r="E344">
        <v>-0.71</v>
      </c>
    </row>
    <row r="345" spans="1:5" x14ac:dyDescent="0.3">
      <c r="A345" t="s">
        <v>112</v>
      </c>
      <c r="B345">
        <v>0.08</v>
      </c>
      <c r="C345">
        <v>1.43</v>
      </c>
      <c r="D345">
        <v>0.08</v>
      </c>
      <c r="E345">
        <v>-3.09</v>
      </c>
    </row>
    <row r="346" spans="1:5" x14ac:dyDescent="0.3">
      <c r="A346" t="s">
        <v>124</v>
      </c>
      <c r="B346">
        <v>0.16</v>
      </c>
      <c r="C346">
        <v>1.25</v>
      </c>
      <c r="D346">
        <v>-0.93</v>
      </c>
      <c r="E346">
        <v>-1.8</v>
      </c>
    </row>
    <row r="347" spans="1:5" x14ac:dyDescent="0.3">
      <c r="A347" t="s">
        <v>136</v>
      </c>
      <c r="B347">
        <v>0.48</v>
      </c>
      <c r="C347">
        <v>0.3</v>
      </c>
      <c r="D347">
        <v>-0.3</v>
      </c>
      <c r="E347">
        <v>-3.05</v>
      </c>
    </row>
    <row r="348" spans="1:5" x14ac:dyDescent="0.3">
      <c r="A348" t="s">
        <v>148</v>
      </c>
      <c r="B348">
        <v>-0.04</v>
      </c>
      <c r="C348">
        <v>0.25</v>
      </c>
      <c r="D348">
        <v>-0.61</v>
      </c>
      <c r="E348">
        <v>0.64</v>
      </c>
    </row>
    <row r="349" spans="1:5" x14ac:dyDescent="0.3">
      <c r="A349" t="s">
        <v>13</v>
      </c>
      <c r="B349">
        <v>0.64</v>
      </c>
      <c r="C349">
        <v>4.53</v>
      </c>
      <c r="D349">
        <v>1.38</v>
      </c>
      <c r="E349">
        <v>4.17</v>
      </c>
    </row>
    <row r="350" spans="1:5" x14ac:dyDescent="0.3">
      <c r="A350" t="s">
        <v>25</v>
      </c>
      <c r="B350">
        <v>1.1599999999999999</v>
      </c>
      <c r="C350">
        <v>-0.21</v>
      </c>
      <c r="D350">
        <v>3.99</v>
      </c>
      <c r="E350">
        <v>1.58</v>
      </c>
    </row>
    <row r="351" spans="1:5" x14ac:dyDescent="0.3">
      <c r="A351" t="s">
        <v>37</v>
      </c>
      <c r="B351">
        <v>-0.28999999999999998</v>
      </c>
      <c r="C351">
        <v>-0.72</v>
      </c>
      <c r="D351">
        <v>0.02</v>
      </c>
      <c r="E351">
        <v>-6.15</v>
      </c>
    </row>
    <row r="352" spans="1:5" x14ac:dyDescent="0.3">
      <c r="A352" t="s">
        <v>49</v>
      </c>
      <c r="B352">
        <v>0.26</v>
      </c>
      <c r="C352">
        <v>-2.1</v>
      </c>
      <c r="D352">
        <v>-1.74</v>
      </c>
      <c r="E352">
        <v>-2.17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d 1 b 7 2 1 - 3 d 7 a - 4 f 5 5 - a 2 a d - 3 8 a 8 3 7 1 3 1 d 1 8 "   x m l n s = " h t t p : / / s c h e m a s . m i c r o s o f t . c o m / D a t a M a s h u p " > A A A A A F U E A A B Q S w M E F A A C A A g A V l q 0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V l q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a t F h a F Y s G T w E A A M o C A A A T A B w A R m 9 y b X V s Y X M v U 2 V j d G l v b j E u b S C i G A A o o B Q A A A A A A A A A A A A A A A A A A A A A A A A A A A C F U U t u w j A Q 3 U f K H U b u J p W i i K y 6 Q C x Q V F a 0 l S B S F 4 i F S Q a w c G a Q 7 d B W E U f o R X o N L l b z a f k I W m 9 s z 7 x 5 M + + N x c I p J h j u 7 7 Q d B m F g 5 9 J g C b m c o J Y p d E C j C w P w p 8 f k 0 A c e 3 w v U S V Y b g + R e 2 S w m z I v o v h k 9 y w o 7 4 l A p x u t R t q 0 g N 4 7 3 B H c i V 0 u G r n Z o Z M n C c 3 m w x i Q 3 k u y U T Z W x r i v K P 5 Z o o 1 2 7 u G n E 0 + b L i h i c j 0 I p H a 5 j a M T m k 0 p V I M w 8 l f 7 J U l 1 N 0 O z y a d p 6 S D J p C O 3 V b N p K u i u 0 g M A r v g F J k z 4 q t w O V a N T K z 3 y J X N / / a u s r m k s L m Z b W q q k q Z C n t U e K Q j Y s u D T h R 9 2 J 8 i 6 R r C / S 6 a H a F u K e 0 M x e k q P 3 q B v x m o x v 9 Y 0 B Z z M G Z G o + E W 5 f J Q w d I X O E 5 p Y / 5 L e 7 3 c M J 6 b L 6 d + d x c c X j d c l a c f v / x V l y J e i / C Q N E f 0 7 e / A V B L A Q I t A B Q A A g A I A F Z a t F i 2 T 1 T J p A A A A P Y A A A A S A A A A A A A A A A A A A A A A A A A A A A B D b 2 5 m a W c v U G F j a 2 F n Z S 5 4 b W x Q S w E C L Q A U A A I A C A B W W r R Y D 8 r p q 6 Q A A A D p A A A A E w A A A A A A A A A A A A A A A A D w A A A A W 0 N v b n R l b n R f V H l w Z X N d L n h t b F B L A Q I t A B Q A A g A I A F Z a t F h a F Y s G T w E A A M o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M A A A A A A A A R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2 Z W M 4 N m Y t M z E 0 M S 0 0 Z T B h L W E y Z G U t M T Q 1 N G E w M G F j N T B h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F f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c O q c y Z x d W 9 0 O y w m c X V v d D v D j W 5 k a W N l I G d l c m F s J n F 1 b 3 Q 7 L C Z x d W 9 0 O 0 N h c m 5 l c y Z x d W 9 0 O y w m c X V v d D t B d m V z I G U g b 3 Z v c y Z x d W 9 0 O y w m c X V v d D t M Z W l 0 Z X M g Z S B k Z X J p d m F k b 3 M m c X V v d D t d I i A v P j x F b n R y e S B U e X B l P S J G a W x s Q 2 9 s d W 1 u V H l w Z X M i I F Z h b H V l P S J z Q 1 F V R k J R V T 0 i I C 8 + P E V u d H J 5 I F R 5 c G U 9 I k Z p b G x M Y X N 0 V X B k Y X R l Z C I g V m F s d W U 9 I m Q y M D I 0 L T A 1 L T I w V D E 0 O j E 4 O j Q w L j k z O T k 1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T c O q c y w w f S Z x d W 9 0 O y w m c X V v d D t T Z W N 0 a W 9 u M S 9 U Y W J l b G E x L 0 F 1 d G 9 S Z W 1 v d m V k Q 2 9 s d W 1 u c z E u e 8 O N b m R p Y 2 U g Z 2 V y Y W w s M X 0 m c X V v d D s s J n F 1 b 3 Q 7 U 2 V j d G l v b j E v V G F i Z W x h M S 9 B d X R v U m V t b 3 Z l Z E N v b H V t b n M x L n t D Y X J u Z X M s M n 0 m c X V v d D s s J n F 1 b 3 Q 7 U 2 V j d G l v b j E v V G F i Z W x h M S 9 B d X R v U m V t b 3 Z l Z E N v b H V t b n M x L n t B d m V z I G U g b 3 Z v c y w z f S Z x d W 9 0 O y w m c X V v d D t T Z W N 0 a W 9 u M S 9 U Y W J l b G E x L 0 F 1 d G 9 S Z W 1 v d m V k Q 2 9 s d W 1 u c z E u e 0 x l a X R l c y B l I G R l c m l 2 Y W R v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L 0 F 1 d G 9 S Z W 1 v d m V k Q 2 9 s d W 1 u c z E u e 0 3 D q n M s M H 0 m c X V v d D s s J n F 1 b 3 Q 7 U 2 V j d G l v b j E v V G F i Z W x h M S 9 B d X R v U m V t b 3 Z l Z E N v b H V t b n M x L n v D j W 5 k a W N l I G d l c m F s L D F 9 J n F 1 b 3 Q 7 L C Z x d W 9 0 O 1 N l Y 3 R p b 2 4 x L 1 R h Y m V s Y T E v Q X V 0 b 1 J l b W 9 2 Z W R D b 2 x 1 b W 5 z M S 5 7 Q 2 F y b m V z L D J 9 J n F 1 b 3 Q 7 L C Z x d W 9 0 O 1 N l Y 3 R p b 2 4 x L 1 R h Y m V s Y T E v Q X V 0 b 1 J l b W 9 2 Z W R D b 2 x 1 b W 5 z M S 5 7 Q X Z l c y B l I G 9 2 b 3 M s M 3 0 m c X V v d D s s J n F 1 b 3 Q 7 U 2 V j d G l v b j E v V G F i Z W x h M S 9 B d X R v U m V t b 3 Z l Z E N v b H V t b n M x L n t M Z W l 0 Z X M g Z S B k Z X J p d m F k b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V u P l 7 s D D Q r 1 o y o p J J I 1 n A A A A A A I A A A A A A B B m A A A A A Q A A I A A A A L b A y 7 6 E E i K T F U E H M F u t h T 1 x L B D Z X + 0 R s h G d d Y U s t v G Y A A A A A A 6 A A A A A A g A A I A A A A K O x U P E k G 0 z N X y r h 0 g Y p l l V R I h y E / 6 j T 3 R a H C g r U d 0 n I U A A A A K I w k 3 B 2 4 4 Q O Q G N x 0 0 p 8 q k c 7 a 9 o D 2 x n U K 1 k G S 5 q 8 r H / a 1 O 4 p 2 B + V s z Q r O 2 Q G F m t h y x A d W 6 h m T w P J H r / B U z k m c m 1 N Q k s z p l l 2 6 4 Z p W 8 h 4 z A o b Q A A A A B T j X 0 D + 4 G 7 k u x Q U J u 4 z 1 v 6 r h R P t 8 4 A A F A H o Y 8 G G n 2 I a Q I c 3 f G d t w M 7 Q Q 9 + X V f 0 s 3 Z U l D O 0 W y b X a 3 O h / N f P S V x 8 = < / D a t a M a s h u p > 
</file>

<file path=customXml/itemProps1.xml><?xml version="1.0" encoding="utf-8"?>
<ds:datastoreItem xmlns:ds="http://schemas.openxmlformats.org/officeDocument/2006/customXml" ds:itemID="{F85A95CF-1AD4-4477-989F-B09C12BDA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Resultado_ipca_jan1995_mar2024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Fernandes Torre</dc:creator>
  <cp:lastModifiedBy>Tomás Fernandes Torre</cp:lastModifiedBy>
  <dcterms:created xsi:type="dcterms:W3CDTF">2015-06-05T18:19:34Z</dcterms:created>
  <dcterms:modified xsi:type="dcterms:W3CDTF">2024-10-28T20:00:30Z</dcterms:modified>
</cp:coreProperties>
</file>