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4380" windowHeight="518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K26" i="2"/>
  <c r="M26" i="2"/>
  <c r="G26" i="2"/>
  <c r="F26" i="2"/>
  <c r="E5" i="2"/>
  <c r="E9" i="2"/>
  <c r="E38" i="2" s="1"/>
  <c r="E13" i="2"/>
  <c r="E39" i="2" s="1"/>
  <c r="E30" i="2"/>
  <c r="J22" i="2"/>
  <c r="N21" i="2"/>
  <c r="N22" i="2"/>
  <c r="N23" i="2"/>
  <c r="N25" i="2"/>
  <c r="J25" i="2"/>
  <c r="J19" i="2"/>
  <c r="J20" i="2"/>
  <c r="J21" i="2"/>
  <c r="J23" i="2"/>
  <c r="J18" i="2"/>
  <c r="J26" i="2" s="1"/>
  <c r="B19" i="2"/>
  <c r="B20" i="2"/>
  <c r="B21" i="2"/>
  <c r="B22" i="2"/>
  <c r="B23" i="2"/>
  <c r="B25" i="2"/>
  <c r="B18" i="2"/>
  <c r="E41" i="2"/>
  <c r="E40" i="2"/>
  <c r="E37" i="2"/>
  <c r="E33" i="2" l="1"/>
  <c r="N26" i="2"/>
  <c r="E34" i="2" s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<sst xmlns="http://schemas.openxmlformats.org/spreadsheetml/2006/main" count="54" uniqueCount="37">
  <si>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</si>
  <si>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</si>
  <si>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</si>
  <si>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</si>
  <si>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</si>
  <si>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</si>
  <si>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</si>
  <si>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</si>
  <si>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</si>
  <si>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</si>
  <si>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</si>
  <si>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</si>
  <si>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</si>
  <si>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</si>
  <si>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</si>
  <si>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</si>
  <si>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</si>
  <si>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</si>
  <si>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</si>
  <si>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</si>
  <si>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</si>
  <si>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</si>
  <si>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</si>
  <si>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</si>
  <si>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</si>
  <si>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</si>
  <si>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</si>
  <si>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</si>
  <si>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</si>
  <si>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</si>
  <si>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</si>
  <si>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</si>
  <si>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</si>
  <si>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</si>
  <si>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metodos de clase mesada</t>
  </si>
  <si>
    <t>metodos de clase deposito</t>
  </si>
  <si>
    <t>metodos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</si>
</sst>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3638-4B2C-A198-8B601304C9D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3638-4B2C-A198-8B601304C9DD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3638-4B2C-A198-8B601304C9DD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3638-4B2C-A198-8B601304C9D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3638-4B2C-A198-8B601304C9DD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3638-4B2C-A198-8B601304C9DD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1.041666666666663E-2</c:v>
                </c:pt>
                <c:pt idx="1">
                  <c:v>1.2500000000000067E-2</c:v>
                </c:pt>
                <c:pt idx="2">
                  <c:v>4.166666666666663E-2</c:v>
                </c:pt>
                <c:pt idx="3">
                  <c:v>0</c:v>
                </c:pt>
                <c:pt idx="4">
                  <c:v>0</c:v>
                </c:pt>
                <c:pt idx="5">
                  <c:v>5.9027777777777811E-2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38-4B2C-A198-8B601304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6" workbookViewId="0">
      <selection activeCell="C30" sqref="C30"/>
    </sheetView>
  </sheetViews>
  <sheetFormatPr baseColWidth="10" defaultColWidth="0" defaultRowHeight="14.5" zeroHeight="1" x14ac:dyDescent="0.35"/>
  <cols>
    <col min="1" max="1" width="1.1796875" style="21" customWidth="1"/>
    <col min="2" max="2" width="11.81640625" style="28" customWidth="1"/>
    <col min="3" max="11" width="11.453125" style="28" customWidth="1"/>
    <col min="12" max="12" width="13" style="28" customWidth="1"/>
    <col min="13" max="14" width="11.453125" style="28" customWidth="1"/>
    <col min="15" max="15" width="1.1796875" style="21" customWidth="1"/>
    <col min="16" max="16384" width="11.453125" style="28" hidden="1"/>
  </cols>
  <sheetData>
    <row r="1" spans="1:16" s="10" customFormat="1" ht="23.25" customHeight="1" x14ac:dyDescent="0.3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4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9" x14ac:dyDescent="0.3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4">
      <c r="A5" s="19"/>
      <c r="B5" s="1">
        <v>1.0416666666666666E-2</v>
      </c>
      <c r="C5" s="2">
        <v>0.9145833333333333</v>
      </c>
      <c r="D5" s="2">
        <v>0.92499999999999993</v>
      </c>
      <c r="E5" s="52">
        <f>IFERROR(IF(OR(ISBLANK(C5),ISBLANK(D5)),"Completar",IF(D5&gt;=C5,D5-C5,"Error")),"Error")</f>
        <v>1.041666666666663E-2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9" x14ac:dyDescent="0.3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" thickBot="1" x14ac:dyDescent="0.4">
      <c r="A9" s="19"/>
      <c r="B9" s="1">
        <v>1.3888888888888888E-2</v>
      </c>
      <c r="C9" s="2">
        <v>0.92499999999999993</v>
      </c>
      <c r="D9" s="2">
        <v>0.9375</v>
      </c>
      <c r="E9" s="52">
        <f>IFERROR(IF(OR(ISBLANK(C9),ISBLANK(D9)),"Completar",IF(D9&gt;=C9,D9-C9,"Error")),"Error")</f>
        <v>1.2500000000000067E-2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9" x14ac:dyDescent="0.3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" thickBot="1" x14ac:dyDescent="0.4">
      <c r="A13" s="19"/>
      <c r="B13" s="1">
        <v>1.3888888888888888E-2</v>
      </c>
      <c r="C13" s="2">
        <v>0.9375</v>
      </c>
      <c r="D13" s="2">
        <v>0.97916666666666663</v>
      </c>
      <c r="E13" s="52">
        <f>IFERROR(IF(OR(ISBLANK(C13),ISBLANK(D13)),"Completar",IF(D13&gt;=C13,D13-C13,"Error")),"Error")</f>
        <v>4.166666666666663E-2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3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29" x14ac:dyDescent="0.3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35">
      <c r="A18" s="19"/>
      <c r="B18" s="44">
        <f>ROW($B18)-16</f>
        <v>2</v>
      </c>
      <c r="C18" s="79" t="s">
        <v>34</v>
      </c>
      <c r="D18" s="79"/>
      <c r="E18" s="80"/>
      <c r="F18" s="3">
        <v>15</v>
      </c>
      <c r="G18" s="4">
        <v>2.0833333333333332E-2</v>
      </c>
      <c r="H18" s="5">
        <v>0.97916666666666663</v>
      </c>
      <c r="I18" s="6">
        <v>1</v>
      </c>
      <c r="J18" s="53">
        <f>IFERROR(IF(OR(ISBLANK(H18),ISBLANK(I18)),"",IF(I18&gt;=H18,I18-H18,"Error")),"Error")</f>
        <v>2.083333333333337E-2</v>
      </c>
      <c r="K18" s="7"/>
      <c r="L18" s="8"/>
      <c r="M18" s="9">
        <v>20</v>
      </c>
      <c r="N18" s="53">
        <v>2.0833333333333332E-2</v>
      </c>
      <c r="O18" s="19"/>
      <c r="P18" s="22"/>
    </row>
    <row r="19" spans="1:16" s="23" customFormat="1" x14ac:dyDescent="0.35">
      <c r="A19" s="19"/>
      <c r="B19" s="44">
        <f t="shared" ref="B19:B25" si="0">ROW($B19)-16</f>
        <v>3</v>
      </c>
      <c r="C19" s="79" t="s">
        <v>35</v>
      </c>
      <c r="D19" s="79"/>
      <c r="E19" s="80"/>
      <c r="F19" s="3">
        <v>25</v>
      </c>
      <c r="G19" s="4">
        <v>2.7777777777777776E-2</v>
      </c>
      <c r="H19" s="5">
        <v>0</v>
      </c>
      <c r="I19" s="6">
        <v>2.7777777777777776E-2</v>
      </c>
      <c r="J19" s="53">
        <f t="shared" ref="J19:J23" si="1">IFERROR(IF(OR(ISBLANK(H19),ISBLANK(I19)),"",IF(I19&gt;=H19,I19-H19,"Error")),"Error")</f>
        <v>2.7777777777777776E-2</v>
      </c>
      <c r="K19" s="7"/>
      <c r="L19" s="8"/>
      <c r="M19" s="9">
        <v>30</v>
      </c>
      <c r="N19" s="53">
        <v>2.7777777777777776E-2</v>
      </c>
      <c r="O19" s="19"/>
      <c r="P19" s="22"/>
    </row>
    <row r="20" spans="1:16" s="23" customFormat="1" x14ac:dyDescent="0.35">
      <c r="A20" s="19"/>
      <c r="B20" s="44">
        <f t="shared" si="0"/>
        <v>4</v>
      </c>
      <c r="C20" s="79" t="s">
        <v>36</v>
      </c>
      <c r="D20" s="79"/>
      <c r="E20" s="80"/>
      <c r="F20" s="3">
        <v>10</v>
      </c>
      <c r="G20" s="4">
        <v>3.472222222222222E-3</v>
      </c>
      <c r="H20" s="6">
        <v>2.7777777777777776E-2</v>
      </c>
      <c r="I20" s="6">
        <v>3.8194444444444441E-2</v>
      </c>
      <c r="J20" s="53">
        <f t="shared" si="1"/>
        <v>1.0416666666666664E-2</v>
      </c>
      <c r="K20" s="7"/>
      <c r="L20" s="8"/>
      <c r="M20" s="9">
        <v>7</v>
      </c>
      <c r="N20" s="53">
        <v>1.0416666666666666E-2</v>
      </c>
      <c r="O20" s="19"/>
      <c r="P20" s="22"/>
    </row>
    <row r="21" spans="1:16" s="23" customFormat="1" x14ac:dyDescent="0.3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ref="N19:N25" si="2">IFERROR(IF(OR(J21="",ISBLANK(L21)),"",J21+L21),"Error")</f>
        <v/>
      </c>
      <c r="O21" s="19"/>
      <c r="P21" s="22"/>
    </row>
    <row r="22" spans="1:16" s="23" customFormat="1" x14ac:dyDescent="0.3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3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3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3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" thickBot="1" x14ac:dyDescent="0.4">
      <c r="A26" s="14"/>
      <c r="B26" s="91" t="s">
        <v>33</v>
      </c>
      <c r="C26" s="92"/>
      <c r="D26" s="92"/>
      <c r="E26" s="93"/>
      <c r="F26" s="45">
        <f>IF(SUM(F18:F25)=0,"Completar",SUM(F18:F25))</f>
        <v>50</v>
      </c>
      <c r="G26" s="46">
        <f>IF(SUM(G18:G25)=0,"Completar",SUM(G18:G25))</f>
        <v>5.2083333333333329E-2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5.9027777777777811E-2</v>
      </c>
      <c r="K26" s="50">
        <f>SUM(K18:K25)</f>
        <v>0</v>
      </c>
      <c r="L26" s="46">
        <f>SUM(L18:L25)</f>
        <v>0</v>
      </c>
      <c r="M26" s="51">
        <f>IF(SUM(M18:M25)=0,"Completar",SUM(M18:M25))</f>
        <v>57</v>
      </c>
      <c r="N26" s="52">
        <f>IF(OR(COUNTIF(N18:N25,"Error")&gt;0,COUNTIF(N18:N25,"Completar")&gt;0),"Error",IF(SUM(N18:N25)=0,"Completar",SUM(N18:N25)))</f>
        <v>5.9027777777777769E-2</v>
      </c>
      <c r="O26" s="14"/>
      <c r="P26" s="26"/>
    </row>
    <row r="27" spans="1:16" s="24" customFormat="1" ht="6" customHeight="1" thickBot="1" x14ac:dyDescent="0.4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9" x14ac:dyDescent="0.3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4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4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35">
      <c r="B33" s="70" t="s">
        <v>22</v>
      </c>
      <c r="C33" s="71"/>
      <c r="D33" s="72"/>
      <c r="E33" s="81">
        <f>M26</f>
        <v>57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35">
      <c r="B34" s="70" t="s">
        <v>23</v>
      </c>
      <c r="C34" s="71"/>
      <c r="D34" s="72"/>
      <c r="E34" s="83">
        <f>IF(M26="Completar","Completar",IFERROR(M26/(N26*24),"Error"))</f>
        <v>40.235294117647065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5">
      <c r="B37" s="70" t="s">
        <v>27</v>
      </c>
      <c r="C37" s="71"/>
      <c r="D37" s="72"/>
      <c r="E37" s="57">
        <f>E5</f>
        <v>1.041666666666663E-2</v>
      </c>
      <c r="F37" s="58">
        <f>IF(E37="Completar",E37,IFERROR(E37/$E$43,"Error"))</f>
        <v>8.4269662921347993E-2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5">
      <c r="B38" s="70" t="s">
        <v>28</v>
      </c>
      <c r="C38" s="71"/>
      <c r="D38" s="72"/>
      <c r="E38" s="57">
        <f>E9</f>
        <v>1.2500000000000067E-2</v>
      </c>
      <c r="F38" s="58">
        <f>IF(E38="Completar",E38,IFERROR(E38/$E$43,"Error"))</f>
        <v>0.10112359550561849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5">
      <c r="B39" s="70" t="s">
        <v>31</v>
      </c>
      <c r="C39" s="71"/>
      <c r="D39" s="72"/>
      <c r="E39" s="57">
        <f>E13</f>
        <v>4.166666666666663E-2</v>
      </c>
      <c r="F39" s="58">
        <f t="shared" ref="F39" si="3">IF(E39="Completar",E39,IFERROR(E39/$E$43,"Error"))</f>
        <v>0.33707865168539286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5">
      <c r="B42" s="70" t="s">
        <v>26</v>
      </c>
      <c r="C42" s="71"/>
      <c r="D42" s="72"/>
      <c r="E42" s="57">
        <f>J26</f>
        <v>5.9027777777777811E-2</v>
      </c>
      <c r="F42" s="58">
        <f>IF(E42="Completar",E42,IFERROR(E42/$E$43,"Completar"))</f>
        <v>0.47752808988764062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4">
      <c r="B43" s="76" t="s">
        <v>6</v>
      </c>
      <c r="C43" s="77"/>
      <c r="D43" s="78"/>
      <c r="E43" s="73">
        <f>IF(COUNTIF(E37:E42,"Error")&gt;0,"Error",IF(SUM(E37:E42)=0,"Completar",SUM(E37:E42)))</f>
        <v>0.12361111111111114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5">
      <c r="A44" s="21"/>
      <c r="O44" s="21"/>
    </row>
    <row r="45" spans="1:15" hidden="1" x14ac:dyDescent="0.35"/>
    <row r="46" spans="1:15" hidden="1" x14ac:dyDescent="0.35"/>
    <row r="47" spans="1:15" hidden="1" x14ac:dyDescent="0.35"/>
    <row r="48" spans="1:15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C3:C1048576 D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Tomi</cp:lastModifiedBy>
  <dcterms:created xsi:type="dcterms:W3CDTF">2014-04-14T14:00:11Z</dcterms:created>
  <dcterms:modified xsi:type="dcterms:W3CDTF">2017-08-26T04:41:25Z</dcterms:modified>
</cp:coreProperties>
</file>