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Dashboards" sheetId="2" r:id="rId1"/>
    <sheet name="Permisos" sheetId="1" r:id="rId2"/>
    <sheet name="Materiales" sheetId="4" r:id="rId3"/>
    <sheet name="Precio" sheetId="3" r:id="rId4"/>
  </sheets>
  <definedNames>
    <definedName name="_xlnm._FilterDatabase" localSheetId="1" hidden="1">Permisos!$C$2:$J$39</definedName>
  </definedNames>
  <calcPr calcId="144525"/>
</workbook>
</file>

<file path=xl/calcChain.xml><?xml version="1.0" encoding="utf-8"?>
<calcChain xmlns="http://schemas.openxmlformats.org/spreadsheetml/2006/main">
  <c r="M33" i="3" l="1"/>
  <c r="L33" i="3"/>
  <c r="K33" i="3"/>
  <c r="J33" i="3"/>
  <c r="I33" i="3"/>
  <c r="H33" i="3"/>
  <c r="G33" i="3"/>
  <c r="F33" i="3"/>
  <c r="B32" i="3"/>
  <c r="W32" i="3"/>
  <c r="W33" i="3"/>
  <c r="W34" i="3"/>
  <c r="W31" i="3"/>
  <c r="V30" i="3"/>
  <c r="V33" i="3" s="1"/>
  <c r="F34" i="3" l="1"/>
  <c r="J34" i="3"/>
  <c r="M53" i="3"/>
  <c r="I53" i="3"/>
  <c r="M52" i="3"/>
  <c r="I52" i="3"/>
  <c r="M51" i="3"/>
  <c r="I51" i="3"/>
  <c r="M50" i="3"/>
  <c r="I50" i="3"/>
  <c r="M49" i="3"/>
  <c r="I49" i="3"/>
  <c r="M48" i="3"/>
  <c r="I48" i="3"/>
  <c r="M47" i="3"/>
  <c r="I47" i="3"/>
  <c r="M46" i="3"/>
  <c r="I46" i="3"/>
  <c r="M45" i="3"/>
  <c r="I45" i="3"/>
  <c r="M44" i="3"/>
  <c r="I44" i="3"/>
  <c r="M43" i="3"/>
  <c r="I43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G54" i="3"/>
  <c r="K54" i="3"/>
  <c r="G34" i="3"/>
  <c r="K34" i="3"/>
  <c r="L53" i="3"/>
  <c r="H53" i="3"/>
  <c r="L52" i="3"/>
  <c r="H52" i="3"/>
  <c r="L51" i="3"/>
  <c r="H51" i="3"/>
  <c r="L50" i="3"/>
  <c r="H50" i="3"/>
  <c r="L49" i="3"/>
  <c r="H49" i="3"/>
  <c r="L48" i="3"/>
  <c r="H48" i="3"/>
  <c r="L47" i="3"/>
  <c r="H47" i="3"/>
  <c r="L46" i="3"/>
  <c r="H46" i="3"/>
  <c r="L45" i="3"/>
  <c r="H45" i="3"/>
  <c r="L44" i="3"/>
  <c r="H44" i="3"/>
  <c r="L43" i="3"/>
  <c r="H43" i="3"/>
  <c r="L42" i="3"/>
  <c r="H42" i="3"/>
  <c r="L41" i="3"/>
  <c r="H41" i="3"/>
  <c r="L40" i="3"/>
  <c r="H40" i="3"/>
  <c r="L39" i="3"/>
  <c r="H39" i="3"/>
  <c r="L38" i="3"/>
  <c r="H38" i="3"/>
  <c r="L37" i="3"/>
  <c r="H37" i="3"/>
  <c r="L36" i="3"/>
  <c r="H36" i="3"/>
  <c r="L35" i="3"/>
  <c r="H35" i="3"/>
  <c r="H54" i="3"/>
  <c r="L54" i="3"/>
  <c r="H34" i="3"/>
  <c r="L3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I54" i="3"/>
  <c r="M54" i="3"/>
  <c r="I34" i="3"/>
  <c r="M34" i="3"/>
  <c r="J53" i="3"/>
  <c r="F53" i="3"/>
  <c r="J52" i="3"/>
  <c r="F52" i="3"/>
  <c r="J51" i="3"/>
  <c r="F51" i="3"/>
  <c r="J50" i="3"/>
  <c r="F50" i="3"/>
  <c r="J49" i="3"/>
  <c r="F49" i="3"/>
  <c r="J48" i="3"/>
  <c r="F48" i="3"/>
  <c r="J47" i="3"/>
  <c r="F47" i="3"/>
  <c r="J46" i="3"/>
  <c r="F46" i="3"/>
  <c r="J45" i="3"/>
  <c r="F45" i="3"/>
  <c r="J44" i="3"/>
  <c r="F44" i="3"/>
  <c r="J43" i="3"/>
  <c r="F43" i="3"/>
  <c r="J42" i="3"/>
  <c r="F42" i="3"/>
  <c r="J41" i="3"/>
  <c r="F41" i="3"/>
  <c r="J40" i="3"/>
  <c r="F40" i="3"/>
  <c r="J39" i="3"/>
  <c r="F39" i="3"/>
  <c r="J38" i="3"/>
  <c r="F38" i="3"/>
  <c r="J37" i="3"/>
  <c r="F37" i="3"/>
  <c r="J36" i="3"/>
  <c r="F36" i="3"/>
  <c r="J35" i="3"/>
  <c r="F35" i="3"/>
  <c r="J54" i="3"/>
  <c r="F54" i="3"/>
  <c r="V32" i="3"/>
  <c r="V31" i="3"/>
  <c r="V34" i="3"/>
  <c r="U4" i="3"/>
  <c r="T4" i="3"/>
  <c r="S6" i="3"/>
  <c r="S5" i="3"/>
  <c r="S4" i="3"/>
  <c r="S18" i="3"/>
  <c r="S20" i="3"/>
  <c r="S19" i="3"/>
  <c r="Q24" i="3"/>
  <c r="Q32" i="3" s="1"/>
  <c r="P24" i="3"/>
  <c r="P32" i="3" s="1"/>
  <c r="O24" i="3"/>
  <c r="O32" i="3" s="1"/>
  <c r="N24" i="3"/>
  <c r="N32" i="3" s="1"/>
  <c r="M24" i="3"/>
  <c r="M32" i="3" s="1"/>
  <c r="L24" i="3"/>
  <c r="L32" i="3" s="1"/>
  <c r="K24" i="3"/>
  <c r="K32" i="3" s="1"/>
  <c r="J24" i="3"/>
  <c r="J32" i="3" s="1"/>
  <c r="I24" i="3"/>
  <c r="I32" i="3" s="1"/>
  <c r="H24" i="3"/>
  <c r="H32" i="3" s="1"/>
  <c r="G24" i="3"/>
  <c r="G32" i="3" s="1"/>
  <c r="E24" i="3"/>
  <c r="E32" i="3" s="1"/>
  <c r="D24" i="3"/>
  <c r="D32" i="3" s="1"/>
  <c r="C24" i="3"/>
  <c r="C32" i="3" s="1"/>
  <c r="V4" i="3" l="1"/>
  <c r="W4" i="3" s="1"/>
  <c r="J25" i="3"/>
  <c r="J26" i="3"/>
  <c r="F26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H17" i="4"/>
  <c r="H16" i="4"/>
  <c r="H9" i="4"/>
  <c r="H8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2" i="4"/>
  <c r="G20" i="4"/>
  <c r="G13" i="4"/>
  <c r="G14" i="4"/>
  <c r="G15" i="4"/>
  <c r="G16" i="4"/>
  <c r="G17" i="4"/>
  <c r="G18" i="4"/>
  <c r="G19" i="4"/>
  <c r="G12" i="4"/>
  <c r="G10" i="4"/>
  <c r="G5" i="4"/>
  <c r="G6" i="4"/>
  <c r="G7" i="4"/>
  <c r="G8" i="4"/>
  <c r="G9" i="4"/>
  <c r="G4" i="4"/>
  <c r="F35" i="4"/>
  <c r="F33" i="4"/>
  <c r="F34" i="4"/>
  <c r="F23" i="4"/>
  <c r="F24" i="4"/>
  <c r="F25" i="4"/>
  <c r="F26" i="4"/>
  <c r="F27" i="4"/>
  <c r="F28" i="4"/>
  <c r="F29" i="4"/>
  <c r="F30" i="4"/>
  <c r="F31" i="4"/>
  <c r="F32" i="4"/>
  <c r="F22" i="4"/>
  <c r="F13" i="4"/>
  <c r="F14" i="4"/>
  <c r="F15" i="4"/>
  <c r="F16" i="4"/>
  <c r="F17" i="4"/>
  <c r="F18" i="4"/>
  <c r="F19" i="4"/>
  <c r="F20" i="4"/>
  <c r="F12" i="4"/>
  <c r="F5" i="4"/>
  <c r="F6" i="4"/>
  <c r="F7" i="4"/>
  <c r="F8" i="4"/>
  <c r="F9" i="4"/>
  <c r="F10" i="4"/>
  <c r="F4" i="4"/>
  <c r="U19" i="3" l="1"/>
  <c r="T19" i="3"/>
  <c r="U20" i="3"/>
  <c r="T20" i="3"/>
  <c r="W20" i="3"/>
  <c r="V20" i="3"/>
  <c r="F13" i="3"/>
  <c r="U5" i="3" s="1"/>
  <c r="J13" i="3"/>
  <c r="U6" i="3" s="1"/>
  <c r="J12" i="3"/>
  <c r="T6" i="3" s="1"/>
  <c r="V6" i="3" s="1"/>
  <c r="W6" i="3" s="1"/>
  <c r="F12" i="3"/>
  <c r="T5" i="3" s="1"/>
  <c r="F24" i="3"/>
  <c r="F32" i="3" l="1"/>
  <c r="F25" i="3"/>
  <c r="V19" i="3" s="1"/>
  <c r="V5" i="3"/>
  <c r="W5" i="3" s="1"/>
  <c r="W19" i="3" l="1"/>
</calcChain>
</file>

<file path=xl/comments1.xml><?xml version="1.0" encoding="utf-8"?>
<comments xmlns="http://schemas.openxmlformats.org/spreadsheetml/2006/main">
  <authors>
    <author>Sonia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Sonia:</t>
        </r>
        <r>
          <rPr>
            <sz val="9"/>
            <color indexed="81"/>
            <rFont val="Tahoma"/>
            <family val="2"/>
          </rPr>
          <t>este es casi el mismo que el Enterprise pero tendrá costos diferentes y el cliente eligirá que quiere</t>
        </r>
      </text>
    </comment>
  </commentList>
</comments>
</file>

<file path=xl/comments2.xml><?xml version="1.0" encoding="utf-8"?>
<comments xmlns="http://schemas.openxmlformats.org/spreadsheetml/2006/main">
  <authors>
    <author>Sonia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Sonia:</t>
        </r>
        <r>
          <rPr>
            <sz val="9"/>
            <color indexed="81"/>
            <rFont val="Tahoma"/>
            <family val="2"/>
          </rPr>
          <t>este es casi el mismo que el Enterprise pero tendrá costos diferentes y el cliente eligirá que quiere</t>
        </r>
      </text>
    </comment>
  </commentList>
</comments>
</file>

<file path=xl/sharedStrings.xml><?xml version="1.0" encoding="utf-8"?>
<sst xmlns="http://schemas.openxmlformats.org/spreadsheetml/2006/main" count="638" uniqueCount="191">
  <si>
    <t>Interfase de diseño</t>
  </si>
  <si>
    <t>Biblioteca de imágenes gratuitas</t>
  </si>
  <si>
    <t>Gestión de múltiples campañas</t>
  </si>
  <si>
    <t>Chat con su red de trabajo</t>
  </si>
  <si>
    <t>Diseñador</t>
  </si>
  <si>
    <t>Gratis</t>
  </si>
  <si>
    <t>Online</t>
  </si>
  <si>
    <t>Offline</t>
  </si>
  <si>
    <t>Diseño de cero a partir de un template</t>
  </si>
  <si>
    <t>Crear</t>
  </si>
  <si>
    <t>Guardar</t>
  </si>
  <si>
    <t xml:space="preserve">Editar </t>
  </si>
  <si>
    <t>Crear campañas (varios templates)</t>
  </si>
  <si>
    <t>Imàgenes</t>
  </si>
  <si>
    <t>Subir</t>
  </si>
  <si>
    <t>Eliminar</t>
  </si>
  <si>
    <t>Tipo de templates pre diseñados</t>
  </si>
  <si>
    <t>Perfil de empresa e identidad corporativa</t>
  </si>
  <si>
    <t>Fuentes (fonts)</t>
  </si>
  <si>
    <t>Insertar textos</t>
  </si>
  <si>
    <t>Pantones (colores)</t>
  </si>
  <si>
    <t>Presentaciones</t>
  </si>
  <si>
    <t>Videos</t>
  </si>
  <si>
    <t>Personalización del sitio</t>
  </si>
  <si>
    <t>Personal</t>
  </si>
  <si>
    <t>Profesional</t>
  </si>
  <si>
    <t>Enterprise</t>
  </si>
  <si>
    <t>Corporate</t>
  </si>
  <si>
    <t>Admon</t>
  </si>
  <si>
    <t xml:space="preserve">Notificaciones </t>
  </si>
  <si>
    <t>Indicadores y performance de campañas</t>
  </si>
  <si>
    <t>Biblioteca de fuentes</t>
  </si>
  <si>
    <t>20 Diseños</t>
  </si>
  <si>
    <t>Ilimitados online</t>
  </si>
  <si>
    <t>Ilimitados offline</t>
  </si>
  <si>
    <t>Descarga de materiales mensuales</t>
  </si>
  <si>
    <t>5 Diseños</t>
  </si>
  <si>
    <t>Consultar</t>
  </si>
  <si>
    <t>Biblioteca de fuentes autorizada</t>
  </si>
  <si>
    <t>Biblioteca de imágenes autorizadas</t>
  </si>
  <si>
    <t>Elegir gama</t>
  </si>
  <si>
    <t>Admon Gral</t>
  </si>
  <si>
    <t>Suscripciones</t>
  </si>
  <si>
    <t>Free</t>
  </si>
  <si>
    <t>Indicadores</t>
  </si>
  <si>
    <t>Campañas</t>
  </si>
  <si>
    <t>Usuarios</t>
  </si>
  <si>
    <t>Visitas</t>
  </si>
  <si>
    <t>Fecha de alta</t>
  </si>
  <si>
    <t>Estatus</t>
  </si>
  <si>
    <t>Compañía</t>
  </si>
  <si>
    <t>Suscripción</t>
  </si>
  <si>
    <t>Empresas</t>
  </si>
  <si>
    <t>Alta</t>
  </si>
  <si>
    <t xml:space="preserve">Industria </t>
  </si>
  <si>
    <t>Web</t>
  </si>
  <si>
    <t>x</t>
  </si>
  <si>
    <t>Mis diseños</t>
  </si>
  <si>
    <t>Mis campañas</t>
  </si>
  <si>
    <t>Mis imágenes</t>
  </si>
  <si>
    <t>Notificaciones</t>
  </si>
  <si>
    <t>Chats</t>
  </si>
  <si>
    <t>Identidad</t>
  </si>
  <si>
    <t>5 a 10</t>
  </si>
  <si>
    <t>11 a 15</t>
  </si>
  <si>
    <t>16 a 20</t>
  </si>
  <si>
    <t>21 a25</t>
  </si>
  <si>
    <t>26 a 30</t>
  </si>
  <si>
    <t>31 a 35</t>
  </si>
  <si>
    <t>36 a 40</t>
  </si>
  <si>
    <t>41 a 45</t>
  </si>
  <si>
    <t>46 a 50</t>
  </si>
  <si>
    <t>51 a 55</t>
  </si>
  <si>
    <t>56 a 60</t>
  </si>
  <si>
    <t>61 a 65</t>
  </si>
  <si>
    <t>66 a 70</t>
  </si>
  <si>
    <t>71 a 75</t>
  </si>
  <si>
    <t>76 a 80</t>
  </si>
  <si>
    <t>81 a 85</t>
  </si>
  <si>
    <t>86 a 90</t>
  </si>
  <si>
    <t>91 a 95</t>
  </si>
  <si>
    <t>96 a 100</t>
  </si>
  <si>
    <t>Mens</t>
  </si>
  <si>
    <t>Anual</t>
  </si>
  <si>
    <t>Facebook / Perfil</t>
  </si>
  <si>
    <t>Facebook / Portada</t>
  </si>
  <si>
    <t>Twitter / Perfil</t>
  </si>
  <si>
    <t>Tarjetas de presentación</t>
  </si>
  <si>
    <t>Invitaciones</t>
  </si>
  <si>
    <t>Postal</t>
  </si>
  <si>
    <t>Tipo de material</t>
  </si>
  <si>
    <t>Medida en pixeles</t>
  </si>
  <si>
    <t>http://www.publicidadpixel.com/formatos-de-impresion/</t>
  </si>
  <si>
    <t>http://www.presentable.es/diseno/2570/</t>
  </si>
  <si>
    <t>Carta de negocio (carta)</t>
  </si>
  <si>
    <t>Carta de negocio (oficio)</t>
  </si>
  <si>
    <t>Tríptico (carta)</t>
  </si>
  <si>
    <t>ojo: hay que acomodar el diseño antes de la descarga cada 9.3 cm</t>
  </si>
  <si>
    <t>Flyer 1/4 (carta)</t>
  </si>
  <si>
    <t>Flyer 1/3 (carta)</t>
  </si>
  <si>
    <t>Flyer 1/4 (oficio)</t>
  </si>
  <si>
    <t>Flyer 1/3 (oficio)</t>
  </si>
  <si>
    <t>Tríptico (oficio)</t>
  </si>
  <si>
    <t>http://flipcreation.com.mx/impresion.net/index.php/impresion/offset/impresion-de-volantes</t>
  </si>
  <si>
    <t>Díptico Vertical (carta)</t>
  </si>
  <si>
    <t>Díptico Horizontal (carta)</t>
  </si>
  <si>
    <t>ojo: hay que acomodar el diseño antes de la descarga y marcar con una linea a los 10.8 cm</t>
  </si>
  <si>
    <t>Marca</t>
  </si>
  <si>
    <t>Medida en cm</t>
  </si>
  <si>
    <t>Flyer 1/2 Vertical (carta)</t>
  </si>
  <si>
    <t>Flyer 1/2 Horizontal (carta)</t>
  </si>
  <si>
    <t>ojo: hay que acomodar el diseño antes de la descarga y marcar con una linea a los 14 cm</t>
  </si>
  <si>
    <t>9.3 y 18.6</t>
  </si>
  <si>
    <t>Flyer 1/2 Vertical (oficio)</t>
  </si>
  <si>
    <t>Flyer 1/2 Horizontal (oficio)</t>
  </si>
  <si>
    <t>Díptico Vertical (oficio)</t>
  </si>
  <si>
    <t>Díptico Horizontal (oficio)</t>
  </si>
  <si>
    <t>ojo: hay que acomodar el diseño antes de la descarga y marcar con una linea a los 10.8</t>
  </si>
  <si>
    <t xml:space="preserve">ojo: hay que acomodar el diseño antes de la descarga y marcar con una linea a los 17.8 </t>
  </si>
  <si>
    <t>11.9 y 23.8</t>
  </si>
  <si>
    <t>ojo: hay que acomodar el diseño antes de la descarga cada 11.9</t>
  </si>
  <si>
    <t>Poster 1 (carta)</t>
  </si>
  <si>
    <t>Poster 2 (oficio)</t>
  </si>
  <si>
    <t>Poster 3 (tabloide)</t>
  </si>
  <si>
    <t>Poster 4</t>
  </si>
  <si>
    <t>Calidad en DPI</t>
  </si>
  <si>
    <t>Ancho</t>
  </si>
  <si>
    <t>Alto</t>
  </si>
  <si>
    <t>Comentarios</t>
  </si>
  <si>
    <t>Poster 5</t>
  </si>
  <si>
    <t>Baner 1</t>
  </si>
  <si>
    <t>Baner 2</t>
  </si>
  <si>
    <t>Lona 1 (cuadrada)</t>
  </si>
  <si>
    <t>Lona 2 (cuadrada)</t>
  </si>
  <si>
    <t>Lona 3 (cuadrada)</t>
  </si>
  <si>
    <t>Lona 1 (rectangular)</t>
  </si>
  <si>
    <t>Lona 2 (rectangular)</t>
  </si>
  <si>
    <t>Lona 3 (rectangular)</t>
  </si>
  <si>
    <t>Baner 3</t>
  </si>
  <si>
    <t>Facebook / Photo post</t>
  </si>
  <si>
    <t>Facebook / Video post</t>
  </si>
  <si>
    <t>Facebook / MultiAd</t>
  </si>
  <si>
    <t>Facebook / AdsRight</t>
  </si>
  <si>
    <t>Facebook / Unpublish</t>
  </si>
  <si>
    <t>Pantalla Signin (Samsung)</t>
  </si>
  <si>
    <t>Twitter / Foto de encabezado</t>
  </si>
  <si>
    <t xml:space="preserve">Twitter / Foto  </t>
  </si>
  <si>
    <t>Google + / Perfil</t>
  </si>
  <si>
    <t>Google + / Cabecera</t>
  </si>
  <si>
    <t>LinkedIn / Perfil</t>
  </si>
  <si>
    <t>LinkedIn / Cabecera</t>
  </si>
  <si>
    <t>LinkedIn / Cabecera 2</t>
  </si>
  <si>
    <t>Pinterest / Perfil</t>
  </si>
  <si>
    <t>Pinterest / Imagen de tablero</t>
  </si>
  <si>
    <t>Pinterest / Pin</t>
  </si>
  <si>
    <t>Google + / Imagen</t>
  </si>
  <si>
    <t>Instagram / Perfil</t>
  </si>
  <si>
    <t>Instagram / Imagen cuadrada</t>
  </si>
  <si>
    <t>Instagram / Imagen horizontal</t>
  </si>
  <si>
    <t>Instagram / Imagen vertical</t>
  </si>
  <si>
    <t>Youtube / Perfil</t>
  </si>
  <si>
    <t>Youtube / Cabecera</t>
  </si>
  <si>
    <t>Youtube / Video</t>
  </si>
  <si>
    <t>Fuentes:</t>
  </si>
  <si>
    <t>https://www.40defiebre.com/medidas-imagenes-redes-sociales/</t>
  </si>
  <si>
    <t>Pixel</t>
  </si>
  <si>
    <t>1097 y 2195</t>
  </si>
  <si>
    <t>1404 y 2808</t>
  </si>
  <si>
    <t>Precio Paquete</t>
  </si>
  <si>
    <t>Total Anual</t>
  </si>
  <si>
    <t>Total Mensual</t>
  </si>
  <si>
    <t>Diseño</t>
  </si>
  <si>
    <t>% Incremento Mens Vs Anual</t>
  </si>
  <si>
    <t>% del cto total</t>
  </si>
  <si>
    <t>2 a 5</t>
  </si>
  <si>
    <t>0 - 2,000</t>
  </si>
  <si>
    <t>1,001 - 1,500</t>
  </si>
  <si>
    <t>unlimited</t>
  </si>
  <si>
    <t>1,501 - 2,000</t>
  </si>
  <si>
    <t>2,001 - 2,500</t>
  </si>
  <si>
    <t>2,501 - 2,600</t>
  </si>
  <si>
    <t>COSTO BASE POR MEMBRESIA</t>
  </si>
  <si>
    <t>COSTO AJUSTADO POR ADMINISTRADOR Y DISEÑADOR</t>
  </si>
  <si>
    <t>EJEMPLO MAIL CHIMP MEMBRESIA</t>
  </si>
  <si>
    <t>Email Credits</t>
  </si>
  <si>
    <t>Prepay amount</t>
  </si>
  <si>
    <t>Price x email</t>
  </si>
  <si>
    <t>% Desc</t>
  </si>
  <si>
    <t>Precio x Usuario</t>
  </si>
  <si>
    <t>101 +</t>
  </si>
  <si>
    <t>COSTO ADICIONAL POR 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</si>
</sst>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A3A3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/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2" xfId="0" applyFill="1" applyBorder="1"/>
    <xf numFmtId="0" fontId="0" fillId="0" borderId="36" xfId="0" applyFill="1" applyBorder="1"/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37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Fill="1" applyBorder="1"/>
    <xf numFmtId="0" fontId="0" fillId="0" borderId="40" xfId="0" applyBorder="1" applyAlignment="1">
      <alignment horizontal="center"/>
    </xf>
    <xf numFmtId="0" fontId="4" fillId="0" borderId="0" xfId="2" applyFill="1"/>
    <xf numFmtId="1" fontId="0" fillId="0" borderId="37" xfId="0" applyNumberFormat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44" xfId="0" applyBorder="1"/>
    <xf numFmtId="1" fontId="0" fillId="0" borderId="44" xfId="0" applyNumberFormat="1" applyBorder="1" applyAlignment="1">
      <alignment horizontal="center"/>
    </xf>
    <xf numFmtId="0" fontId="0" fillId="0" borderId="1" xfId="0" applyBorder="1"/>
    <xf numFmtId="0" fontId="0" fillId="0" borderId="40" xfId="0" applyBorder="1"/>
    <xf numFmtId="0" fontId="0" fillId="0" borderId="44" xfId="0" applyFill="1" applyBorder="1"/>
    <xf numFmtId="164" fontId="0" fillId="0" borderId="0" xfId="3" applyNumberFormat="1" applyFont="1" applyAlignment="1">
      <alignment horizontal="center"/>
    </xf>
    <xf numFmtId="164" fontId="0" fillId="0" borderId="37" xfId="3" applyNumberFormat="1" applyFont="1" applyBorder="1" applyAlignment="1">
      <alignment horizontal="center"/>
    </xf>
    <xf numFmtId="164" fontId="0" fillId="2" borderId="37" xfId="3" applyNumberFormat="1" applyFont="1" applyFill="1" applyBorder="1" applyAlignment="1">
      <alignment horizontal="center"/>
    </xf>
    <xf numFmtId="164" fontId="0" fillId="0" borderId="38" xfId="3" applyNumberFormat="1" applyFont="1" applyBorder="1" applyAlignment="1">
      <alignment horizontal="center"/>
    </xf>
    <xf numFmtId="164" fontId="0" fillId="0" borderId="11" xfId="3" applyNumberFormat="1" applyFont="1" applyBorder="1" applyAlignment="1">
      <alignment horizontal="center"/>
    </xf>
    <xf numFmtId="164" fontId="0" fillId="0" borderId="4" xfId="3" applyNumberFormat="1" applyFont="1" applyBorder="1" applyAlignment="1">
      <alignment horizontal="center"/>
    </xf>
    <xf numFmtId="164" fontId="0" fillId="0" borderId="44" xfId="3" applyNumberFormat="1" applyFont="1" applyBorder="1" applyAlignment="1">
      <alignment horizontal="center"/>
    </xf>
    <xf numFmtId="164" fontId="0" fillId="2" borderId="44" xfId="3" applyNumberFormat="1" applyFont="1" applyFill="1" applyBorder="1" applyAlignment="1">
      <alignment horizontal="center"/>
    </xf>
    <xf numFmtId="164" fontId="0" fillId="0" borderId="7" xfId="3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64" fontId="0" fillId="0" borderId="50" xfId="3" applyNumberFormat="1" applyFont="1" applyBorder="1" applyAlignment="1">
      <alignment horizontal="center"/>
    </xf>
    <xf numFmtId="164" fontId="0" fillId="0" borderId="51" xfId="3" applyNumberFormat="1" applyFont="1" applyBorder="1" applyAlignment="1">
      <alignment horizontal="center"/>
    </xf>
    <xf numFmtId="164" fontId="0" fillId="0" borderId="49" xfId="3" applyNumberFormat="1" applyFon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48" xfId="0" applyNumberFormat="1" applyFill="1" applyBorder="1" applyAlignment="1">
      <alignment horizontal="center"/>
    </xf>
    <xf numFmtId="164" fontId="0" fillId="2" borderId="52" xfId="3" applyNumberFormat="1" applyFont="1" applyFill="1" applyBorder="1" applyAlignment="1">
      <alignment horizontal="center"/>
    </xf>
    <xf numFmtId="164" fontId="0" fillId="2" borderId="50" xfId="3" applyNumberFormat="1" applyFont="1" applyFill="1" applyBorder="1" applyAlignment="1">
      <alignment horizontal="center"/>
    </xf>
    <xf numFmtId="164" fontId="0" fillId="2" borderId="20" xfId="3" applyNumberFormat="1" applyFont="1" applyFill="1" applyBorder="1" applyAlignment="1">
      <alignment horizontal="center"/>
    </xf>
    <xf numFmtId="164" fontId="0" fillId="2" borderId="40" xfId="3" applyNumberFormat="1" applyFont="1" applyFill="1" applyBorder="1" applyAlignment="1">
      <alignment horizontal="center"/>
    </xf>
    <xf numFmtId="164" fontId="0" fillId="2" borderId="2" xfId="3" applyNumberFormat="1" applyFont="1" applyFill="1" applyBorder="1" applyAlignment="1">
      <alignment horizontal="center"/>
    </xf>
    <xf numFmtId="164" fontId="0" fillId="2" borderId="4" xfId="3" applyNumberFormat="1" applyFont="1" applyFill="1" applyBorder="1" applyAlignment="1">
      <alignment horizontal="center"/>
    </xf>
    <xf numFmtId="164" fontId="0" fillId="2" borderId="7" xfId="3" applyNumberFormat="1" applyFont="1" applyFill="1" applyBorder="1" applyAlignment="1">
      <alignment horizontal="center"/>
    </xf>
    <xf numFmtId="164" fontId="0" fillId="2" borderId="58" xfId="3" applyNumberFormat="1" applyFont="1" applyFill="1" applyBorder="1" applyAlignment="1">
      <alignment horizontal="center"/>
    </xf>
    <xf numFmtId="164" fontId="0" fillId="0" borderId="59" xfId="3" applyNumberFormat="1" applyFont="1" applyBorder="1" applyAlignment="1">
      <alignment horizontal="center"/>
    </xf>
    <xf numFmtId="164" fontId="0" fillId="2" borderId="51" xfId="3" applyNumberFormat="1" applyFont="1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4" fontId="0" fillId="2" borderId="3" xfId="3" applyNumberFormat="1" applyFont="1" applyFill="1" applyBorder="1" applyAlignment="1">
      <alignment horizontal="center"/>
    </xf>
    <xf numFmtId="164" fontId="0" fillId="2" borderId="6" xfId="3" applyNumberFormat="1" applyFont="1" applyFill="1" applyBorder="1" applyAlignment="1">
      <alignment horizontal="center"/>
    </xf>
    <xf numFmtId="164" fontId="0" fillId="0" borderId="10" xfId="3" applyNumberFormat="1" applyFont="1" applyBorder="1" applyAlignment="1">
      <alignment horizontal="center"/>
    </xf>
    <xf numFmtId="164" fontId="0" fillId="0" borderId="6" xfId="3" applyNumberFormat="1" applyFont="1" applyBorder="1" applyAlignment="1">
      <alignment horizontal="center"/>
    </xf>
    <xf numFmtId="164" fontId="0" fillId="0" borderId="3" xfId="3" applyNumberFormat="1" applyFont="1" applyBorder="1" applyAlignment="1">
      <alignment horizontal="center"/>
    </xf>
    <xf numFmtId="164" fontId="0" fillId="2" borderId="55" xfId="3" applyNumberFormat="1" applyFont="1" applyFill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164" fontId="0" fillId="0" borderId="25" xfId="3" applyNumberFormat="1" applyFont="1" applyBorder="1" applyAlignment="1">
      <alignment horizontal="center"/>
    </xf>
    <xf numFmtId="164" fontId="0" fillId="0" borderId="62" xfId="3" applyNumberFormat="1" applyFont="1" applyBorder="1" applyAlignment="1">
      <alignment horizontal="center"/>
    </xf>
    <xf numFmtId="164" fontId="0" fillId="2" borderId="48" xfId="3" applyNumberFormat="1" applyFont="1" applyFill="1" applyBorder="1" applyAlignment="1">
      <alignment horizontal="center"/>
    </xf>
    <xf numFmtId="164" fontId="0" fillId="0" borderId="54" xfId="3" applyNumberFormat="1" applyFont="1" applyBorder="1" applyAlignment="1">
      <alignment horizontal="center"/>
    </xf>
    <xf numFmtId="164" fontId="0" fillId="0" borderId="61" xfId="3" applyNumberFormat="1" applyFont="1" applyBorder="1" applyAlignment="1">
      <alignment horizontal="center"/>
    </xf>
    <xf numFmtId="164" fontId="0" fillId="0" borderId="28" xfId="3" applyNumberFormat="1" applyFont="1" applyBorder="1" applyAlignment="1">
      <alignment horizontal="center"/>
    </xf>
    <xf numFmtId="164" fontId="0" fillId="0" borderId="29" xfId="3" applyNumberFormat="1" applyFont="1" applyBorder="1" applyAlignment="1">
      <alignment horizontal="center"/>
    </xf>
    <xf numFmtId="164" fontId="0" fillId="3" borderId="63" xfId="3" applyNumberFormat="1" applyFont="1" applyFill="1" applyBorder="1" applyAlignment="1">
      <alignment horizontal="center"/>
    </xf>
    <xf numFmtId="164" fontId="0" fillId="3" borderId="22" xfId="3" applyNumberFormat="1" applyFont="1" applyFill="1" applyBorder="1" applyAlignment="1">
      <alignment horizontal="center"/>
    </xf>
    <xf numFmtId="44" fontId="0" fillId="0" borderId="0" xfId="3" applyFont="1"/>
    <xf numFmtId="44" fontId="0" fillId="0" borderId="0" xfId="0" applyNumberFormat="1"/>
    <xf numFmtId="1" fontId="0" fillId="3" borderId="48" xfId="0" applyNumberFormat="1" applyFill="1" applyBorder="1" applyAlignment="1">
      <alignment horizontal="center"/>
    </xf>
    <xf numFmtId="164" fontId="0" fillId="3" borderId="48" xfId="3" applyNumberFormat="1" applyFont="1" applyFill="1" applyBorder="1" applyAlignment="1">
      <alignment horizontal="center"/>
    </xf>
    <xf numFmtId="164" fontId="0" fillId="3" borderId="52" xfId="3" applyNumberFormat="1" applyFont="1" applyFill="1" applyBorder="1" applyAlignment="1">
      <alignment horizontal="center"/>
    </xf>
    <xf numFmtId="164" fontId="0" fillId="3" borderId="64" xfId="3" applyNumberFormat="1" applyFont="1" applyFill="1" applyBorder="1" applyAlignment="1">
      <alignment horizontal="center"/>
    </xf>
    <xf numFmtId="164" fontId="0" fillId="3" borderId="65" xfId="3" applyNumberFormat="1" applyFont="1" applyFill="1" applyBorder="1" applyAlignment="1">
      <alignment horizontal="center"/>
    </xf>
    <xf numFmtId="164" fontId="0" fillId="3" borderId="66" xfId="3" applyNumberFormat="1" applyFont="1" applyFill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1" fontId="0" fillId="3" borderId="42" xfId="0" applyNumberFormat="1" applyFill="1" applyBorder="1" applyAlignment="1">
      <alignment horizontal="center"/>
    </xf>
    <xf numFmtId="164" fontId="0" fillId="3" borderId="67" xfId="3" applyNumberFormat="1" applyFont="1" applyFill="1" applyBorder="1" applyAlignment="1">
      <alignment horizontal="center"/>
    </xf>
    <xf numFmtId="164" fontId="0" fillId="3" borderId="68" xfId="3" applyNumberFormat="1" applyFont="1" applyFill="1" applyBorder="1" applyAlignment="1">
      <alignment horizontal="center"/>
    </xf>
    <xf numFmtId="43" fontId="0" fillId="0" borderId="0" xfId="1" applyFont="1"/>
    <xf numFmtId="164" fontId="0" fillId="0" borderId="37" xfId="0" applyNumberFormat="1" applyBorder="1"/>
    <xf numFmtId="165" fontId="0" fillId="0" borderId="37" xfId="4" applyNumberFormat="1" applyFont="1" applyBorder="1"/>
    <xf numFmtId="44" fontId="0" fillId="0" borderId="37" xfId="3" applyFont="1" applyBorder="1"/>
    <xf numFmtId="164" fontId="0" fillId="0" borderId="0" xfId="3" applyNumberFormat="1" applyFont="1"/>
    <xf numFmtId="164" fontId="0" fillId="0" borderId="37" xfId="3" applyNumberFormat="1" applyFont="1" applyFill="1" applyBorder="1" applyAlignment="1">
      <alignment horizontal="center"/>
    </xf>
    <xf numFmtId="164" fontId="0" fillId="0" borderId="37" xfId="3" applyNumberFormat="1" applyFont="1" applyBorder="1"/>
    <xf numFmtId="165" fontId="0" fillId="3" borderId="37" xfId="4" applyNumberFormat="1" applyFont="1" applyFill="1" applyBorder="1"/>
    <xf numFmtId="164" fontId="0" fillId="0" borderId="56" xfId="0" applyNumberFormat="1" applyBorder="1"/>
    <xf numFmtId="44" fontId="0" fillId="0" borderId="56" xfId="3" applyFont="1" applyBorder="1"/>
    <xf numFmtId="164" fontId="0" fillId="5" borderId="69" xfId="3" applyNumberFormat="1" applyFont="1" applyFill="1" applyBorder="1" applyAlignment="1">
      <alignment horizontal="center" vertical="center"/>
    </xf>
    <xf numFmtId="164" fontId="0" fillId="5" borderId="0" xfId="3" applyNumberFormat="1" applyFont="1" applyFill="1" applyBorder="1" applyAlignment="1">
      <alignment horizontal="center" vertical="center"/>
    </xf>
    <xf numFmtId="164" fontId="0" fillId="5" borderId="70" xfId="3" applyNumberFormat="1" applyFont="1" applyFill="1" applyBorder="1" applyAlignment="1">
      <alignment horizontal="center" vertical="center"/>
    </xf>
    <xf numFmtId="164" fontId="0" fillId="5" borderId="71" xfId="3" applyNumberFormat="1" applyFont="1" applyFill="1" applyBorder="1" applyAlignment="1">
      <alignment horizontal="center" vertical="center"/>
    </xf>
    <xf numFmtId="164" fontId="0" fillId="5" borderId="50" xfId="3" applyNumberFormat="1" applyFont="1" applyFill="1" applyBorder="1" applyAlignment="1">
      <alignment horizontal="center"/>
    </xf>
    <xf numFmtId="164" fontId="0" fillId="5" borderId="36" xfId="3" applyNumberFormat="1" applyFont="1" applyFill="1" applyBorder="1" applyAlignment="1">
      <alignment horizontal="center"/>
    </xf>
    <xf numFmtId="164" fontId="0" fillId="5" borderId="3" xfId="3" applyNumberFormat="1" applyFont="1" applyFill="1" applyBorder="1" applyAlignment="1">
      <alignment horizontal="center"/>
    </xf>
    <xf numFmtId="164" fontId="0" fillId="5" borderId="37" xfId="3" applyNumberFormat="1" applyFont="1" applyFill="1" applyBorder="1" applyAlignment="1">
      <alignment horizontal="center"/>
    </xf>
    <xf numFmtId="164" fontId="0" fillId="5" borderId="4" xfId="3" applyNumberFormat="1" applyFont="1" applyFill="1" applyBorder="1" applyAlignment="1">
      <alignment horizontal="center"/>
    </xf>
    <xf numFmtId="164" fontId="0" fillId="5" borderId="56" xfId="3" applyNumberFormat="1" applyFont="1" applyFill="1" applyBorder="1" applyAlignment="1">
      <alignment horizontal="center"/>
    </xf>
    <xf numFmtId="164" fontId="0" fillId="4" borderId="50" xfId="3" applyNumberFormat="1" applyFont="1" applyFill="1" applyBorder="1" applyAlignment="1">
      <alignment horizontal="center"/>
    </xf>
    <xf numFmtId="164" fontId="0" fillId="4" borderId="56" xfId="3" applyNumberFormat="1" applyFont="1" applyFill="1" applyBorder="1" applyAlignment="1">
      <alignment horizontal="center"/>
    </xf>
    <xf numFmtId="164" fontId="0" fillId="4" borderId="3" xfId="3" applyNumberFormat="1" applyFont="1" applyFill="1" applyBorder="1" applyAlignment="1">
      <alignment horizontal="center"/>
    </xf>
    <xf numFmtId="164" fontId="0" fillId="4" borderId="37" xfId="3" applyNumberFormat="1" applyFont="1" applyFill="1" applyBorder="1" applyAlignment="1">
      <alignment horizontal="center"/>
    </xf>
    <xf numFmtId="164" fontId="0" fillId="4" borderId="4" xfId="3" applyNumberFormat="1" applyFont="1" applyFill="1" applyBorder="1" applyAlignment="1">
      <alignment horizontal="center"/>
    </xf>
    <xf numFmtId="164" fontId="0" fillId="6" borderId="50" xfId="3" applyNumberFormat="1" applyFont="1" applyFill="1" applyBorder="1" applyAlignment="1">
      <alignment horizontal="center"/>
    </xf>
    <xf numFmtId="164" fontId="0" fillId="6" borderId="56" xfId="3" applyNumberFormat="1" applyFont="1" applyFill="1" applyBorder="1" applyAlignment="1">
      <alignment horizontal="center"/>
    </xf>
    <xf numFmtId="164" fontId="0" fillId="6" borderId="3" xfId="3" applyNumberFormat="1" applyFont="1" applyFill="1" applyBorder="1" applyAlignment="1">
      <alignment horizontal="center"/>
    </xf>
    <xf numFmtId="164" fontId="0" fillId="6" borderId="37" xfId="3" applyNumberFormat="1" applyFont="1" applyFill="1" applyBorder="1" applyAlignment="1">
      <alignment horizontal="center"/>
    </xf>
    <xf numFmtId="164" fontId="0" fillId="6" borderId="4" xfId="3" applyNumberFormat="1" applyFont="1" applyFill="1" applyBorder="1" applyAlignment="1">
      <alignment horizontal="center"/>
    </xf>
    <xf numFmtId="164" fontId="0" fillId="7" borderId="50" xfId="3" applyNumberFormat="1" applyFont="1" applyFill="1" applyBorder="1" applyAlignment="1">
      <alignment horizontal="center"/>
    </xf>
    <xf numFmtId="164" fontId="0" fillId="7" borderId="56" xfId="3" applyNumberFormat="1" applyFont="1" applyFill="1" applyBorder="1" applyAlignment="1">
      <alignment horizontal="center"/>
    </xf>
    <xf numFmtId="164" fontId="0" fillId="7" borderId="3" xfId="3" applyNumberFormat="1" applyFont="1" applyFill="1" applyBorder="1" applyAlignment="1">
      <alignment horizontal="center"/>
    </xf>
    <xf numFmtId="164" fontId="0" fillId="7" borderId="37" xfId="3" applyNumberFormat="1" applyFont="1" applyFill="1" applyBorder="1" applyAlignment="1">
      <alignment horizontal="center"/>
    </xf>
    <xf numFmtId="164" fontId="0" fillId="7" borderId="4" xfId="3" applyNumberFormat="1" applyFont="1" applyFill="1" applyBorder="1" applyAlignment="1">
      <alignment horizontal="center"/>
    </xf>
    <xf numFmtId="164" fontId="0" fillId="7" borderId="51" xfId="3" applyNumberFormat="1" applyFont="1" applyFill="1" applyBorder="1" applyAlignment="1">
      <alignment horizontal="center"/>
    </xf>
    <xf numFmtId="164" fontId="0" fillId="7" borderId="57" xfId="3" applyNumberFormat="1" applyFont="1" applyFill="1" applyBorder="1" applyAlignment="1">
      <alignment horizontal="center"/>
    </xf>
    <xf numFmtId="164" fontId="0" fillId="7" borderId="6" xfId="3" applyNumberFormat="1" applyFont="1" applyFill="1" applyBorder="1" applyAlignment="1">
      <alignment horizontal="center"/>
    </xf>
    <xf numFmtId="164" fontId="0" fillId="7" borderId="44" xfId="3" applyNumberFormat="1" applyFont="1" applyFill="1" applyBorder="1" applyAlignment="1">
      <alignment horizontal="center"/>
    </xf>
    <xf numFmtId="164" fontId="0" fillId="7" borderId="7" xfId="3" applyNumberFormat="1" applyFont="1" applyFill="1" applyBorder="1" applyAlignment="1">
      <alignment horizontal="center"/>
    </xf>
    <xf numFmtId="164" fontId="6" fillId="8" borderId="51" xfId="3" applyNumberFormat="1" applyFont="1" applyFill="1" applyBorder="1" applyAlignment="1">
      <alignment horizontal="center" vertical="center"/>
    </xf>
    <xf numFmtId="164" fontId="6" fillId="8" borderId="57" xfId="3" applyNumberFormat="1" applyFont="1" applyFill="1" applyBorder="1" applyAlignment="1">
      <alignment horizontal="center" vertical="center"/>
    </xf>
    <xf numFmtId="164" fontId="6" fillId="8" borderId="12" xfId="3" applyNumberFormat="1" applyFont="1" applyFill="1" applyBorder="1" applyAlignment="1">
      <alignment horizontal="center" vertical="center"/>
    </xf>
    <xf numFmtId="164" fontId="6" fillId="8" borderId="47" xfId="3" applyNumberFormat="1" applyFont="1" applyFill="1" applyBorder="1" applyAlignment="1">
      <alignment horizontal="center" vertical="center"/>
    </xf>
    <xf numFmtId="164" fontId="6" fillId="8" borderId="26" xfId="3" applyNumberFormat="1" applyFont="1" applyFill="1" applyBorder="1" applyAlignment="1">
      <alignment horizontal="center" vertical="center"/>
    </xf>
    <xf numFmtId="164" fontId="6" fillId="8" borderId="44" xfId="3" applyNumberFormat="1" applyFont="1" applyFill="1" applyBorder="1" applyAlignment="1">
      <alignment horizontal="center" vertical="center"/>
    </xf>
    <xf numFmtId="164" fontId="6" fillId="8" borderId="6" xfId="3" applyNumberFormat="1" applyFont="1" applyFill="1" applyBorder="1" applyAlignment="1">
      <alignment horizontal="center" vertical="center"/>
    </xf>
    <xf numFmtId="164" fontId="6" fillId="8" borderId="7" xfId="3" applyNumberFormat="1" applyFont="1" applyFill="1" applyBorder="1" applyAlignment="1">
      <alignment horizontal="center" vertical="center"/>
    </xf>
    <xf numFmtId="3" fontId="0" fillId="0" borderId="37" xfId="0" applyNumberFormat="1" applyBorder="1"/>
    <xf numFmtId="9" fontId="0" fillId="0" borderId="37" xfId="4" applyFont="1" applyBorder="1"/>
    <xf numFmtId="8" fontId="0" fillId="0" borderId="37" xfId="0" applyNumberFormat="1" applyBorder="1"/>
    <xf numFmtId="0" fontId="7" fillId="0" borderId="37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/>
    </xf>
    <xf numFmtId="9" fontId="0" fillId="5" borderId="24" xfId="4" applyFont="1" applyFill="1" applyBorder="1" applyAlignment="1">
      <alignment horizontal="center" vertical="center"/>
    </xf>
    <xf numFmtId="9" fontId="0" fillId="4" borderId="28" xfId="4" applyFont="1" applyFill="1" applyBorder="1" applyAlignment="1">
      <alignment horizontal="center"/>
    </xf>
    <xf numFmtId="9" fontId="0" fillId="6" borderId="28" xfId="4" applyFont="1" applyFill="1" applyBorder="1" applyAlignment="1">
      <alignment horizontal="center"/>
    </xf>
    <xf numFmtId="9" fontId="0" fillId="7" borderId="28" xfId="4" applyFont="1" applyFill="1" applyBorder="1" applyAlignment="1">
      <alignment horizontal="center"/>
    </xf>
    <xf numFmtId="9" fontId="0" fillId="7" borderId="29" xfId="4" applyFont="1" applyFill="1" applyBorder="1" applyAlignment="1">
      <alignment horizontal="center"/>
    </xf>
    <xf numFmtId="164" fontId="0" fillId="5" borderId="1" xfId="3" applyNumberFormat="1" applyFont="1" applyFill="1" applyBorder="1" applyAlignment="1">
      <alignment horizontal="center" vertical="center"/>
    </xf>
    <xf numFmtId="164" fontId="0" fillId="5" borderId="40" xfId="3" applyNumberFormat="1" applyFont="1" applyFill="1" applyBorder="1" applyAlignment="1">
      <alignment horizontal="center" vertical="center"/>
    </xf>
    <xf numFmtId="164" fontId="0" fillId="5" borderId="2" xfId="3" applyNumberFormat="1" applyFont="1" applyFill="1" applyBorder="1" applyAlignment="1">
      <alignment horizontal="center" vertical="center"/>
    </xf>
    <xf numFmtId="164" fontId="0" fillId="5" borderId="55" xfId="3" applyNumberFormat="1" applyFont="1" applyFill="1" applyBorder="1" applyAlignment="1">
      <alignment horizontal="center" vertical="center"/>
    </xf>
    <xf numFmtId="164" fontId="6" fillId="8" borderId="25" xfId="3" applyNumberFormat="1" applyFont="1" applyFill="1" applyBorder="1" applyAlignment="1">
      <alignment horizontal="center" vertical="center"/>
    </xf>
    <xf numFmtId="164" fontId="6" fillId="8" borderId="62" xfId="3" applyNumberFormat="1" applyFont="1" applyFill="1" applyBorder="1" applyAlignment="1">
      <alignment horizontal="center" vertical="center"/>
    </xf>
    <xf numFmtId="164" fontId="0" fillId="9" borderId="40" xfId="3" applyNumberFormat="1" applyFont="1" applyFill="1" applyBorder="1" applyAlignment="1">
      <alignment horizontal="center" vertical="center"/>
    </xf>
    <xf numFmtId="164" fontId="0" fillId="9" borderId="2" xfId="3" applyNumberFormat="1" applyFont="1" applyFill="1" applyBorder="1" applyAlignment="1">
      <alignment horizontal="center" vertical="center"/>
    </xf>
    <xf numFmtId="164" fontId="0" fillId="9" borderId="44" xfId="3" applyNumberFormat="1" applyFont="1" applyFill="1" applyBorder="1" applyAlignment="1">
      <alignment horizontal="center" vertical="center"/>
    </xf>
    <xf numFmtId="164" fontId="0" fillId="9" borderId="7" xfId="3" applyNumberFormat="1" applyFont="1" applyFill="1" applyBorder="1" applyAlignment="1">
      <alignment horizontal="center" vertical="center"/>
    </xf>
    <xf numFmtId="1" fontId="0" fillId="9" borderId="34" xfId="0" applyNumberFormat="1" applyFont="1" applyFill="1" applyBorder="1" applyAlignment="1">
      <alignment horizontal="center" vertical="center"/>
    </xf>
    <xf numFmtId="1" fontId="0" fillId="9" borderId="16" xfId="0" applyNumberFormat="1" applyFont="1" applyFill="1" applyBorder="1" applyAlignment="1">
      <alignment horizontal="center" vertical="center"/>
    </xf>
    <xf numFmtId="1" fontId="0" fillId="5" borderId="23" xfId="0" applyNumberFormat="1" applyFill="1" applyBorder="1" applyAlignment="1">
      <alignment horizontal="center" vertical="center"/>
    </xf>
    <xf numFmtId="43" fontId="0" fillId="5" borderId="14" xfId="1" applyFont="1" applyFill="1" applyBorder="1" applyAlignment="1">
      <alignment horizontal="center"/>
    </xf>
    <xf numFmtId="43" fontId="0" fillId="4" borderId="14" xfId="1" applyFont="1" applyFill="1" applyBorder="1" applyAlignment="1">
      <alignment horizontal="center"/>
    </xf>
    <xf numFmtId="43" fontId="0" fillId="6" borderId="14" xfId="1" applyFon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64" fontId="0" fillId="9" borderId="20" xfId="3" applyNumberFormat="1" applyFont="1" applyFill="1" applyBorder="1" applyAlignment="1">
      <alignment horizontal="center" vertical="center"/>
    </xf>
    <xf numFmtId="164" fontId="0" fillId="9" borderId="51" xfId="3" applyNumberFormat="1" applyFont="1" applyFill="1" applyBorder="1" applyAlignment="1">
      <alignment horizontal="center" vertical="center"/>
    </xf>
    <xf numFmtId="9" fontId="0" fillId="9" borderId="27" xfId="4" applyFont="1" applyFill="1" applyBorder="1" applyAlignment="1">
      <alignment horizontal="center" vertical="center"/>
    </xf>
    <xf numFmtId="9" fontId="0" fillId="9" borderId="29" xfId="4" applyFont="1" applyFill="1" applyBorder="1" applyAlignment="1">
      <alignment horizontal="center" vertical="center"/>
    </xf>
    <xf numFmtId="164" fontId="0" fillId="9" borderId="55" xfId="3" applyNumberFormat="1" applyFont="1" applyFill="1" applyBorder="1" applyAlignment="1">
      <alignment horizontal="center" vertical="center"/>
    </xf>
    <xf numFmtId="164" fontId="0" fillId="9" borderId="57" xfId="3" applyNumberFormat="1" applyFont="1" applyFill="1" applyBorder="1" applyAlignment="1">
      <alignment horizontal="center" vertical="center"/>
    </xf>
    <xf numFmtId="164" fontId="0" fillId="9" borderId="1" xfId="3" applyNumberFormat="1" applyFont="1" applyFill="1" applyBorder="1" applyAlignment="1">
      <alignment horizontal="center" vertical="center"/>
    </xf>
    <xf numFmtId="164" fontId="0" fillId="9" borderId="12" xfId="3" applyNumberFormat="1" applyFont="1" applyFill="1" applyBorder="1" applyAlignment="1">
      <alignment horizontal="center" vertical="center"/>
    </xf>
    <xf numFmtId="164" fontId="0" fillId="9" borderId="47" xfId="3" applyNumberFormat="1" applyFont="1" applyFill="1" applyBorder="1" applyAlignment="1">
      <alignment horizontal="center" vertical="center"/>
    </xf>
    <xf numFmtId="164" fontId="0" fillId="9" borderId="26" xfId="3" applyNumberFormat="1" applyFont="1" applyFill="1" applyBorder="1" applyAlignment="1">
      <alignment horizontal="center" vertical="center"/>
    </xf>
    <xf numFmtId="1" fontId="0" fillId="7" borderId="30" xfId="0" applyNumberFormat="1" applyFill="1" applyBorder="1" applyAlignment="1">
      <alignment horizontal="center"/>
    </xf>
    <xf numFmtId="164" fontId="0" fillId="7" borderId="25" xfId="3" applyNumberFormat="1" applyFont="1" applyFill="1" applyBorder="1" applyAlignment="1">
      <alignment horizontal="center"/>
    </xf>
    <xf numFmtId="164" fontId="0" fillId="7" borderId="62" xfId="3" applyNumberFormat="1" applyFont="1" applyFill="1" applyBorder="1" applyAlignment="1">
      <alignment horizontal="center"/>
    </xf>
    <xf numFmtId="164" fontId="0" fillId="7" borderId="12" xfId="3" applyNumberFormat="1" applyFont="1" applyFill="1" applyBorder="1" applyAlignment="1">
      <alignment horizontal="center"/>
    </xf>
    <xf numFmtId="164" fontId="0" fillId="7" borderId="47" xfId="3" applyNumberFormat="1" applyFont="1" applyFill="1" applyBorder="1" applyAlignment="1">
      <alignment horizontal="center"/>
    </xf>
    <xf numFmtId="164" fontId="0" fillId="7" borderId="26" xfId="3" applyNumberFormat="1" applyFont="1" applyFill="1" applyBorder="1" applyAlignment="1">
      <alignment horizontal="center"/>
    </xf>
    <xf numFmtId="43" fontId="0" fillId="6" borderId="30" xfId="1" applyFont="1" applyFill="1" applyBorder="1" applyAlignment="1">
      <alignment horizontal="center"/>
    </xf>
    <xf numFmtId="164" fontId="0" fillId="6" borderId="25" xfId="3" applyNumberFormat="1" applyFont="1" applyFill="1" applyBorder="1" applyAlignment="1">
      <alignment horizontal="center"/>
    </xf>
    <xf numFmtId="164" fontId="0" fillId="6" borderId="62" xfId="3" applyNumberFormat="1" applyFont="1" applyFill="1" applyBorder="1" applyAlignment="1">
      <alignment horizontal="center"/>
    </xf>
    <xf numFmtId="164" fontId="0" fillId="6" borderId="12" xfId="3" applyNumberFormat="1" applyFont="1" applyFill="1" applyBorder="1" applyAlignment="1">
      <alignment horizontal="center"/>
    </xf>
    <xf numFmtId="164" fontId="0" fillId="6" borderId="47" xfId="3" applyNumberFormat="1" applyFont="1" applyFill="1" applyBorder="1" applyAlignment="1">
      <alignment horizontal="center"/>
    </xf>
    <xf numFmtId="164" fontId="0" fillId="6" borderId="26" xfId="3" applyNumberFormat="1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/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3" borderId="63" xfId="3" applyNumberFormat="1" applyFont="1" applyFill="1" applyBorder="1" applyAlignment="1">
      <alignment horizontal="center"/>
    </xf>
    <xf numFmtId="164" fontId="0" fillId="3" borderId="67" xfId="3" applyNumberFormat="1" applyFont="1" applyFill="1" applyBorder="1" applyAlignment="1">
      <alignment horizontal="center"/>
    </xf>
    <xf numFmtId="164" fontId="6" fillId="8" borderId="1" xfId="3" applyNumberFormat="1" applyFont="1" applyFill="1" applyBorder="1" applyAlignment="1">
      <alignment horizontal="center" vertical="center"/>
    </xf>
    <xf numFmtId="164" fontId="6" fillId="8" borderId="40" xfId="3" applyNumberFormat="1" applyFont="1" applyFill="1" applyBorder="1" applyAlignment="1">
      <alignment horizontal="center" vertical="center"/>
    </xf>
    <xf numFmtId="164" fontId="6" fillId="8" borderId="2" xfId="3" applyNumberFormat="1" applyFont="1" applyFill="1" applyBorder="1" applyAlignment="1">
      <alignment horizontal="center" vertical="center"/>
    </xf>
    <xf numFmtId="164" fontId="6" fillId="8" borderId="20" xfId="3" applyNumberFormat="1" applyFont="1" applyFill="1" applyBorder="1" applyAlignment="1">
      <alignment horizontal="center" vertical="center"/>
    </xf>
    <xf numFmtId="164" fontId="6" fillId="8" borderId="55" xfId="3" applyNumberFormat="1" applyFont="1" applyFill="1" applyBorder="1" applyAlignment="1">
      <alignment horizontal="center" vertical="center"/>
    </xf>
    <xf numFmtId="164" fontId="6" fillId="8" borderId="21" xfId="3" applyNumberFormat="1" applyFont="1" applyFill="1" applyBorder="1" applyAlignment="1">
      <alignment horizontal="center" vertical="center"/>
    </xf>
    <xf numFmtId="164" fontId="6" fillId="8" borderId="22" xfId="3" applyNumberFormat="1" applyFont="1" applyFill="1" applyBorder="1" applyAlignment="1">
      <alignment horizontal="center" vertical="center"/>
    </xf>
    <xf numFmtId="164" fontId="6" fillId="8" borderId="32" xfId="3" applyNumberFormat="1" applyFont="1" applyFill="1" applyBorder="1" applyAlignment="1">
      <alignment horizontal="center" vertical="center"/>
    </xf>
    <xf numFmtId="164" fontId="6" fillId="8" borderId="33" xfId="3" applyNumberFormat="1" applyFont="1" applyFill="1" applyBorder="1" applyAlignment="1">
      <alignment horizontal="center" vertical="center"/>
    </xf>
    <xf numFmtId="164" fontId="6" fillId="8" borderId="34" xfId="3" applyNumberFormat="1" applyFont="1" applyFill="1" applyBorder="1" applyAlignment="1">
      <alignment horizontal="center" vertical="center"/>
    </xf>
    <xf numFmtId="164" fontId="6" fillId="8" borderId="60" xfId="3" applyNumberFormat="1" applyFont="1" applyFill="1" applyBorder="1" applyAlignment="1">
      <alignment horizontal="center" vertical="center"/>
    </xf>
    <xf numFmtId="164" fontId="6" fillId="8" borderId="35" xfId="3" applyNumberFormat="1" applyFont="1" applyFill="1" applyBorder="1" applyAlignment="1">
      <alignment horizontal="center" vertical="center"/>
    </xf>
    <xf numFmtId="164" fontId="6" fillId="8" borderId="3" xfId="3" applyNumberFormat="1" applyFont="1" applyFill="1" applyBorder="1" applyAlignment="1">
      <alignment horizontal="center" vertical="center"/>
    </xf>
    <xf numFmtId="164" fontId="6" fillId="8" borderId="37" xfId="3" applyNumberFormat="1" applyFont="1" applyFill="1" applyBorder="1" applyAlignment="1">
      <alignment horizontal="center" vertical="center"/>
    </xf>
    <xf numFmtId="164" fontId="6" fillId="8" borderId="4" xfId="3" applyNumberFormat="1" applyFont="1" applyFill="1" applyBorder="1" applyAlignment="1">
      <alignment horizontal="center" vertical="center"/>
    </xf>
    <xf numFmtId="164" fontId="6" fillId="8" borderId="50" xfId="3" applyNumberFormat="1" applyFont="1" applyFill="1" applyBorder="1" applyAlignment="1">
      <alignment horizontal="center" vertical="center"/>
    </xf>
    <xf numFmtId="164" fontId="6" fillId="8" borderId="56" xfId="3" applyNumberFormat="1" applyFont="1" applyFill="1" applyBorder="1" applyAlignment="1">
      <alignment horizontal="center" vertical="center"/>
    </xf>
    <xf numFmtId="164" fontId="6" fillId="8" borderId="19" xfId="3" applyNumberFormat="1" applyFont="1" applyFill="1" applyBorder="1" applyAlignment="1">
      <alignment horizontal="center" vertical="center"/>
    </xf>
    <xf numFmtId="164" fontId="6" fillId="8" borderId="24" xfId="3" applyNumberFormat="1" applyFont="1" applyFill="1" applyBorder="1" applyAlignment="1">
      <alignment horizontal="center" vertical="center"/>
    </xf>
    <xf numFmtId="164" fontId="6" fillId="8" borderId="53" xfId="3" applyNumberFormat="1" applyFont="1" applyFill="1" applyBorder="1" applyAlignment="1">
      <alignment horizontal="center" vertical="center"/>
    </xf>
    <xf numFmtId="1" fontId="6" fillId="8" borderId="21" xfId="0" applyNumberFormat="1" applyFont="1" applyFill="1" applyBorder="1" applyAlignment="1">
      <alignment horizontal="center" vertical="center"/>
    </xf>
    <xf numFmtId="1" fontId="6" fillId="8" borderId="23" xfId="0" applyNumberFormat="1" applyFont="1" applyFill="1" applyBorder="1" applyAlignment="1">
      <alignment horizontal="center" vertical="center"/>
    </xf>
    <xf numFmtId="164" fontId="6" fillId="8" borderId="19" xfId="3" applyNumberFormat="1" applyFont="1" applyFill="1" applyBorder="1" applyAlignment="1">
      <alignment horizontal="center" vertical="center" wrapText="1"/>
    </xf>
    <xf numFmtId="164" fontId="6" fillId="8" borderId="24" xfId="3" applyNumberFormat="1" applyFont="1" applyFill="1" applyBorder="1" applyAlignment="1">
      <alignment horizontal="center" vertical="center" wrapText="1"/>
    </xf>
    <xf numFmtId="164" fontId="6" fillId="8" borderId="63" xfId="3" applyNumberFormat="1" applyFont="1" applyFill="1" applyBorder="1" applyAlignment="1">
      <alignment horizontal="center" vertical="center"/>
    </xf>
    <xf numFmtId="164" fontId="6" fillId="8" borderId="73" xfId="3" applyNumberFormat="1" applyFont="1" applyFill="1" applyBorder="1" applyAlignment="1">
      <alignment horizontal="center" vertical="center"/>
    </xf>
    <xf numFmtId="1" fontId="5" fillId="8" borderId="72" xfId="0" applyNumberFormat="1" applyFont="1" applyFill="1" applyBorder="1" applyAlignment="1">
      <alignment horizontal="center"/>
    </xf>
    <xf numFmtId="1" fontId="5" fillId="8" borderId="64" xfId="0" applyNumberFormat="1" applyFont="1" applyFill="1" applyBorder="1" applyAlignment="1">
      <alignment horizontal="center"/>
    </xf>
    <xf numFmtId="1" fontId="5" fillId="8" borderId="66" xfId="0" applyNumberFormat="1" applyFon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1" fontId="6" fillId="8" borderId="19" xfId="0" applyNumberFormat="1" applyFont="1" applyFill="1" applyBorder="1" applyAlignment="1">
      <alignment horizontal="center" vertical="center"/>
    </xf>
    <xf numFmtId="1" fontId="6" fillId="8" borderId="24" xfId="0" applyNumberFormat="1" applyFont="1" applyFill="1" applyBorder="1" applyAlignment="1">
      <alignment horizontal="center" vertical="center"/>
    </xf>
    <xf numFmtId="1" fontId="6" fillId="8" borderId="53" xfId="0" applyNumberFormat="1" applyFont="1" applyFill="1" applyBorder="1" applyAlignment="1">
      <alignment horizontal="center" vertical="center"/>
    </xf>
  </cellXfs>
  <cellStyles count="5">
    <cellStyle name="Hipervínculo" xfId="2" builtinId="8"/>
    <cellStyle name="Millares" xfId="1" builtinId="3"/>
    <cellStyle name="Moneda" xfId="3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esentable.es/diseno/257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zoomScale="80" zoomScaleNormal="80" workbookViewId="0">
      <selection activeCell="N11" sqref="N11"/>
    </sheetView>
  </sheetViews>
  <sheetFormatPr baseColWidth="10" defaultRowHeight="15" x14ac:dyDescent="0.25"/>
  <cols>
    <col min="1" max="1" width="14.5703125" bestFit="1" customWidth="1"/>
    <col min="2" max="2" width="25.140625" customWidth="1"/>
    <col min="3" max="3" width="14.140625" style="10" customWidth="1"/>
    <col min="4" max="4" width="11.42578125" style="10" customWidth="1"/>
    <col min="5" max="11" width="11.42578125" style="10"/>
  </cols>
  <sheetData>
    <row r="1" spans="1:11" x14ac:dyDescent="0.25">
      <c r="A1" s="216"/>
      <c r="B1" s="217"/>
      <c r="C1" s="226" t="s">
        <v>41</v>
      </c>
      <c r="D1" s="13"/>
      <c r="E1" s="13"/>
      <c r="F1" s="225" t="s">
        <v>25</v>
      </c>
      <c r="G1" s="221"/>
      <c r="H1" s="220" t="s">
        <v>26</v>
      </c>
      <c r="I1" s="221"/>
      <c r="J1" s="220" t="s">
        <v>27</v>
      </c>
      <c r="K1" s="221"/>
    </row>
    <row r="2" spans="1:11" ht="15.75" thickBot="1" x14ac:dyDescent="0.3">
      <c r="A2" s="218"/>
      <c r="B2" s="219"/>
      <c r="C2" s="227"/>
      <c r="D2" s="14" t="s">
        <v>43</v>
      </c>
      <c r="E2" s="14" t="s">
        <v>24</v>
      </c>
      <c r="F2" s="15" t="s">
        <v>28</v>
      </c>
      <c r="G2" s="16" t="s">
        <v>4</v>
      </c>
      <c r="H2" s="17" t="s">
        <v>28</v>
      </c>
      <c r="I2" s="16" t="s">
        <v>4</v>
      </c>
      <c r="J2" s="17" t="s">
        <v>28</v>
      </c>
      <c r="K2" s="16" t="s">
        <v>4</v>
      </c>
    </row>
    <row r="3" spans="1:11" x14ac:dyDescent="0.25">
      <c r="A3" s="224" t="s">
        <v>42</v>
      </c>
      <c r="B3" s="8" t="s">
        <v>43</v>
      </c>
      <c r="C3" s="20" t="s">
        <v>56</v>
      </c>
      <c r="D3" s="20"/>
      <c r="E3" s="20"/>
      <c r="F3" s="18"/>
      <c r="G3" s="19"/>
      <c r="H3" s="18"/>
      <c r="I3" s="19"/>
      <c r="J3" s="18"/>
      <c r="K3" s="19"/>
    </row>
    <row r="4" spans="1:11" x14ac:dyDescent="0.25">
      <c r="A4" s="224"/>
      <c r="B4" s="8" t="s">
        <v>24</v>
      </c>
      <c r="C4" s="21" t="s">
        <v>56</v>
      </c>
      <c r="D4" s="21"/>
      <c r="E4" s="21"/>
      <c r="F4" s="4"/>
      <c r="G4" s="2"/>
      <c r="H4" s="4"/>
      <c r="I4" s="2"/>
      <c r="J4" s="4"/>
      <c r="K4" s="2"/>
    </row>
    <row r="5" spans="1:11" x14ac:dyDescent="0.25">
      <c r="A5" s="224"/>
      <c r="B5" s="8" t="s">
        <v>25</v>
      </c>
      <c r="C5" s="21" t="s">
        <v>56</v>
      </c>
      <c r="D5" s="21"/>
      <c r="E5" s="21"/>
      <c r="F5" s="4"/>
      <c r="G5" s="2"/>
      <c r="H5" s="4"/>
      <c r="I5" s="2"/>
      <c r="J5" s="4"/>
      <c r="K5" s="2"/>
    </row>
    <row r="6" spans="1:11" x14ac:dyDescent="0.25">
      <c r="A6" s="224"/>
      <c r="B6" s="8" t="s">
        <v>26</v>
      </c>
      <c r="C6" s="21" t="s">
        <v>56</v>
      </c>
      <c r="D6" s="21"/>
      <c r="E6" s="21"/>
      <c r="F6" s="4"/>
      <c r="G6" s="2"/>
      <c r="H6" s="4"/>
      <c r="I6" s="2"/>
      <c r="J6" s="4"/>
      <c r="K6" s="2"/>
    </row>
    <row r="7" spans="1:11" x14ac:dyDescent="0.25">
      <c r="A7" s="224"/>
      <c r="B7" s="8" t="s">
        <v>27</v>
      </c>
      <c r="C7" s="21" t="s">
        <v>56</v>
      </c>
      <c r="D7" s="21"/>
      <c r="E7" s="21"/>
      <c r="F7" s="4"/>
      <c r="G7" s="2"/>
      <c r="H7" s="4"/>
      <c r="I7" s="2"/>
      <c r="J7" s="4"/>
      <c r="K7" s="2"/>
    </row>
    <row r="8" spans="1:11" x14ac:dyDescent="0.25">
      <c r="A8" s="224" t="s">
        <v>44</v>
      </c>
      <c r="B8" s="8" t="s">
        <v>46</v>
      </c>
      <c r="C8" s="21" t="s">
        <v>56</v>
      </c>
      <c r="D8" s="21"/>
      <c r="E8" s="21"/>
      <c r="F8" s="4"/>
      <c r="G8" s="2"/>
      <c r="H8" s="4" t="s">
        <v>56</v>
      </c>
      <c r="I8" s="2"/>
      <c r="J8" s="4" t="s">
        <v>56</v>
      </c>
      <c r="K8" s="2"/>
    </row>
    <row r="9" spans="1:11" x14ac:dyDescent="0.25">
      <c r="A9" s="224"/>
      <c r="B9" s="8" t="s">
        <v>45</v>
      </c>
      <c r="C9" s="21" t="s">
        <v>56</v>
      </c>
      <c r="D9" s="21"/>
      <c r="E9" s="21"/>
      <c r="F9" s="4"/>
      <c r="G9" s="2"/>
      <c r="H9" s="4" t="s">
        <v>56</v>
      </c>
      <c r="I9" s="2"/>
      <c r="J9" s="4" t="s">
        <v>56</v>
      </c>
      <c r="K9" s="2"/>
    </row>
    <row r="10" spans="1:11" x14ac:dyDescent="0.25">
      <c r="A10" s="224"/>
      <c r="B10" s="8" t="s">
        <v>47</v>
      </c>
      <c r="C10" s="21" t="s">
        <v>56</v>
      </c>
      <c r="D10" s="21"/>
      <c r="E10" s="21"/>
      <c r="F10" s="4"/>
      <c r="G10" s="2"/>
      <c r="H10" s="4"/>
      <c r="I10" s="2"/>
      <c r="J10" s="4"/>
      <c r="K10" s="2"/>
    </row>
    <row r="11" spans="1:11" x14ac:dyDescent="0.25">
      <c r="A11" s="224"/>
      <c r="B11" s="8" t="s">
        <v>5</v>
      </c>
      <c r="C11" s="21" t="s">
        <v>56</v>
      </c>
      <c r="D11" s="21"/>
      <c r="E11" s="21"/>
      <c r="F11" s="4"/>
      <c r="G11" s="2"/>
      <c r="H11" s="4"/>
      <c r="I11" s="2"/>
      <c r="J11" s="4"/>
      <c r="K11" s="2"/>
    </row>
    <row r="12" spans="1:11" x14ac:dyDescent="0.25">
      <c r="A12" s="224" t="s">
        <v>46</v>
      </c>
      <c r="B12" s="8" t="s">
        <v>48</v>
      </c>
      <c r="C12" s="21" t="s">
        <v>56</v>
      </c>
      <c r="D12" s="21" t="s">
        <v>56</v>
      </c>
      <c r="E12" s="21" t="s">
        <v>56</v>
      </c>
      <c r="F12" s="4" t="s">
        <v>56</v>
      </c>
      <c r="G12" s="2" t="s">
        <v>56</v>
      </c>
      <c r="H12" s="4" t="s">
        <v>56</v>
      </c>
      <c r="I12" s="2" t="s">
        <v>56</v>
      </c>
      <c r="J12" s="4" t="s">
        <v>56</v>
      </c>
      <c r="K12" s="2" t="s">
        <v>56</v>
      </c>
    </row>
    <row r="13" spans="1:11" x14ac:dyDescent="0.25">
      <c r="A13" s="224"/>
      <c r="B13" s="8" t="s">
        <v>46</v>
      </c>
      <c r="C13" s="21" t="s">
        <v>56</v>
      </c>
      <c r="D13" s="21"/>
      <c r="E13" s="21"/>
      <c r="F13" s="4" t="s">
        <v>56</v>
      </c>
      <c r="G13" s="2"/>
      <c r="H13" s="4" t="s">
        <v>56</v>
      </c>
      <c r="I13" s="2"/>
      <c r="J13" s="4" t="s">
        <v>56</v>
      </c>
      <c r="K13" s="2"/>
    </row>
    <row r="14" spans="1:11" x14ac:dyDescent="0.25">
      <c r="A14" s="224"/>
      <c r="B14" s="8" t="s">
        <v>49</v>
      </c>
      <c r="C14" s="21" t="s">
        <v>56</v>
      </c>
      <c r="D14" s="21" t="s">
        <v>56</v>
      </c>
      <c r="E14" s="21" t="s">
        <v>56</v>
      </c>
      <c r="F14" s="4" t="s">
        <v>56</v>
      </c>
      <c r="G14" s="2"/>
      <c r="H14" s="4" t="s">
        <v>56</v>
      </c>
      <c r="I14" s="2"/>
      <c r="J14" s="4" t="s">
        <v>56</v>
      </c>
      <c r="K14" s="2"/>
    </row>
    <row r="15" spans="1:11" x14ac:dyDescent="0.25">
      <c r="A15" s="224"/>
      <c r="B15" s="8" t="s">
        <v>50</v>
      </c>
      <c r="C15" s="21" t="s">
        <v>56</v>
      </c>
      <c r="D15" s="21"/>
      <c r="E15" s="21"/>
      <c r="F15" s="4" t="s">
        <v>56</v>
      </c>
      <c r="G15" s="2" t="s">
        <v>56</v>
      </c>
      <c r="H15" s="4" t="s">
        <v>56</v>
      </c>
      <c r="I15" s="2" t="s">
        <v>56</v>
      </c>
      <c r="J15" s="4" t="s">
        <v>56</v>
      </c>
      <c r="K15" s="2" t="s">
        <v>56</v>
      </c>
    </row>
    <row r="16" spans="1:11" x14ac:dyDescent="0.25">
      <c r="A16" s="224"/>
      <c r="B16" s="8" t="s">
        <v>51</v>
      </c>
      <c r="C16" s="21" t="s">
        <v>56</v>
      </c>
      <c r="D16" s="21" t="s">
        <v>56</v>
      </c>
      <c r="E16" s="21" t="s">
        <v>56</v>
      </c>
      <c r="F16" s="4"/>
      <c r="G16" s="2" t="s">
        <v>56</v>
      </c>
      <c r="H16" s="4"/>
      <c r="I16" s="2" t="s">
        <v>56</v>
      </c>
      <c r="J16" s="4"/>
      <c r="K16" s="2" t="s">
        <v>56</v>
      </c>
    </row>
    <row r="17" spans="1:11" x14ac:dyDescent="0.25">
      <c r="A17" s="224" t="s">
        <v>52</v>
      </c>
      <c r="B17" s="8" t="s">
        <v>53</v>
      </c>
      <c r="C17" s="21" t="s">
        <v>56</v>
      </c>
      <c r="D17" s="21"/>
      <c r="E17" s="21"/>
      <c r="F17" s="4"/>
      <c r="G17" s="2"/>
      <c r="H17" s="4"/>
      <c r="I17" s="2"/>
      <c r="J17" s="4"/>
      <c r="K17" s="2"/>
    </row>
    <row r="18" spans="1:11" x14ac:dyDescent="0.25">
      <c r="A18" s="224"/>
      <c r="B18" s="8" t="s">
        <v>50</v>
      </c>
      <c r="C18" s="21" t="s">
        <v>56</v>
      </c>
      <c r="D18" s="21"/>
      <c r="E18" s="21"/>
      <c r="F18" s="4" t="s">
        <v>56</v>
      </c>
      <c r="G18" s="2" t="s">
        <v>56</v>
      </c>
      <c r="H18" s="4" t="s">
        <v>56</v>
      </c>
      <c r="I18" s="2" t="s">
        <v>56</v>
      </c>
      <c r="J18" s="4" t="s">
        <v>56</v>
      </c>
      <c r="K18" s="2" t="s">
        <v>56</v>
      </c>
    </row>
    <row r="19" spans="1:11" x14ac:dyDescent="0.25">
      <c r="A19" s="224"/>
      <c r="B19" s="8" t="s">
        <v>54</v>
      </c>
      <c r="C19" s="21" t="s">
        <v>56</v>
      </c>
      <c r="D19" s="21"/>
      <c r="E19" s="21"/>
      <c r="F19" s="4" t="s">
        <v>56</v>
      </c>
      <c r="G19" s="2" t="s">
        <v>56</v>
      </c>
      <c r="H19" s="4" t="s">
        <v>56</v>
      </c>
      <c r="I19" s="2" t="s">
        <v>56</v>
      </c>
      <c r="J19" s="4" t="s">
        <v>56</v>
      </c>
      <c r="K19" s="2" t="s">
        <v>56</v>
      </c>
    </row>
    <row r="20" spans="1:11" x14ac:dyDescent="0.25">
      <c r="A20" s="224"/>
      <c r="B20" s="8" t="s">
        <v>55</v>
      </c>
      <c r="C20" s="21" t="s">
        <v>56</v>
      </c>
      <c r="D20" s="21"/>
      <c r="E20" s="21"/>
      <c r="F20" s="4" t="s">
        <v>56</v>
      </c>
      <c r="G20" s="2" t="s">
        <v>56</v>
      </c>
      <c r="H20" s="4" t="s">
        <v>56</v>
      </c>
      <c r="I20" s="2" t="s">
        <v>56</v>
      </c>
      <c r="J20" s="4" t="s">
        <v>56</v>
      </c>
      <c r="K20" s="2" t="s">
        <v>56</v>
      </c>
    </row>
    <row r="21" spans="1:11" x14ac:dyDescent="0.25">
      <c r="A21" s="224"/>
      <c r="B21" s="8" t="s">
        <v>62</v>
      </c>
      <c r="C21" s="21" t="s">
        <v>56</v>
      </c>
      <c r="D21" s="21"/>
      <c r="E21" s="21"/>
      <c r="F21" s="4" t="s">
        <v>56</v>
      </c>
      <c r="G21" s="2" t="s">
        <v>56</v>
      </c>
      <c r="H21" s="4" t="s">
        <v>56</v>
      </c>
      <c r="I21" s="2" t="s">
        <v>56</v>
      </c>
      <c r="J21" s="4" t="s">
        <v>56</v>
      </c>
      <c r="K21" s="2" t="s">
        <v>56</v>
      </c>
    </row>
    <row r="22" spans="1:11" x14ac:dyDescent="0.25">
      <c r="A22" s="224"/>
      <c r="B22" s="8" t="s">
        <v>51</v>
      </c>
      <c r="C22" s="21" t="s">
        <v>56</v>
      </c>
      <c r="D22" s="21"/>
      <c r="E22" s="21"/>
      <c r="F22" s="4" t="s">
        <v>56</v>
      </c>
      <c r="G22" s="2" t="s">
        <v>56</v>
      </c>
      <c r="H22" s="4" t="s">
        <v>56</v>
      </c>
      <c r="I22" s="2" t="s">
        <v>56</v>
      </c>
      <c r="J22" s="4" t="s">
        <v>56</v>
      </c>
      <c r="K22" s="2" t="s">
        <v>56</v>
      </c>
    </row>
    <row r="23" spans="1:11" x14ac:dyDescent="0.25">
      <c r="A23" s="222" t="s">
        <v>57</v>
      </c>
      <c r="B23" s="223"/>
      <c r="C23" s="21" t="s">
        <v>56</v>
      </c>
      <c r="D23" s="21"/>
      <c r="E23" s="21" t="s">
        <v>56</v>
      </c>
      <c r="F23" s="4"/>
      <c r="G23" s="2"/>
      <c r="H23" s="4"/>
      <c r="I23" s="2"/>
      <c r="J23" s="4"/>
      <c r="K23" s="2"/>
    </row>
    <row r="24" spans="1:11" x14ac:dyDescent="0.25">
      <c r="A24" s="222" t="s">
        <v>58</v>
      </c>
      <c r="B24" s="223"/>
      <c r="C24" s="21" t="s">
        <v>56</v>
      </c>
      <c r="D24" s="21"/>
      <c r="E24" s="21"/>
      <c r="F24" s="4" t="s">
        <v>56</v>
      </c>
      <c r="G24" s="2" t="s">
        <v>56</v>
      </c>
      <c r="H24" s="4" t="s">
        <v>56</v>
      </c>
      <c r="I24" s="2" t="s">
        <v>56</v>
      </c>
      <c r="J24" s="4" t="s">
        <v>56</v>
      </c>
      <c r="K24" s="2" t="s">
        <v>56</v>
      </c>
    </row>
    <row r="25" spans="1:11" x14ac:dyDescent="0.25">
      <c r="A25" s="222" t="s">
        <v>59</v>
      </c>
      <c r="B25" s="223"/>
      <c r="C25" s="21" t="s">
        <v>56</v>
      </c>
      <c r="D25" s="21"/>
      <c r="E25" s="21" t="s">
        <v>56</v>
      </c>
      <c r="F25" s="4" t="s">
        <v>56</v>
      </c>
      <c r="G25" s="2" t="s">
        <v>56</v>
      </c>
      <c r="H25" s="4" t="s">
        <v>56</v>
      </c>
      <c r="I25" s="2" t="s">
        <v>56</v>
      </c>
      <c r="J25" s="4" t="s">
        <v>56</v>
      </c>
      <c r="K25" s="2" t="s">
        <v>56</v>
      </c>
    </row>
    <row r="26" spans="1:11" x14ac:dyDescent="0.25">
      <c r="A26" s="222" t="s">
        <v>60</v>
      </c>
      <c r="B26" s="223"/>
      <c r="C26" s="21" t="s">
        <v>56</v>
      </c>
      <c r="D26" s="21"/>
      <c r="E26" s="21"/>
      <c r="F26" s="4"/>
      <c r="G26" s="2"/>
      <c r="H26" s="4" t="s">
        <v>56</v>
      </c>
      <c r="I26" s="2" t="s">
        <v>56</v>
      </c>
      <c r="J26" s="4" t="s">
        <v>56</v>
      </c>
      <c r="K26" s="2" t="s">
        <v>56</v>
      </c>
    </row>
    <row r="27" spans="1:11" ht="15.75" thickBot="1" x14ac:dyDescent="0.3">
      <c r="A27" s="214" t="s">
        <v>61</v>
      </c>
      <c r="B27" s="215"/>
      <c r="C27" s="22" t="s">
        <v>56</v>
      </c>
      <c r="D27" s="22"/>
      <c r="E27" s="22"/>
      <c r="F27" s="6"/>
      <c r="G27" s="7"/>
      <c r="H27" s="6"/>
      <c r="I27" s="7"/>
      <c r="J27" s="6" t="s">
        <v>56</v>
      </c>
      <c r="K27" s="7" t="s">
        <v>56</v>
      </c>
    </row>
  </sheetData>
  <mergeCells count="14">
    <mergeCell ref="A27:B27"/>
    <mergeCell ref="A1:B2"/>
    <mergeCell ref="H1:I1"/>
    <mergeCell ref="J1:K1"/>
    <mergeCell ref="A23:B23"/>
    <mergeCell ref="A24:B24"/>
    <mergeCell ref="A25:B25"/>
    <mergeCell ref="A26:B26"/>
    <mergeCell ref="A17:A22"/>
    <mergeCell ref="F1:G1"/>
    <mergeCell ref="C1:C2"/>
    <mergeCell ref="A3:A7"/>
    <mergeCell ref="A8:A11"/>
    <mergeCell ref="A12:A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zoomScale="80" zoomScaleNormal="80" workbookViewId="0">
      <selection activeCell="C36" sqref="C36"/>
    </sheetView>
  </sheetViews>
  <sheetFormatPr baseColWidth="10" defaultRowHeight="15" x14ac:dyDescent="0.25"/>
  <cols>
    <col min="1" max="1" width="42" style="1" customWidth="1"/>
    <col min="2" max="2" width="19.28515625" bestFit="1" customWidth="1"/>
    <col min="3" max="9" width="10.85546875" customWidth="1"/>
    <col min="10" max="10" width="10.85546875" style="10" customWidth="1"/>
  </cols>
  <sheetData>
    <row r="1" spans="1:10" ht="15.75" thickBot="1" x14ac:dyDescent="0.3">
      <c r="A1" s="220"/>
      <c r="B1" s="221"/>
      <c r="E1" s="220" t="s">
        <v>25</v>
      </c>
      <c r="F1" s="221"/>
      <c r="G1" s="220" t="s">
        <v>26</v>
      </c>
      <c r="H1" s="221"/>
      <c r="I1" s="220" t="s">
        <v>27</v>
      </c>
      <c r="J1" s="221"/>
    </row>
    <row r="2" spans="1:10" ht="15.75" thickBot="1" x14ac:dyDescent="0.3">
      <c r="A2" s="229"/>
      <c r="B2" s="230"/>
      <c r="C2" s="11" t="s">
        <v>43</v>
      </c>
      <c r="D2" s="12" t="s">
        <v>24</v>
      </c>
      <c r="E2" s="17" t="s">
        <v>28</v>
      </c>
      <c r="F2" s="16" t="s">
        <v>4</v>
      </c>
      <c r="G2" s="17" t="s">
        <v>28</v>
      </c>
      <c r="H2" s="16" t="s">
        <v>4</v>
      </c>
      <c r="I2" s="17" t="s">
        <v>28</v>
      </c>
      <c r="J2" s="16" t="s">
        <v>4</v>
      </c>
    </row>
    <row r="3" spans="1:10" x14ac:dyDescent="0.25">
      <c r="A3" s="228" t="s">
        <v>8</v>
      </c>
      <c r="B3" s="27" t="s">
        <v>9</v>
      </c>
      <c r="C3" s="31" t="s">
        <v>56</v>
      </c>
      <c r="D3" s="30" t="s">
        <v>56</v>
      </c>
      <c r="E3" s="31" t="s">
        <v>56</v>
      </c>
      <c r="F3" s="30"/>
      <c r="G3" s="31" t="s">
        <v>56</v>
      </c>
      <c r="H3" s="30"/>
      <c r="I3" s="31" t="s">
        <v>56</v>
      </c>
      <c r="J3" s="30"/>
    </row>
    <row r="4" spans="1:10" x14ac:dyDescent="0.25">
      <c r="A4" s="224"/>
      <c r="B4" s="8" t="s">
        <v>10</v>
      </c>
      <c r="C4" s="5"/>
      <c r="D4" s="3" t="s">
        <v>56</v>
      </c>
      <c r="E4" s="5" t="s">
        <v>56</v>
      </c>
      <c r="F4" s="3" t="s">
        <v>56</v>
      </c>
      <c r="G4" s="5" t="s">
        <v>56</v>
      </c>
      <c r="H4" s="3" t="s">
        <v>56</v>
      </c>
      <c r="I4" s="5" t="s">
        <v>56</v>
      </c>
      <c r="J4" s="3" t="s">
        <v>56</v>
      </c>
    </row>
    <row r="5" spans="1:10" x14ac:dyDescent="0.25">
      <c r="A5" s="224"/>
      <c r="B5" s="8" t="s">
        <v>11</v>
      </c>
      <c r="C5" s="5"/>
      <c r="D5" s="3"/>
      <c r="E5" s="5" t="s">
        <v>56</v>
      </c>
      <c r="F5" s="3" t="s">
        <v>56</v>
      </c>
      <c r="G5" s="5" t="s">
        <v>56</v>
      </c>
      <c r="H5" s="3" t="s">
        <v>56</v>
      </c>
      <c r="I5" s="5" t="s">
        <v>56</v>
      </c>
      <c r="J5" s="3" t="s">
        <v>56</v>
      </c>
    </row>
    <row r="6" spans="1:10" x14ac:dyDescent="0.25">
      <c r="A6" s="224" t="s">
        <v>12</v>
      </c>
      <c r="B6" s="8" t="s">
        <v>9</v>
      </c>
      <c r="C6" s="5"/>
      <c r="D6" s="3"/>
      <c r="E6" s="5" t="s">
        <v>56</v>
      </c>
      <c r="F6" s="3"/>
      <c r="G6" s="5" t="s">
        <v>56</v>
      </c>
      <c r="H6" s="3"/>
      <c r="I6" s="5" t="s">
        <v>56</v>
      </c>
      <c r="J6" s="3"/>
    </row>
    <row r="7" spans="1:10" x14ac:dyDescent="0.25">
      <c r="A7" s="224"/>
      <c r="B7" s="8" t="s">
        <v>10</v>
      </c>
      <c r="C7" s="5"/>
      <c r="D7" s="3"/>
      <c r="E7" s="5" t="s">
        <v>56</v>
      </c>
      <c r="F7" s="3" t="s">
        <v>56</v>
      </c>
      <c r="G7" s="5" t="s">
        <v>56</v>
      </c>
      <c r="H7" s="3" t="s">
        <v>56</v>
      </c>
      <c r="I7" s="5" t="s">
        <v>56</v>
      </c>
      <c r="J7" s="3" t="s">
        <v>56</v>
      </c>
    </row>
    <row r="8" spans="1:10" x14ac:dyDescent="0.25">
      <c r="A8" s="224"/>
      <c r="B8" s="8" t="s">
        <v>11</v>
      </c>
      <c r="C8" s="5"/>
      <c r="D8" s="3"/>
      <c r="E8" s="5" t="s">
        <v>56</v>
      </c>
      <c r="F8" s="3" t="s">
        <v>56</v>
      </c>
      <c r="G8" s="5" t="s">
        <v>56</v>
      </c>
      <c r="H8" s="3" t="s">
        <v>56</v>
      </c>
      <c r="I8" s="5" t="s">
        <v>56</v>
      </c>
      <c r="J8" s="3" t="s">
        <v>56</v>
      </c>
    </row>
    <row r="9" spans="1:10" x14ac:dyDescent="0.25">
      <c r="A9" s="224" t="s">
        <v>13</v>
      </c>
      <c r="B9" s="8" t="s">
        <v>14</v>
      </c>
      <c r="C9" s="5" t="s">
        <v>56</v>
      </c>
      <c r="D9" s="3" t="s">
        <v>56</v>
      </c>
      <c r="E9" s="5" t="s">
        <v>56</v>
      </c>
      <c r="F9" s="3"/>
      <c r="G9" s="5" t="s">
        <v>56</v>
      </c>
      <c r="H9" s="3"/>
      <c r="I9" s="5" t="s">
        <v>56</v>
      </c>
      <c r="J9" s="3"/>
    </row>
    <row r="10" spans="1:10" x14ac:dyDescent="0.25">
      <c r="A10" s="224"/>
      <c r="B10" s="8" t="s">
        <v>15</v>
      </c>
      <c r="C10" s="5" t="s">
        <v>56</v>
      </c>
      <c r="D10" s="3" t="s">
        <v>56</v>
      </c>
      <c r="E10" s="5" t="s">
        <v>56</v>
      </c>
      <c r="F10" s="3"/>
      <c r="G10" s="5" t="s">
        <v>56</v>
      </c>
      <c r="H10" s="3"/>
      <c r="I10" s="5" t="s">
        <v>56</v>
      </c>
      <c r="J10" s="3"/>
    </row>
    <row r="11" spans="1:10" x14ac:dyDescent="0.25">
      <c r="A11" s="224" t="s">
        <v>16</v>
      </c>
      <c r="B11" s="8" t="s">
        <v>6</v>
      </c>
      <c r="C11" s="5" t="s">
        <v>56</v>
      </c>
      <c r="D11" s="3" t="s">
        <v>56</v>
      </c>
      <c r="E11" s="5" t="s">
        <v>56</v>
      </c>
      <c r="F11" s="3" t="s">
        <v>56</v>
      </c>
      <c r="G11" s="5" t="s">
        <v>56</v>
      </c>
      <c r="H11" s="3" t="s">
        <v>56</v>
      </c>
      <c r="I11" s="5" t="s">
        <v>56</v>
      </c>
      <c r="J11" s="3" t="s">
        <v>56</v>
      </c>
    </row>
    <row r="12" spans="1:10" ht="15.75" thickBot="1" x14ac:dyDescent="0.3">
      <c r="A12" s="236"/>
      <c r="B12" s="28" t="s">
        <v>7</v>
      </c>
      <c r="C12" s="32"/>
      <c r="D12" s="29"/>
      <c r="E12" s="32" t="s">
        <v>56</v>
      </c>
      <c r="F12" s="29" t="s">
        <v>56</v>
      </c>
      <c r="G12" s="32" t="s">
        <v>56</v>
      </c>
      <c r="H12" s="29" t="s">
        <v>56</v>
      </c>
      <c r="I12" s="32" t="s">
        <v>56</v>
      </c>
      <c r="J12" s="29" t="s">
        <v>56</v>
      </c>
    </row>
    <row r="13" spans="1:10" x14ac:dyDescent="0.25">
      <c r="A13" s="237" t="s">
        <v>18</v>
      </c>
      <c r="B13" s="9" t="s">
        <v>14</v>
      </c>
      <c r="C13" s="25"/>
      <c r="D13" s="26"/>
      <c r="E13" s="25"/>
      <c r="F13" s="26"/>
      <c r="G13" s="25" t="s">
        <v>56</v>
      </c>
      <c r="H13" s="26"/>
      <c r="I13" s="25" t="s">
        <v>56</v>
      </c>
      <c r="J13" s="26"/>
    </row>
    <row r="14" spans="1:10" ht="15.75" thickBot="1" x14ac:dyDescent="0.3">
      <c r="A14" s="238"/>
      <c r="B14" s="23" t="s">
        <v>15</v>
      </c>
      <c r="C14" s="24"/>
      <c r="D14" s="33"/>
      <c r="E14" s="24"/>
      <c r="F14" s="33"/>
      <c r="G14" s="24" t="s">
        <v>56</v>
      </c>
      <c r="H14" s="33"/>
      <c r="I14" s="24" t="s">
        <v>56</v>
      </c>
      <c r="J14" s="33"/>
    </row>
    <row r="15" spans="1:10" x14ac:dyDescent="0.25">
      <c r="A15" s="228" t="s">
        <v>19</v>
      </c>
      <c r="B15" s="27" t="s">
        <v>9</v>
      </c>
      <c r="C15" s="31" t="s">
        <v>56</v>
      </c>
      <c r="D15" s="30" t="s">
        <v>56</v>
      </c>
      <c r="E15" s="31" t="s">
        <v>56</v>
      </c>
      <c r="F15" s="30" t="s">
        <v>56</v>
      </c>
      <c r="G15" s="31" t="s">
        <v>56</v>
      </c>
      <c r="H15" s="30" t="s">
        <v>56</v>
      </c>
      <c r="I15" s="31" t="s">
        <v>56</v>
      </c>
      <c r="J15" s="30" t="s">
        <v>56</v>
      </c>
    </row>
    <row r="16" spans="1:10" x14ac:dyDescent="0.25">
      <c r="A16" s="224"/>
      <c r="B16" s="8" t="s">
        <v>11</v>
      </c>
      <c r="C16" s="5"/>
      <c r="D16" s="3" t="s">
        <v>56</v>
      </c>
      <c r="E16" s="5" t="s">
        <v>56</v>
      </c>
      <c r="F16" s="3" t="s">
        <v>56</v>
      </c>
      <c r="G16" s="5" t="s">
        <v>56</v>
      </c>
      <c r="H16" s="3" t="s">
        <v>56</v>
      </c>
      <c r="I16" s="5" t="s">
        <v>56</v>
      </c>
      <c r="J16" s="3" t="s">
        <v>56</v>
      </c>
    </row>
    <row r="17" spans="1:10" ht="15.75" thickBot="1" x14ac:dyDescent="0.3">
      <c r="A17" s="236"/>
      <c r="B17" s="28" t="s">
        <v>15</v>
      </c>
      <c r="C17" s="32"/>
      <c r="D17" s="29" t="s">
        <v>56</v>
      </c>
      <c r="E17" s="32" t="s">
        <v>56</v>
      </c>
      <c r="F17" s="29"/>
      <c r="G17" s="32" t="s">
        <v>56</v>
      </c>
      <c r="H17" s="29"/>
      <c r="I17" s="32" t="s">
        <v>56</v>
      </c>
      <c r="J17" s="29"/>
    </row>
    <row r="18" spans="1:10" x14ac:dyDescent="0.25">
      <c r="A18" s="237" t="s">
        <v>17</v>
      </c>
      <c r="B18" s="9" t="s">
        <v>9</v>
      </c>
      <c r="C18" s="25"/>
      <c r="D18" s="26"/>
      <c r="E18" s="25"/>
      <c r="F18" s="26"/>
      <c r="G18" s="25" t="s">
        <v>56</v>
      </c>
      <c r="H18" s="26"/>
      <c r="I18" s="25" t="s">
        <v>56</v>
      </c>
      <c r="J18" s="26"/>
    </row>
    <row r="19" spans="1:10" x14ac:dyDescent="0.25">
      <c r="A19" s="224"/>
      <c r="B19" s="8" t="s">
        <v>10</v>
      </c>
      <c r="C19" s="5"/>
      <c r="D19" s="3"/>
      <c r="E19" s="5"/>
      <c r="F19" s="3"/>
      <c r="G19" s="5" t="s">
        <v>56</v>
      </c>
      <c r="H19" s="3"/>
      <c r="I19" s="5" t="s">
        <v>56</v>
      </c>
      <c r="J19" s="3"/>
    </row>
    <row r="20" spans="1:10" x14ac:dyDescent="0.25">
      <c r="A20" s="224"/>
      <c r="B20" s="8" t="s">
        <v>11</v>
      </c>
      <c r="C20" s="5"/>
      <c r="D20" s="3"/>
      <c r="E20" s="5"/>
      <c r="F20" s="3"/>
      <c r="G20" s="5" t="s">
        <v>56</v>
      </c>
      <c r="H20" s="3"/>
      <c r="I20" s="5" t="s">
        <v>56</v>
      </c>
      <c r="J20" s="3"/>
    </row>
    <row r="21" spans="1:10" ht="15.75" thickBot="1" x14ac:dyDescent="0.3">
      <c r="A21" s="238"/>
      <c r="B21" s="23" t="s">
        <v>37</v>
      </c>
      <c r="C21" s="24"/>
      <c r="D21" s="33"/>
      <c r="E21" s="24"/>
      <c r="F21" s="33"/>
      <c r="G21" s="24" t="s">
        <v>56</v>
      </c>
      <c r="H21" s="33" t="s">
        <v>56</v>
      </c>
      <c r="I21" s="24" t="s">
        <v>56</v>
      </c>
      <c r="J21" s="33" t="s">
        <v>56</v>
      </c>
    </row>
    <row r="22" spans="1:10" x14ac:dyDescent="0.25">
      <c r="A22" s="228" t="s">
        <v>20</v>
      </c>
      <c r="B22" s="27" t="s">
        <v>40</v>
      </c>
      <c r="C22" s="31" t="s">
        <v>56</v>
      </c>
      <c r="D22" s="30" t="s">
        <v>56</v>
      </c>
      <c r="E22" s="31" t="s">
        <v>56</v>
      </c>
      <c r="F22" s="30"/>
      <c r="G22" s="31" t="s">
        <v>56</v>
      </c>
      <c r="H22" s="30"/>
      <c r="I22" s="31" t="s">
        <v>56</v>
      </c>
      <c r="J22" s="30"/>
    </row>
    <row r="23" spans="1:10" ht="15.75" thickBot="1" x14ac:dyDescent="0.3">
      <c r="A23" s="236"/>
      <c r="B23" s="28" t="s">
        <v>15</v>
      </c>
      <c r="C23" s="32"/>
      <c r="D23" s="29"/>
      <c r="E23" s="32" t="s">
        <v>56</v>
      </c>
      <c r="F23" s="29"/>
      <c r="G23" s="32" t="s">
        <v>56</v>
      </c>
      <c r="H23" s="29"/>
      <c r="I23" s="32" t="s">
        <v>56</v>
      </c>
      <c r="J23" s="29"/>
    </row>
    <row r="24" spans="1:10" x14ac:dyDescent="0.25">
      <c r="A24" s="231" t="s">
        <v>35</v>
      </c>
      <c r="B24" s="9" t="s">
        <v>36</v>
      </c>
      <c r="C24" s="25" t="s">
        <v>56</v>
      </c>
      <c r="D24" s="26"/>
      <c r="E24" s="25"/>
      <c r="F24" s="26"/>
      <c r="G24" s="25"/>
      <c r="H24" s="26"/>
      <c r="I24" s="25"/>
      <c r="J24" s="26"/>
    </row>
    <row r="25" spans="1:10" ht="15.75" thickBot="1" x14ac:dyDescent="0.3">
      <c r="A25" s="231"/>
      <c r="B25" s="23" t="s">
        <v>32</v>
      </c>
      <c r="C25" s="24"/>
      <c r="D25" s="33" t="s">
        <v>56</v>
      </c>
      <c r="E25" s="24"/>
      <c r="F25" s="33"/>
      <c r="G25" s="24"/>
      <c r="H25" s="33"/>
      <c r="I25" s="24"/>
      <c r="J25" s="33"/>
    </row>
    <row r="26" spans="1:10" x14ac:dyDescent="0.25">
      <c r="A26" s="232"/>
      <c r="B26" s="8" t="s">
        <v>33</v>
      </c>
      <c r="C26" s="5"/>
      <c r="D26" s="3"/>
      <c r="E26" s="5" t="s">
        <v>56</v>
      </c>
      <c r="F26" s="3" t="s">
        <v>56</v>
      </c>
      <c r="G26" s="5" t="s">
        <v>56</v>
      </c>
      <c r="H26" s="3" t="s">
        <v>56</v>
      </c>
      <c r="I26" s="5" t="s">
        <v>56</v>
      </c>
      <c r="J26" s="3" t="s">
        <v>56</v>
      </c>
    </row>
    <row r="27" spans="1:10" ht="15.75" thickBot="1" x14ac:dyDescent="0.3">
      <c r="A27" s="233"/>
      <c r="B27" s="23" t="s">
        <v>34</v>
      </c>
      <c r="C27" s="24"/>
      <c r="D27" s="33"/>
      <c r="E27" s="24" t="s">
        <v>56</v>
      </c>
      <c r="F27" s="33" t="s">
        <v>56</v>
      </c>
      <c r="G27" s="24" t="s">
        <v>56</v>
      </c>
      <c r="H27" s="33" t="s">
        <v>56</v>
      </c>
      <c r="I27" s="24" t="s">
        <v>56</v>
      </c>
      <c r="J27" s="33" t="s">
        <v>56</v>
      </c>
    </row>
    <row r="28" spans="1:10" x14ac:dyDescent="0.25">
      <c r="A28" s="231"/>
      <c r="B28" s="8" t="s">
        <v>21</v>
      </c>
      <c r="C28" s="5"/>
      <c r="D28" s="3"/>
      <c r="E28" s="5"/>
      <c r="F28" s="3"/>
      <c r="G28" s="5" t="s">
        <v>56</v>
      </c>
      <c r="H28" s="3" t="s">
        <v>56</v>
      </c>
      <c r="I28" s="5" t="s">
        <v>56</v>
      </c>
      <c r="J28" s="3" t="s">
        <v>56</v>
      </c>
    </row>
    <row r="29" spans="1:10" ht="15.75" thickBot="1" x14ac:dyDescent="0.3">
      <c r="A29" s="231"/>
      <c r="B29" s="23" t="s">
        <v>22</v>
      </c>
      <c r="C29" s="24"/>
      <c r="D29" s="33"/>
      <c r="E29" s="24"/>
      <c r="F29" s="33"/>
      <c r="G29" s="24"/>
      <c r="H29" s="33"/>
      <c r="I29" s="24"/>
      <c r="J29" s="33"/>
    </row>
    <row r="30" spans="1:10" x14ac:dyDescent="0.25">
      <c r="A30" s="234" t="s">
        <v>31</v>
      </c>
      <c r="B30" s="235"/>
      <c r="C30" s="35" t="s">
        <v>56</v>
      </c>
      <c r="D30" s="36" t="s">
        <v>56</v>
      </c>
      <c r="E30" s="35" t="s">
        <v>56</v>
      </c>
      <c r="F30" s="36" t="s">
        <v>56</v>
      </c>
      <c r="G30" s="35" t="s">
        <v>56</v>
      </c>
      <c r="H30" s="37"/>
      <c r="I30" s="35" t="s">
        <v>56</v>
      </c>
      <c r="J30" s="37"/>
    </row>
    <row r="31" spans="1:10" x14ac:dyDescent="0.25">
      <c r="A31" s="241" t="s">
        <v>38</v>
      </c>
      <c r="B31" s="242"/>
      <c r="C31" s="5"/>
      <c r="D31" s="3"/>
      <c r="E31" s="5"/>
      <c r="F31" s="38"/>
      <c r="G31" s="5"/>
      <c r="H31" s="3" t="s">
        <v>56</v>
      </c>
      <c r="I31" s="5"/>
      <c r="J31" s="3" t="s">
        <v>56</v>
      </c>
    </row>
    <row r="32" spans="1:10" x14ac:dyDescent="0.25">
      <c r="A32" s="241" t="s">
        <v>1</v>
      </c>
      <c r="B32" s="242"/>
      <c r="C32" s="5"/>
      <c r="D32" s="3"/>
      <c r="E32" s="5"/>
      <c r="F32" s="3"/>
      <c r="G32" s="5" t="s">
        <v>56</v>
      </c>
      <c r="H32" s="3"/>
      <c r="I32" s="5" t="s">
        <v>56</v>
      </c>
      <c r="J32" s="3"/>
    </row>
    <row r="33" spans="1:10" ht="15.75" thickBot="1" x14ac:dyDescent="0.3">
      <c r="A33" s="243" t="s">
        <v>39</v>
      </c>
      <c r="B33" s="244"/>
      <c r="C33" s="24"/>
      <c r="D33" s="33"/>
      <c r="E33" s="24"/>
      <c r="F33" s="33"/>
      <c r="G33" s="34"/>
      <c r="H33" s="33" t="s">
        <v>56</v>
      </c>
      <c r="I33" s="34"/>
      <c r="J33" s="33" t="s">
        <v>56</v>
      </c>
    </row>
    <row r="34" spans="1:10" x14ac:dyDescent="0.25">
      <c r="A34" s="245" t="s">
        <v>2</v>
      </c>
      <c r="B34" s="246"/>
      <c r="C34" s="31"/>
      <c r="D34" s="30"/>
      <c r="E34" s="31" t="s">
        <v>56</v>
      </c>
      <c r="F34" s="30" t="s">
        <v>56</v>
      </c>
      <c r="G34" s="31" t="s">
        <v>56</v>
      </c>
      <c r="H34" s="30" t="s">
        <v>56</v>
      </c>
      <c r="I34" s="31" t="s">
        <v>56</v>
      </c>
      <c r="J34" s="30" t="s">
        <v>56</v>
      </c>
    </row>
    <row r="35" spans="1:10" ht="15.75" thickBot="1" x14ac:dyDescent="0.3">
      <c r="A35" s="239" t="s">
        <v>0</v>
      </c>
      <c r="B35" s="240"/>
      <c r="C35" s="32" t="s">
        <v>56</v>
      </c>
      <c r="D35" s="29" t="s">
        <v>56</v>
      </c>
      <c r="E35" s="32" t="s">
        <v>56</v>
      </c>
      <c r="F35" s="29" t="s">
        <v>56</v>
      </c>
      <c r="G35" s="32" t="s">
        <v>56</v>
      </c>
      <c r="H35" s="29" t="s">
        <v>56</v>
      </c>
      <c r="I35" s="32" t="s">
        <v>56</v>
      </c>
      <c r="J35" s="29" t="s">
        <v>56</v>
      </c>
    </row>
    <row r="36" spans="1:10" x14ac:dyDescent="0.25">
      <c r="A36" s="247" t="s">
        <v>23</v>
      </c>
      <c r="B36" s="248"/>
      <c r="C36" s="25"/>
      <c r="D36" s="26"/>
      <c r="E36" s="25"/>
      <c r="F36" s="26"/>
      <c r="G36" s="25" t="s">
        <v>56</v>
      </c>
      <c r="H36" s="26" t="s">
        <v>56</v>
      </c>
      <c r="I36" s="25" t="s">
        <v>56</v>
      </c>
      <c r="J36" s="26" t="s">
        <v>56</v>
      </c>
    </row>
    <row r="37" spans="1:10" x14ac:dyDescent="0.25">
      <c r="A37" s="241" t="s">
        <v>30</v>
      </c>
      <c r="B37" s="242"/>
      <c r="C37" s="5"/>
      <c r="D37" s="3"/>
      <c r="E37" s="5"/>
      <c r="F37" s="3"/>
      <c r="G37" s="5" t="s">
        <v>56</v>
      </c>
      <c r="H37" s="3" t="s">
        <v>56</v>
      </c>
      <c r="I37" s="5" t="s">
        <v>56</v>
      </c>
      <c r="J37" s="3" t="s">
        <v>56</v>
      </c>
    </row>
    <row r="38" spans="1:10" x14ac:dyDescent="0.25">
      <c r="A38" s="241" t="s">
        <v>29</v>
      </c>
      <c r="B38" s="242"/>
      <c r="C38" s="5"/>
      <c r="D38" s="3"/>
      <c r="E38" s="5"/>
      <c r="F38" s="3"/>
      <c r="G38" s="5" t="s">
        <v>56</v>
      </c>
      <c r="H38" s="3" t="s">
        <v>56</v>
      </c>
      <c r="I38" s="5" t="s">
        <v>56</v>
      </c>
      <c r="J38" s="3" t="s">
        <v>56</v>
      </c>
    </row>
    <row r="39" spans="1:10" ht="15.75" thickBot="1" x14ac:dyDescent="0.3">
      <c r="A39" s="239" t="s">
        <v>3</v>
      </c>
      <c r="B39" s="240"/>
      <c r="C39" s="32"/>
      <c r="D39" s="29"/>
      <c r="E39" s="32"/>
      <c r="F39" s="29"/>
      <c r="G39" s="32"/>
      <c r="H39" s="29"/>
      <c r="I39" s="32" t="s">
        <v>56</v>
      </c>
      <c r="J39" s="29" t="s">
        <v>56</v>
      </c>
    </row>
  </sheetData>
  <autoFilter ref="C2:J39"/>
  <mergeCells count="23">
    <mergeCell ref="A39:B39"/>
    <mergeCell ref="A31:B31"/>
    <mergeCell ref="A33:B33"/>
    <mergeCell ref="A32:B32"/>
    <mergeCell ref="A34:B34"/>
    <mergeCell ref="A35:B35"/>
    <mergeCell ref="A36:B36"/>
    <mergeCell ref="A37:B37"/>
    <mergeCell ref="A38:B38"/>
    <mergeCell ref="A24:A29"/>
    <mergeCell ref="A30:B30"/>
    <mergeCell ref="A9:A10"/>
    <mergeCell ref="A11:A12"/>
    <mergeCell ref="A13:A14"/>
    <mergeCell ref="A15:A17"/>
    <mergeCell ref="A18:A21"/>
    <mergeCell ref="A22:A23"/>
    <mergeCell ref="E1:F1"/>
    <mergeCell ref="G1:H1"/>
    <mergeCell ref="I1:J1"/>
    <mergeCell ref="A3:A5"/>
    <mergeCell ref="A6:A8"/>
    <mergeCell ref="A1:B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80" zoomScaleNormal="80" workbookViewId="0">
      <pane ySplit="2" topLeftCell="A3" activePane="bottomLeft" state="frozen"/>
      <selection pane="bottomLeft" activeCell="J62" sqref="A36:J62"/>
    </sheetView>
  </sheetViews>
  <sheetFormatPr baseColWidth="10" defaultRowHeight="15" x14ac:dyDescent="0.25"/>
  <cols>
    <col min="2" max="2" width="37.7109375" customWidth="1"/>
    <col min="3" max="9" width="11.140625" style="10" customWidth="1"/>
    <col min="10" max="10" width="84.7109375" customWidth="1"/>
  </cols>
  <sheetData>
    <row r="1" spans="1:14" x14ac:dyDescent="0.25">
      <c r="A1" s="250" t="s">
        <v>90</v>
      </c>
      <c r="B1" s="251"/>
      <c r="C1" s="249" t="s">
        <v>108</v>
      </c>
      <c r="D1" s="249"/>
      <c r="E1" s="249"/>
      <c r="F1" s="249" t="s">
        <v>91</v>
      </c>
      <c r="G1" s="249"/>
      <c r="H1" s="249"/>
      <c r="I1" s="254" t="s">
        <v>125</v>
      </c>
      <c r="J1" s="256" t="s">
        <v>128</v>
      </c>
      <c r="K1" t="s">
        <v>165</v>
      </c>
    </row>
    <row r="2" spans="1:14" ht="15.75" thickBot="1" x14ac:dyDescent="0.3">
      <c r="A2" s="252"/>
      <c r="B2" s="253"/>
      <c r="C2" s="45" t="s">
        <v>126</v>
      </c>
      <c r="D2" s="45" t="s">
        <v>127</v>
      </c>
      <c r="E2" s="45" t="s">
        <v>107</v>
      </c>
      <c r="F2" s="45" t="s">
        <v>126</v>
      </c>
      <c r="G2" s="45" t="s">
        <v>127</v>
      </c>
      <c r="H2" s="45" t="s">
        <v>107</v>
      </c>
      <c r="I2" s="255"/>
      <c r="J2" s="257"/>
      <c r="K2">
        <v>118</v>
      </c>
    </row>
    <row r="3" spans="1:14" x14ac:dyDescent="0.25">
      <c r="A3" s="50" t="s">
        <v>7</v>
      </c>
      <c r="B3" s="43" t="s">
        <v>94</v>
      </c>
      <c r="C3" s="44">
        <v>21.6</v>
      </c>
      <c r="D3" s="44">
        <v>28</v>
      </c>
      <c r="E3" s="44"/>
      <c r="F3" s="44">
        <v>2550</v>
      </c>
      <c r="G3" s="44">
        <v>3300</v>
      </c>
      <c r="H3" s="44"/>
      <c r="I3" s="44">
        <v>300</v>
      </c>
      <c r="J3" s="9"/>
    </row>
    <row r="4" spans="1:14" x14ac:dyDescent="0.25">
      <c r="A4" s="51" t="s">
        <v>7</v>
      </c>
      <c r="B4" s="41" t="s">
        <v>98</v>
      </c>
      <c r="C4" s="42">
        <v>10.8</v>
      </c>
      <c r="D4" s="42">
        <v>14</v>
      </c>
      <c r="E4" s="42"/>
      <c r="F4" s="49">
        <f>C4*$K$2</f>
        <v>1274.4000000000001</v>
      </c>
      <c r="G4" s="49">
        <f>D4*$K$2</f>
        <v>1652</v>
      </c>
      <c r="H4" s="42"/>
      <c r="I4" s="42">
        <v>300</v>
      </c>
      <c r="J4" s="8"/>
      <c r="N4" s="34"/>
    </row>
    <row r="5" spans="1:14" x14ac:dyDescent="0.25">
      <c r="A5" s="51" t="s">
        <v>7</v>
      </c>
      <c r="B5" s="41" t="s">
        <v>99</v>
      </c>
      <c r="C5" s="42">
        <v>9.3000000000000007</v>
      </c>
      <c r="D5" s="42">
        <v>21.6</v>
      </c>
      <c r="E5" s="42"/>
      <c r="F5" s="49">
        <f t="shared" ref="F5:F35" si="0">C5*$K$2</f>
        <v>1097.4000000000001</v>
      </c>
      <c r="G5" s="49">
        <f t="shared" ref="G5:G9" si="1">D5*$K$2</f>
        <v>2548.8000000000002</v>
      </c>
      <c r="H5" s="42"/>
      <c r="I5" s="42">
        <v>300</v>
      </c>
      <c r="J5" s="8"/>
    </row>
    <row r="6" spans="1:14" x14ac:dyDescent="0.25">
      <c r="A6" s="51" t="s">
        <v>7</v>
      </c>
      <c r="B6" s="41" t="s">
        <v>109</v>
      </c>
      <c r="C6" s="42">
        <v>10.8</v>
      </c>
      <c r="D6" s="42">
        <v>28</v>
      </c>
      <c r="E6" s="42"/>
      <c r="F6" s="49">
        <f t="shared" si="0"/>
        <v>1274.4000000000001</v>
      </c>
      <c r="G6" s="49">
        <f t="shared" si="1"/>
        <v>3304</v>
      </c>
      <c r="H6" s="42"/>
      <c r="I6" s="42">
        <v>300</v>
      </c>
      <c r="J6" s="8"/>
    </row>
    <row r="7" spans="1:14" x14ac:dyDescent="0.25">
      <c r="A7" s="51" t="s">
        <v>7</v>
      </c>
      <c r="B7" s="41" t="s">
        <v>110</v>
      </c>
      <c r="C7" s="42">
        <v>14</v>
      </c>
      <c r="D7" s="42">
        <v>21.6</v>
      </c>
      <c r="E7" s="42"/>
      <c r="F7" s="49">
        <f t="shared" si="0"/>
        <v>1652</v>
      </c>
      <c r="G7" s="49">
        <f t="shared" si="1"/>
        <v>2548.8000000000002</v>
      </c>
      <c r="H7" s="42"/>
      <c r="I7" s="42">
        <v>300</v>
      </c>
      <c r="J7" s="8"/>
    </row>
    <row r="8" spans="1:14" x14ac:dyDescent="0.25">
      <c r="A8" s="51" t="s">
        <v>7</v>
      </c>
      <c r="B8" s="41" t="s">
        <v>104</v>
      </c>
      <c r="C8" s="42">
        <v>21.6</v>
      </c>
      <c r="D8" s="42">
        <v>28</v>
      </c>
      <c r="E8" s="42">
        <v>10.8</v>
      </c>
      <c r="F8" s="49">
        <f t="shared" si="0"/>
        <v>2548.8000000000002</v>
      </c>
      <c r="G8" s="49">
        <f t="shared" si="1"/>
        <v>3304</v>
      </c>
      <c r="H8" s="49">
        <f>E8*$K$2</f>
        <v>1274.4000000000001</v>
      </c>
      <c r="I8" s="42">
        <v>300</v>
      </c>
      <c r="J8" s="8" t="s">
        <v>106</v>
      </c>
    </row>
    <row r="9" spans="1:14" x14ac:dyDescent="0.25">
      <c r="A9" s="51" t="s">
        <v>7</v>
      </c>
      <c r="B9" s="41" t="s">
        <v>105</v>
      </c>
      <c r="C9" s="42">
        <v>28</v>
      </c>
      <c r="D9" s="42">
        <v>21.6</v>
      </c>
      <c r="E9" s="42">
        <v>14</v>
      </c>
      <c r="F9" s="49">
        <f t="shared" si="0"/>
        <v>3304</v>
      </c>
      <c r="G9" s="49">
        <f t="shared" si="1"/>
        <v>2548.8000000000002</v>
      </c>
      <c r="H9" s="49">
        <f>E9*$K$2</f>
        <v>1652</v>
      </c>
      <c r="I9" s="42">
        <v>300</v>
      </c>
      <c r="J9" s="8" t="s">
        <v>111</v>
      </c>
    </row>
    <row r="10" spans="1:14" x14ac:dyDescent="0.25">
      <c r="A10" s="51" t="s">
        <v>7</v>
      </c>
      <c r="B10" s="41" t="s">
        <v>96</v>
      </c>
      <c r="C10" s="42">
        <v>28</v>
      </c>
      <c r="D10" s="42">
        <v>21.6</v>
      </c>
      <c r="E10" s="42" t="s">
        <v>112</v>
      </c>
      <c r="F10" s="49">
        <f t="shared" si="0"/>
        <v>3304</v>
      </c>
      <c r="G10" s="49">
        <f>D10*$K$2</f>
        <v>2548.8000000000002</v>
      </c>
      <c r="H10" s="49" t="s">
        <v>166</v>
      </c>
      <c r="I10" s="42">
        <v>300</v>
      </c>
      <c r="J10" s="8" t="s">
        <v>97</v>
      </c>
    </row>
    <row r="11" spans="1:14" x14ac:dyDescent="0.25">
      <c r="A11" s="51" t="s">
        <v>7</v>
      </c>
      <c r="B11" s="41" t="s">
        <v>95</v>
      </c>
      <c r="C11" s="42">
        <v>21.6</v>
      </c>
      <c r="D11" s="42">
        <v>35.6</v>
      </c>
      <c r="E11" s="42"/>
      <c r="F11" s="42">
        <v>2550</v>
      </c>
      <c r="G11" s="42">
        <v>4200</v>
      </c>
      <c r="H11" s="42"/>
      <c r="I11" s="42">
        <v>300</v>
      </c>
      <c r="J11" s="8"/>
    </row>
    <row r="12" spans="1:14" x14ac:dyDescent="0.25">
      <c r="A12" s="51" t="s">
        <v>7</v>
      </c>
      <c r="B12" s="41" t="s">
        <v>100</v>
      </c>
      <c r="C12" s="42">
        <v>10.8</v>
      </c>
      <c r="D12" s="42">
        <v>17.8</v>
      </c>
      <c r="E12" s="42"/>
      <c r="F12" s="49">
        <f t="shared" si="0"/>
        <v>1274.4000000000001</v>
      </c>
      <c r="G12" s="49">
        <f>D12*$K$2</f>
        <v>2100.4</v>
      </c>
      <c r="H12" s="42"/>
      <c r="I12" s="42">
        <v>300</v>
      </c>
      <c r="J12" s="8"/>
      <c r="N12" s="34"/>
    </row>
    <row r="13" spans="1:14" x14ac:dyDescent="0.25">
      <c r="A13" s="51" t="s">
        <v>7</v>
      </c>
      <c r="B13" s="41" t="s">
        <v>101</v>
      </c>
      <c r="C13" s="42">
        <v>11.9</v>
      </c>
      <c r="D13" s="42">
        <v>21.6</v>
      </c>
      <c r="E13" s="42"/>
      <c r="F13" s="49">
        <f t="shared" si="0"/>
        <v>1404.2</v>
      </c>
      <c r="G13" s="49">
        <f t="shared" ref="G13:G19" si="2">D13*$K$2</f>
        <v>2548.8000000000002</v>
      </c>
      <c r="H13" s="42"/>
      <c r="I13" s="42">
        <v>300</v>
      </c>
      <c r="J13" s="8"/>
    </row>
    <row r="14" spans="1:14" x14ac:dyDescent="0.25">
      <c r="A14" s="51" t="s">
        <v>7</v>
      </c>
      <c r="B14" s="41" t="s">
        <v>113</v>
      </c>
      <c r="C14" s="42">
        <v>10.8</v>
      </c>
      <c r="D14" s="42">
        <v>35.6</v>
      </c>
      <c r="E14" s="42"/>
      <c r="F14" s="49">
        <f t="shared" si="0"/>
        <v>1274.4000000000001</v>
      </c>
      <c r="G14" s="49">
        <f t="shared" si="2"/>
        <v>4200.8</v>
      </c>
      <c r="H14" s="42"/>
      <c r="I14" s="42">
        <v>300</v>
      </c>
      <c r="J14" s="8"/>
    </row>
    <row r="15" spans="1:14" x14ac:dyDescent="0.25">
      <c r="A15" s="51" t="s">
        <v>7</v>
      </c>
      <c r="B15" s="41" t="s">
        <v>114</v>
      </c>
      <c r="C15" s="42">
        <v>17.8</v>
      </c>
      <c r="D15" s="42">
        <v>21.6</v>
      </c>
      <c r="E15" s="42"/>
      <c r="F15" s="49">
        <f t="shared" si="0"/>
        <v>2100.4</v>
      </c>
      <c r="G15" s="49">
        <f t="shared" si="2"/>
        <v>2548.8000000000002</v>
      </c>
      <c r="H15" s="42"/>
      <c r="I15" s="42">
        <v>300</v>
      </c>
      <c r="J15" s="8"/>
    </row>
    <row r="16" spans="1:14" x14ac:dyDescent="0.25">
      <c r="A16" s="51" t="s">
        <v>7</v>
      </c>
      <c r="B16" s="41" t="s">
        <v>115</v>
      </c>
      <c r="C16" s="42">
        <v>21.6</v>
      </c>
      <c r="D16" s="42">
        <v>35.6</v>
      </c>
      <c r="E16" s="42">
        <v>10.8</v>
      </c>
      <c r="F16" s="49">
        <f t="shared" si="0"/>
        <v>2548.8000000000002</v>
      </c>
      <c r="G16" s="49">
        <f t="shared" si="2"/>
        <v>4200.8</v>
      </c>
      <c r="H16" s="49">
        <f>E16*$K$2</f>
        <v>1274.4000000000001</v>
      </c>
      <c r="I16" s="42">
        <v>300</v>
      </c>
      <c r="J16" s="8" t="s">
        <v>117</v>
      </c>
    </row>
    <row r="17" spans="1:10" x14ac:dyDescent="0.25">
      <c r="A17" s="51" t="s">
        <v>7</v>
      </c>
      <c r="B17" s="41" t="s">
        <v>116</v>
      </c>
      <c r="C17" s="42">
        <v>35.6</v>
      </c>
      <c r="D17" s="42">
        <v>21.6</v>
      </c>
      <c r="E17" s="42">
        <v>17.8</v>
      </c>
      <c r="F17" s="49">
        <f t="shared" si="0"/>
        <v>4200.8</v>
      </c>
      <c r="G17" s="49">
        <f t="shared" si="2"/>
        <v>2548.8000000000002</v>
      </c>
      <c r="H17" s="42">
        <f>E17*K2</f>
        <v>2100.4</v>
      </c>
      <c r="I17" s="42">
        <v>300</v>
      </c>
      <c r="J17" s="8" t="s">
        <v>118</v>
      </c>
    </row>
    <row r="18" spans="1:10" x14ac:dyDescent="0.25">
      <c r="A18" s="51" t="s">
        <v>7</v>
      </c>
      <c r="B18" s="41" t="s">
        <v>102</v>
      </c>
      <c r="C18" s="42">
        <v>35.6</v>
      </c>
      <c r="D18" s="42">
        <v>21.6</v>
      </c>
      <c r="E18" s="42" t="s">
        <v>119</v>
      </c>
      <c r="F18" s="49">
        <f t="shared" si="0"/>
        <v>4200.8</v>
      </c>
      <c r="G18" s="49">
        <f t="shared" si="2"/>
        <v>2548.8000000000002</v>
      </c>
      <c r="H18" s="42" t="s">
        <v>167</v>
      </c>
      <c r="I18" s="42">
        <v>300</v>
      </c>
      <c r="J18" s="8" t="s">
        <v>120</v>
      </c>
    </row>
    <row r="19" spans="1:10" x14ac:dyDescent="0.25">
      <c r="A19" s="51" t="s">
        <v>7</v>
      </c>
      <c r="B19" s="41" t="s">
        <v>121</v>
      </c>
      <c r="C19" s="42">
        <v>21.6</v>
      </c>
      <c r="D19" s="42">
        <v>28</v>
      </c>
      <c r="E19" s="42"/>
      <c r="F19" s="49">
        <f t="shared" si="0"/>
        <v>2548.8000000000002</v>
      </c>
      <c r="G19" s="49">
        <f t="shared" si="2"/>
        <v>3304</v>
      </c>
      <c r="H19" s="42"/>
      <c r="I19" s="42">
        <v>300</v>
      </c>
      <c r="J19" s="8"/>
    </row>
    <row r="20" spans="1:10" x14ac:dyDescent="0.25">
      <c r="A20" s="51" t="s">
        <v>7</v>
      </c>
      <c r="B20" s="41" t="s">
        <v>122</v>
      </c>
      <c r="C20" s="42">
        <v>21.6</v>
      </c>
      <c r="D20" s="42">
        <v>35.6</v>
      </c>
      <c r="E20" s="42"/>
      <c r="F20" s="49">
        <f t="shared" si="0"/>
        <v>2548.8000000000002</v>
      </c>
      <c r="G20" s="49">
        <f>D20*$K$2</f>
        <v>4200.8</v>
      </c>
      <c r="H20" s="42"/>
      <c r="I20" s="42">
        <v>300</v>
      </c>
      <c r="J20" s="8"/>
    </row>
    <row r="21" spans="1:10" x14ac:dyDescent="0.25">
      <c r="A21" s="51" t="s">
        <v>7</v>
      </c>
      <c r="B21" s="41" t="s">
        <v>123</v>
      </c>
      <c r="C21" s="42">
        <v>28</v>
      </c>
      <c r="D21" s="42">
        <v>43</v>
      </c>
      <c r="E21" s="42"/>
      <c r="F21" s="42">
        <v>3300</v>
      </c>
      <c r="G21" s="42">
        <v>5100</v>
      </c>
      <c r="H21" s="42"/>
      <c r="I21" s="42">
        <v>300</v>
      </c>
      <c r="J21" s="8"/>
    </row>
    <row r="22" spans="1:10" x14ac:dyDescent="0.25">
      <c r="A22" s="51" t="s">
        <v>7</v>
      </c>
      <c r="B22" s="41" t="s">
        <v>124</v>
      </c>
      <c r="C22" s="42">
        <v>50</v>
      </c>
      <c r="D22" s="42">
        <v>80</v>
      </c>
      <c r="E22" s="42"/>
      <c r="F22" s="49">
        <f t="shared" si="0"/>
        <v>5900</v>
      </c>
      <c r="G22" s="49">
        <f>D22*$K$2</f>
        <v>9440</v>
      </c>
      <c r="H22" s="42"/>
      <c r="I22" s="42">
        <v>300</v>
      </c>
      <c r="J22" s="8"/>
    </row>
    <row r="23" spans="1:10" x14ac:dyDescent="0.25">
      <c r="A23" s="51" t="s">
        <v>7</v>
      </c>
      <c r="B23" s="41" t="s">
        <v>129</v>
      </c>
      <c r="C23" s="42">
        <v>90</v>
      </c>
      <c r="D23" s="42">
        <v>60</v>
      </c>
      <c r="E23" s="42"/>
      <c r="F23" s="49">
        <f t="shared" si="0"/>
        <v>10620</v>
      </c>
      <c r="G23" s="49">
        <f t="shared" ref="G23:G35" si="3">D23*$K$2</f>
        <v>7080</v>
      </c>
      <c r="H23" s="42"/>
      <c r="I23" s="42">
        <v>300</v>
      </c>
      <c r="J23" s="8"/>
    </row>
    <row r="24" spans="1:10" x14ac:dyDescent="0.25">
      <c r="A24" s="51" t="s">
        <v>7</v>
      </c>
      <c r="B24" s="46" t="s">
        <v>132</v>
      </c>
      <c r="C24" s="42">
        <v>100</v>
      </c>
      <c r="D24" s="42">
        <v>100</v>
      </c>
      <c r="E24" s="42"/>
      <c r="F24" s="49">
        <f t="shared" si="0"/>
        <v>11800</v>
      </c>
      <c r="G24" s="49">
        <f t="shared" si="3"/>
        <v>11800</v>
      </c>
      <c r="H24" s="42"/>
      <c r="I24" s="42">
        <v>300</v>
      </c>
      <c r="J24" s="8"/>
    </row>
    <row r="25" spans="1:10" x14ac:dyDescent="0.25">
      <c r="A25" s="51" t="s">
        <v>7</v>
      </c>
      <c r="B25" s="46" t="s">
        <v>133</v>
      </c>
      <c r="C25" s="42">
        <v>300</v>
      </c>
      <c r="D25" s="42">
        <v>300</v>
      </c>
      <c r="E25" s="42"/>
      <c r="F25" s="49">
        <f t="shared" si="0"/>
        <v>35400</v>
      </c>
      <c r="G25" s="49">
        <f t="shared" si="3"/>
        <v>35400</v>
      </c>
      <c r="H25" s="42"/>
      <c r="I25" s="42">
        <v>300</v>
      </c>
      <c r="J25" s="8"/>
    </row>
    <row r="26" spans="1:10" x14ac:dyDescent="0.25">
      <c r="A26" s="51" t="s">
        <v>7</v>
      </c>
      <c r="B26" s="46" t="s">
        <v>134</v>
      </c>
      <c r="C26" s="42">
        <v>500</v>
      </c>
      <c r="D26" s="42">
        <v>500</v>
      </c>
      <c r="E26" s="42"/>
      <c r="F26" s="49">
        <f t="shared" si="0"/>
        <v>59000</v>
      </c>
      <c r="G26" s="49">
        <f t="shared" si="3"/>
        <v>59000</v>
      </c>
      <c r="H26" s="42"/>
      <c r="I26" s="42">
        <v>300</v>
      </c>
      <c r="J26" s="8"/>
    </row>
    <row r="27" spans="1:10" x14ac:dyDescent="0.25">
      <c r="A27" s="51" t="s">
        <v>7</v>
      </c>
      <c r="B27" s="46" t="s">
        <v>135</v>
      </c>
      <c r="C27" s="42">
        <v>200</v>
      </c>
      <c r="D27" s="42">
        <v>100</v>
      </c>
      <c r="E27" s="42"/>
      <c r="F27" s="49">
        <f t="shared" si="0"/>
        <v>23600</v>
      </c>
      <c r="G27" s="49">
        <f t="shared" si="3"/>
        <v>11800</v>
      </c>
      <c r="H27" s="42"/>
      <c r="I27" s="42">
        <v>300</v>
      </c>
      <c r="J27" s="8"/>
    </row>
    <row r="28" spans="1:10" x14ac:dyDescent="0.25">
      <c r="A28" s="51" t="s">
        <v>7</v>
      </c>
      <c r="B28" s="46" t="s">
        <v>136</v>
      </c>
      <c r="C28" s="42">
        <v>300</v>
      </c>
      <c r="D28" s="42">
        <v>150</v>
      </c>
      <c r="E28" s="42"/>
      <c r="F28" s="49">
        <f t="shared" si="0"/>
        <v>35400</v>
      </c>
      <c r="G28" s="49">
        <f t="shared" si="3"/>
        <v>17700</v>
      </c>
      <c r="H28" s="42"/>
      <c r="I28" s="42">
        <v>300</v>
      </c>
      <c r="J28" s="8"/>
    </row>
    <row r="29" spans="1:10" x14ac:dyDescent="0.25">
      <c r="A29" s="51" t="s">
        <v>7</v>
      </c>
      <c r="B29" s="46" t="s">
        <v>137</v>
      </c>
      <c r="C29" s="42">
        <v>600</v>
      </c>
      <c r="D29" s="42">
        <v>200</v>
      </c>
      <c r="E29" s="42"/>
      <c r="F29" s="49">
        <f t="shared" si="0"/>
        <v>70800</v>
      </c>
      <c r="G29" s="49">
        <f t="shared" si="3"/>
        <v>23600</v>
      </c>
      <c r="H29" s="42"/>
      <c r="I29" s="42">
        <v>300</v>
      </c>
      <c r="J29" s="8"/>
    </row>
    <row r="30" spans="1:10" x14ac:dyDescent="0.25">
      <c r="A30" s="51" t="s">
        <v>7</v>
      </c>
      <c r="B30" s="46" t="s">
        <v>130</v>
      </c>
      <c r="C30" s="42">
        <v>50</v>
      </c>
      <c r="D30" s="42">
        <v>100</v>
      </c>
      <c r="E30" s="42"/>
      <c r="F30" s="49">
        <f t="shared" si="0"/>
        <v>5900</v>
      </c>
      <c r="G30" s="49">
        <f t="shared" si="3"/>
        <v>11800</v>
      </c>
      <c r="H30" s="42"/>
      <c r="I30" s="42">
        <v>300</v>
      </c>
      <c r="J30" s="8"/>
    </row>
    <row r="31" spans="1:10" x14ac:dyDescent="0.25">
      <c r="A31" s="51" t="s">
        <v>7</v>
      </c>
      <c r="B31" s="46" t="s">
        <v>131</v>
      </c>
      <c r="C31" s="42">
        <v>50</v>
      </c>
      <c r="D31" s="42">
        <v>150</v>
      </c>
      <c r="E31" s="42"/>
      <c r="F31" s="49">
        <f t="shared" si="0"/>
        <v>5900</v>
      </c>
      <c r="G31" s="49">
        <f t="shared" si="3"/>
        <v>17700</v>
      </c>
      <c r="H31" s="42"/>
      <c r="I31" s="42">
        <v>300</v>
      </c>
      <c r="J31" s="8"/>
    </row>
    <row r="32" spans="1:10" x14ac:dyDescent="0.25">
      <c r="A32" s="51" t="s">
        <v>7</v>
      </c>
      <c r="B32" s="46" t="s">
        <v>138</v>
      </c>
      <c r="C32" s="42">
        <v>80</v>
      </c>
      <c r="D32" s="42">
        <v>200</v>
      </c>
      <c r="E32" s="42"/>
      <c r="F32" s="49">
        <f t="shared" si="0"/>
        <v>9440</v>
      </c>
      <c r="G32" s="49">
        <f t="shared" si="3"/>
        <v>23600</v>
      </c>
      <c r="H32" s="42"/>
      <c r="I32" s="42">
        <v>300</v>
      </c>
      <c r="J32" s="8"/>
    </row>
    <row r="33" spans="1:10" x14ac:dyDescent="0.25">
      <c r="A33" s="51" t="s">
        <v>7</v>
      </c>
      <c r="B33" s="41" t="s">
        <v>87</v>
      </c>
      <c r="C33" s="42">
        <v>5</v>
      </c>
      <c r="D33" s="42">
        <v>9</v>
      </c>
      <c r="E33" s="42"/>
      <c r="F33" s="49">
        <f t="shared" si="0"/>
        <v>590</v>
      </c>
      <c r="G33" s="49">
        <f t="shared" si="3"/>
        <v>1062</v>
      </c>
      <c r="H33" s="42"/>
      <c r="I33" s="42">
        <v>300</v>
      </c>
      <c r="J33" s="8"/>
    </row>
    <row r="34" spans="1:10" x14ac:dyDescent="0.25">
      <c r="A34" s="51" t="s">
        <v>7</v>
      </c>
      <c r="B34" s="41" t="s">
        <v>88</v>
      </c>
      <c r="C34" s="42">
        <v>12.5</v>
      </c>
      <c r="D34" s="42">
        <v>16</v>
      </c>
      <c r="E34" s="42"/>
      <c r="F34" s="49">
        <f t="shared" si="0"/>
        <v>1475</v>
      </c>
      <c r="G34" s="49">
        <f t="shared" si="3"/>
        <v>1888</v>
      </c>
      <c r="H34" s="42"/>
      <c r="I34" s="42">
        <v>300</v>
      </c>
      <c r="J34" s="8"/>
    </row>
    <row r="35" spans="1:10" ht="15.75" thickBot="1" x14ac:dyDescent="0.3">
      <c r="A35" s="52" t="s">
        <v>7</v>
      </c>
      <c r="B35" s="53" t="s">
        <v>89</v>
      </c>
      <c r="C35" s="45">
        <v>12</v>
      </c>
      <c r="D35" s="45">
        <v>18</v>
      </c>
      <c r="E35" s="45"/>
      <c r="F35" s="54">
        <f t="shared" si="0"/>
        <v>1416</v>
      </c>
      <c r="G35" s="54">
        <f t="shared" si="3"/>
        <v>2124</v>
      </c>
      <c r="H35" s="45"/>
      <c r="I35" s="45">
        <v>300</v>
      </c>
      <c r="J35" s="28"/>
    </row>
    <row r="36" spans="1:10" x14ac:dyDescent="0.25">
      <c r="A36" s="55" t="s">
        <v>6</v>
      </c>
      <c r="B36" s="56" t="s">
        <v>84</v>
      </c>
      <c r="C36" s="47"/>
      <c r="D36" s="47"/>
      <c r="E36" s="47"/>
      <c r="F36" s="47">
        <v>180</v>
      </c>
      <c r="G36" s="47">
        <v>180</v>
      </c>
      <c r="H36" s="47"/>
      <c r="I36" s="47">
        <v>300</v>
      </c>
      <c r="J36" s="27"/>
    </row>
    <row r="37" spans="1:10" x14ac:dyDescent="0.25">
      <c r="A37" s="51" t="s">
        <v>6</v>
      </c>
      <c r="B37" s="41" t="s">
        <v>85</v>
      </c>
      <c r="C37" s="42"/>
      <c r="D37" s="42"/>
      <c r="E37" s="42"/>
      <c r="F37" s="42">
        <v>851</v>
      </c>
      <c r="G37" s="42">
        <v>315</v>
      </c>
      <c r="H37" s="42"/>
      <c r="I37" s="42">
        <v>300</v>
      </c>
      <c r="J37" s="8"/>
    </row>
    <row r="38" spans="1:10" x14ac:dyDescent="0.25">
      <c r="A38" s="51" t="s">
        <v>6</v>
      </c>
      <c r="B38" s="41" t="s">
        <v>139</v>
      </c>
      <c r="C38" s="42"/>
      <c r="D38" s="42"/>
      <c r="E38" s="42"/>
      <c r="F38" s="42">
        <v>1200</v>
      </c>
      <c r="G38" s="42">
        <v>630</v>
      </c>
      <c r="H38" s="42"/>
      <c r="I38" s="42">
        <v>300</v>
      </c>
      <c r="J38" s="8"/>
    </row>
    <row r="39" spans="1:10" x14ac:dyDescent="0.25">
      <c r="A39" s="51" t="s">
        <v>6</v>
      </c>
      <c r="B39" s="41" t="s">
        <v>140</v>
      </c>
      <c r="C39" s="42"/>
      <c r="D39" s="42"/>
      <c r="E39" s="42"/>
      <c r="F39" s="42">
        <v>504</v>
      </c>
      <c r="G39" s="42">
        <v>283</v>
      </c>
      <c r="H39" s="42"/>
      <c r="I39" s="42">
        <v>300</v>
      </c>
      <c r="J39" s="8"/>
    </row>
    <row r="40" spans="1:10" x14ac:dyDescent="0.25">
      <c r="A40" s="51" t="s">
        <v>6</v>
      </c>
      <c r="B40" s="41" t="s">
        <v>143</v>
      </c>
      <c r="C40" s="42"/>
      <c r="D40" s="42"/>
      <c r="E40" s="42"/>
      <c r="F40" s="42">
        <v>1280</v>
      </c>
      <c r="G40" s="42">
        <v>720</v>
      </c>
      <c r="H40" s="42"/>
      <c r="I40" s="42">
        <v>300</v>
      </c>
      <c r="J40" s="8"/>
    </row>
    <row r="41" spans="1:10" x14ac:dyDescent="0.25">
      <c r="A41" s="51" t="s">
        <v>6</v>
      </c>
      <c r="B41" s="41" t="s">
        <v>141</v>
      </c>
      <c r="C41" s="42"/>
      <c r="D41" s="42"/>
      <c r="E41" s="42"/>
      <c r="F41" s="42">
        <v>900</v>
      </c>
      <c r="G41" s="42">
        <v>900</v>
      </c>
      <c r="H41" s="42"/>
      <c r="I41" s="42">
        <v>300</v>
      </c>
      <c r="J41" s="8"/>
    </row>
    <row r="42" spans="1:10" x14ac:dyDescent="0.25">
      <c r="A42" s="51" t="s">
        <v>6</v>
      </c>
      <c r="B42" s="41" t="s">
        <v>142</v>
      </c>
      <c r="C42" s="42"/>
      <c r="D42" s="42"/>
      <c r="E42" s="42"/>
      <c r="F42" s="42">
        <v>254</v>
      </c>
      <c r="G42" s="42">
        <v>133</v>
      </c>
      <c r="H42" s="42"/>
      <c r="I42" s="42">
        <v>300</v>
      </c>
      <c r="J42" s="8"/>
    </row>
    <row r="43" spans="1:10" x14ac:dyDescent="0.25">
      <c r="A43" s="51" t="s">
        <v>6</v>
      </c>
      <c r="B43" s="46" t="s">
        <v>144</v>
      </c>
      <c r="C43" s="42"/>
      <c r="D43" s="42"/>
      <c r="E43" s="42"/>
      <c r="F43" s="42">
        <v>1920</v>
      </c>
      <c r="G43" s="42">
        <v>1080</v>
      </c>
      <c r="H43" s="42"/>
      <c r="I43" s="42">
        <v>300</v>
      </c>
      <c r="J43" s="8"/>
    </row>
    <row r="44" spans="1:10" x14ac:dyDescent="0.25">
      <c r="A44" s="51" t="s">
        <v>6</v>
      </c>
      <c r="B44" s="46" t="s">
        <v>86</v>
      </c>
      <c r="C44" s="42"/>
      <c r="D44" s="42"/>
      <c r="E44" s="42"/>
      <c r="F44" s="42">
        <v>400</v>
      </c>
      <c r="G44" s="42">
        <v>400</v>
      </c>
      <c r="H44" s="42"/>
      <c r="I44" s="42">
        <v>300</v>
      </c>
      <c r="J44" s="8"/>
    </row>
    <row r="45" spans="1:10" x14ac:dyDescent="0.25">
      <c r="A45" s="51" t="s">
        <v>6</v>
      </c>
      <c r="B45" s="46" t="s">
        <v>145</v>
      </c>
      <c r="C45" s="42"/>
      <c r="D45" s="42"/>
      <c r="E45" s="42"/>
      <c r="F45" s="42">
        <v>1500</v>
      </c>
      <c r="G45" s="42">
        <v>500</v>
      </c>
      <c r="H45" s="42"/>
      <c r="I45" s="42">
        <v>300</v>
      </c>
      <c r="J45" s="8"/>
    </row>
    <row r="46" spans="1:10" x14ac:dyDescent="0.25">
      <c r="A46" s="51" t="s">
        <v>6</v>
      </c>
      <c r="B46" s="46" t="s">
        <v>146</v>
      </c>
      <c r="C46" s="42"/>
      <c r="D46" s="42"/>
      <c r="E46" s="42"/>
      <c r="F46" s="42">
        <v>1024</v>
      </c>
      <c r="G46" s="42">
        <v>512</v>
      </c>
      <c r="H46" s="42"/>
      <c r="I46" s="42">
        <v>300</v>
      </c>
      <c r="J46" s="8"/>
    </row>
    <row r="47" spans="1:10" x14ac:dyDescent="0.25">
      <c r="A47" s="51" t="s">
        <v>6</v>
      </c>
      <c r="B47" s="46" t="s">
        <v>147</v>
      </c>
      <c r="C47" s="42"/>
      <c r="D47" s="42"/>
      <c r="E47" s="42"/>
      <c r="F47" s="42">
        <v>250</v>
      </c>
      <c r="G47" s="42">
        <v>250</v>
      </c>
      <c r="H47" s="42"/>
      <c r="I47" s="42">
        <v>300</v>
      </c>
      <c r="J47" s="8"/>
    </row>
    <row r="48" spans="1:10" x14ac:dyDescent="0.25">
      <c r="A48" s="51" t="s">
        <v>6</v>
      </c>
      <c r="B48" s="46" t="s">
        <v>148</v>
      </c>
      <c r="C48" s="42"/>
      <c r="D48" s="42"/>
      <c r="E48" s="42"/>
      <c r="F48" s="42">
        <v>1080</v>
      </c>
      <c r="G48" s="42">
        <v>608</v>
      </c>
      <c r="H48" s="42"/>
      <c r="I48" s="42">
        <v>300</v>
      </c>
      <c r="J48" s="8"/>
    </row>
    <row r="49" spans="1:10" x14ac:dyDescent="0.25">
      <c r="A49" s="51" t="s">
        <v>6</v>
      </c>
      <c r="B49" s="46" t="s">
        <v>155</v>
      </c>
      <c r="C49" s="42"/>
      <c r="D49" s="42"/>
      <c r="E49" s="42"/>
      <c r="F49" s="42">
        <v>497</v>
      </c>
      <c r="G49" s="42">
        <v>373</v>
      </c>
      <c r="H49" s="42"/>
      <c r="I49" s="42">
        <v>300</v>
      </c>
      <c r="J49" s="8"/>
    </row>
    <row r="50" spans="1:10" x14ac:dyDescent="0.25">
      <c r="A50" s="51" t="s">
        <v>6</v>
      </c>
      <c r="B50" s="46" t="s">
        <v>149</v>
      </c>
      <c r="C50" s="42"/>
      <c r="D50" s="42"/>
      <c r="E50" s="42"/>
      <c r="F50" s="42">
        <v>400</v>
      </c>
      <c r="G50" s="42">
        <v>400</v>
      </c>
      <c r="H50" s="42"/>
      <c r="I50" s="42">
        <v>300</v>
      </c>
      <c r="J50" s="8"/>
    </row>
    <row r="51" spans="1:10" x14ac:dyDescent="0.25">
      <c r="A51" s="51" t="s">
        <v>6</v>
      </c>
      <c r="B51" s="46" t="s">
        <v>150</v>
      </c>
      <c r="C51" s="42"/>
      <c r="D51" s="42"/>
      <c r="E51" s="42"/>
      <c r="F51" s="42">
        <v>1000</v>
      </c>
      <c r="G51" s="42">
        <v>425</v>
      </c>
      <c r="H51" s="42"/>
      <c r="I51" s="42">
        <v>300</v>
      </c>
      <c r="J51" s="8"/>
    </row>
    <row r="52" spans="1:10" x14ac:dyDescent="0.25">
      <c r="A52" s="51" t="s">
        <v>6</v>
      </c>
      <c r="B52" s="46" t="s">
        <v>151</v>
      </c>
      <c r="C52" s="42"/>
      <c r="D52" s="42"/>
      <c r="E52" s="42"/>
      <c r="F52" s="42">
        <v>4000</v>
      </c>
      <c r="G52" s="42">
        <v>4000</v>
      </c>
      <c r="H52" s="42"/>
      <c r="I52" s="42">
        <v>300</v>
      </c>
      <c r="J52" s="8"/>
    </row>
    <row r="53" spans="1:10" x14ac:dyDescent="0.25">
      <c r="A53" s="51" t="s">
        <v>6</v>
      </c>
      <c r="B53" s="46" t="s">
        <v>152</v>
      </c>
      <c r="C53" s="42"/>
      <c r="D53" s="42"/>
      <c r="E53" s="42"/>
      <c r="F53" s="42">
        <v>60</v>
      </c>
      <c r="G53" s="42">
        <v>60</v>
      </c>
      <c r="H53" s="42"/>
      <c r="I53" s="42">
        <v>300</v>
      </c>
      <c r="J53" s="8"/>
    </row>
    <row r="54" spans="1:10" x14ac:dyDescent="0.25">
      <c r="A54" s="51" t="s">
        <v>6</v>
      </c>
      <c r="B54" s="46" t="s">
        <v>153</v>
      </c>
      <c r="C54" s="42"/>
      <c r="D54" s="42"/>
      <c r="E54" s="42"/>
      <c r="F54" s="42">
        <v>216</v>
      </c>
      <c r="G54" s="42">
        <v>146</v>
      </c>
      <c r="H54" s="42"/>
      <c r="I54" s="42">
        <v>300</v>
      </c>
      <c r="J54" s="8"/>
    </row>
    <row r="55" spans="1:10" x14ac:dyDescent="0.25">
      <c r="A55" s="51" t="s">
        <v>6</v>
      </c>
      <c r="B55" s="46" t="s">
        <v>154</v>
      </c>
      <c r="C55" s="42"/>
      <c r="D55" s="42"/>
      <c r="E55" s="42"/>
      <c r="F55" s="42">
        <v>236</v>
      </c>
      <c r="G55" s="42">
        <v>472</v>
      </c>
      <c r="H55" s="42"/>
      <c r="I55" s="42">
        <v>300</v>
      </c>
      <c r="J55" s="8"/>
    </row>
    <row r="56" spans="1:10" x14ac:dyDescent="0.25">
      <c r="A56" s="51" t="s">
        <v>6</v>
      </c>
      <c r="B56" s="46" t="s">
        <v>156</v>
      </c>
      <c r="C56" s="42"/>
      <c r="D56" s="42"/>
      <c r="E56" s="42"/>
      <c r="F56" s="42">
        <v>110</v>
      </c>
      <c r="G56" s="42">
        <v>110</v>
      </c>
      <c r="H56" s="42"/>
      <c r="I56" s="42">
        <v>300</v>
      </c>
      <c r="J56" s="8"/>
    </row>
    <row r="57" spans="1:10" x14ac:dyDescent="0.25">
      <c r="A57" s="51" t="s">
        <v>6</v>
      </c>
      <c r="B57" s="46" t="s">
        <v>157</v>
      </c>
      <c r="C57" s="42"/>
      <c r="D57" s="42"/>
      <c r="E57" s="42"/>
      <c r="F57" s="42">
        <v>1080</v>
      </c>
      <c r="G57" s="42">
        <v>1080</v>
      </c>
      <c r="H57" s="42"/>
      <c r="I57" s="42">
        <v>300</v>
      </c>
      <c r="J57" s="8"/>
    </row>
    <row r="58" spans="1:10" x14ac:dyDescent="0.25">
      <c r="A58" s="51" t="s">
        <v>6</v>
      </c>
      <c r="B58" s="46" t="s">
        <v>158</v>
      </c>
      <c r="C58" s="42"/>
      <c r="D58" s="42"/>
      <c r="E58" s="42"/>
      <c r="F58" s="42">
        <v>1080</v>
      </c>
      <c r="G58" s="42">
        <v>566</v>
      </c>
      <c r="H58" s="42"/>
      <c r="I58" s="42">
        <v>300</v>
      </c>
      <c r="J58" s="8"/>
    </row>
    <row r="59" spans="1:10" x14ac:dyDescent="0.25">
      <c r="A59" s="51" t="s">
        <v>6</v>
      </c>
      <c r="B59" s="46" t="s">
        <v>159</v>
      </c>
      <c r="C59" s="42"/>
      <c r="D59" s="42"/>
      <c r="E59" s="42"/>
      <c r="F59" s="42">
        <v>1080</v>
      </c>
      <c r="G59" s="42">
        <v>1350</v>
      </c>
      <c r="H59" s="42"/>
      <c r="I59" s="42">
        <v>300</v>
      </c>
      <c r="J59" s="8"/>
    </row>
    <row r="60" spans="1:10" x14ac:dyDescent="0.25">
      <c r="A60" s="51" t="s">
        <v>6</v>
      </c>
      <c r="B60" s="46" t="s">
        <v>160</v>
      </c>
      <c r="C60" s="42"/>
      <c r="D60" s="42"/>
      <c r="E60" s="42"/>
      <c r="F60" s="42">
        <v>100</v>
      </c>
      <c r="G60" s="42">
        <v>100</v>
      </c>
      <c r="H60" s="42"/>
      <c r="I60" s="42">
        <v>300</v>
      </c>
      <c r="J60" s="8"/>
    </row>
    <row r="61" spans="1:10" x14ac:dyDescent="0.25">
      <c r="A61" s="51" t="s">
        <v>6</v>
      </c>
      <c r="B61" s="46" t="s">
        <v>161</v>
      </c>
      <c r="C61" s="42"/>
      <c r="D61" s="42"/>
      <c r="E61" s="42"/>
      <c r="F61" s="42">
        <v>2560</v>
      </c>
      <c r="G61" s="42">
        <v>1440</v>
      </c>
      <c r="H61" s="42"/>
      <c r="I61" s="42">
        <v>300</v>
      </c>
      <c r="J61" s="8"/>
    </row>
    <row r="62" spans="1:10" ht="15.75" thickBot="1" x14ac:dyDescent="0.3">
      <c r="A62" s="52" t="s">
        <v>6</v>
      </c>
      <c r="B62" s="57" t="s">
        <v>162</v>
      </c>
      <c r="C62" s="45"/>
      <c r="D62" s="45"/>
      <c r="E62" s="45"/>
      <c r="F62" s="45">
        <v>1280</v>
      </c>
      <c r="G62" s="45">
        <v>720</v>
      </c>
      <c r="H62" s="45"/>
      <c r="I62" s="45">
        <v>300</v>
      </c>
      <c r="J62" s="28"/>
    </row>
    <row r="65" spans="1:2" x14ac:dyDescent="0.25">
      <c r="A65" t="s">
        <v>163</v>
      </c>
      <c r="B65" t="s">
        <v>164</v>
      </c>
    </row>
    <row r="66" spans="1:2" x14ac:dyDescent="0.25">
      <c r="B66" t="s">
        <v>92</v>
      </c>
    </row>
    <row r="67" spans="1:2" x14ac:dyDescent="0.25">
      <c r="B67" s="48" t="s">
        <v>93</v>
      </c>
    </row>
    <row r="68" spans="1:2" x14ac:dyDescent="0.25">
      <c r="B68" s="34" t="s">
        <v>103</v>
      </c>
    </row>
  </sheetData>
  <mergeCells count="5">
    <mergeCell ref="F1:H1"/>
    <mergeCell ref="C1:E1"/>
    <mergeCell ref="A1:B2"/>
    <mergeCell ref="I1:I2"/>
    <mergeCell ref="J1:J2"/>
  </mergeCells>
  <hyperlinks>
    <hyperlink ref="B67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4"/>
  <sheetViews>
    <sheetView zoomScale="90" zoomScaleNormal="90" workbookViewId="0">
      <selection activeCell="E38" sqref="E38"/>
    </sheetView>
  </sheetViews>
  <sheetFormatPr baseColWidth="10" defaultRowHeight="15" x14ac:dyDescent="0.25"/>
  <cols>
    <col min="1" max="1" width="2.140625" customWidth="1"/>
    <col min="2" max="2" width="15.5703125" style="39" bestFit="1" customWidth="1"/>
    <col min="3" max="3" width="5.7109375" style="58" customWidth="1"/>
    <col min="4" max="17" width="9.5703125" style="58" customWidth="1"/>
    <col min="18" max="18" width="2.7109375" customWidth="1"/>
    <col min="19" max="19" width="12.42578125" customWidth="1"/>
    <col min="20" max="20" width="9.42578125" customWidth="1"/>
    <col min="21" max="21" width="8.7109375" customWidth="1"/>
    <col min="22" max="22" width="8.85546875" bestFit="1" customWidth="1"/>
    <col min="23" max="23" width="9" customWidth="1"/>
  </cols>
  <sheetData>
    <row r="1" spans="2:23" ht="15.75" thickBot="1" x14ac:dyDescent="0.3"/>
    <row r="2" spans="2:23" ht="15.75" thickBot="1" x14ac:dyDescent="0.3">
      <c r="B2" s="290" t="s">
        <v>181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2"/>
    </row>
    <row r="3" spans="2:23" s="40" customFormat="1" x14ac:dyDescent="0.25">
      <c r="B3" s="295" t="s">
        <v>46</v>
      </c>
      <c r="C3" s="281" t="s">
        <v>43</v>
      </c>
      <c r="D3" s="269" t="s">
        <v>24</v>
      </c>
      <c r="E3" s="270"/>
      <c r="F3" s="264" t="s">
        <v>25</v>
      </c>
      <c r="G3" s="265"/>
      <c r="H3" s="265"/>
      <c r="I3" s="266"/>
      <c r="J3" s="267" t="s">
        <v>26</v>
      </c>
      <c r="K3" s="265"/>
      <c r="L3" s="265"/>
      <c r="M3" s="268"/>
      <c r="N3" s="273" t="s">
        <v>27</v>
      </c>
      <c r="O3" s="274"/>
      <c r="P3" s="274"/>
      <c r="Q3" s="275"/>
      <c r="S3" s="258" t="s">
        <v>172</v>
      </c>
      <c r="T3" s="259"/>
      <c r="U3" s="259"/>
      <c r="V3" s="259"/>
      <c r="W3" s="260"/>
    </row>
    <row r="4" spans="2:23" s="40" customFormat="1" x14ac:dyDescent="0.25">
      <c r="B4" s="296"/>
      <c r="C4" s="282"/>
      <c r="D4" s="271"/>
      <c r="E4" s="272"/>
      <c r="F4" s="276" t="s">
        <v>28</v>
      </c>
      <c r="G4" s="277"/>
      <c r="H4" s="277" t="s">
        <v>4</v>
      </c>
      <c r="I4" s="278"/>
      <c r="J4" s="279" t="s">
        <v>28</v>
      </c>
      <c r="K4" s="277"/>
      <c r="L4" s="277" t="s">
        <v>4</v>
      </c>
      <c r="M4" s="280"/>
      <c r="N4" s="276" t="s">
        <v>28</v>
      </c>
      <c r="O4" s="277"/>
      <c r="P4" s="277" t="s">
        <v>4</v>
      </c>
      <c r="Q4" s="278"/>
      <c r="S4" s="116" t="str">
        <f>D3</f>
        <v>Personal</v>
      </c>
      <c r="T4" s="120">
        <f>D12*12</f>
        <v>4800</v>
      </c>
      <c r="U4" s="121">
        <f>D13</f>
        <v>4500</v>
      </c>
      <c r="V4" s="116">
        <f>T4-U4</f>
        <v>300</v>
      </c>
      <c r="W4" s="122">
        <f>V4/T4</f>
        <v>6.25E-2</v>
      </c>
    </row>
    <row r="5" spans="2:23" ht="15.75" thickBot="1" x14ac:dyDescent="0.3">
      <c r="B5" s="297"/>
      <c r="C5" s="283"/>
      <c r="D5" s="155" t="s">
        <v>82</v>
      </c>
      <c r="E5" s="156" t="s">
        <v>83</v>
      </c>
      <c r="F5" s="157" t="s">
        <v>82</v>
      </c>
      <c r="G5" s="158" t="s">
        <v>83</v>
      </c>
      <c r="H5" s="158" t="s">
        <v>82</v>
      </c>
      <c r="I5" s="159" t="s">
        <v>83</v>
      </c>
      <c r="J5" s="155" t="s">
        <v>82</v>
      </c>
      <c r="K5" s="160" t="s">
        <v>83</v>
      </c>
      <c r="L5" s="160" t="s">
        <v>82</v>
      </c>
      <c r="M5" s="156" t="s">
        <v>83</v>
      </c>
      <c r="N5" s="161" t="s">
        <v>82</v>
      </c>
      <c r="O5" s="160" t="s">
        <v>83</v>
      </c>
      <c r="P5" s="160" t="s">
        <v>82</v>
      </c>
      <c r="Q5" s="162" t="s">
        <v>83</v>
      </c>
      <c r="S5" s="116" t="str">
        <f>F3</f>
        <v>Profesional</v>
      </c>
      <c r="T5" s="120">
        <f>F12*12</f>
        <v>21600</v>
      </c>
      <c r="U5" s="121">
        <f>F13</f>
        <v>20100</v>
      </c>
      <c r="V5" s="116">
        <f t="shared" ref="V5:V6" si="0">T5-U5</f>
        <v>1500</v>
      </c>
      <c r="W5" s="122">
        <f t="shared" ref="W5:W6" si="1">V5/T5</f>
        <v>6.9444444444444448E-2</v>
      </c>
    </row>
    <row r="6" spans="2:23" ht="15.75" thickBot="1" x14ac:dyDescent="0.3">
      <c r="B6" s="73">
        <v>1</v>
      </c>
      <c r="C6" s="94">
        <v>0</v>
      </c>
      <c r="D6" s="74">
        <v>400</v>
      </c>
      <c r="E6" s="81">
        <v>4500</v>
      </c>
      <c r="F6" s="84">
        <v>600</v>
      </c>
      <c r="G6" s="77">
        <v>6700</v>
      </c>
      <c r="H6" s="77"/>
      <c r="I6" s="78"/>
      <c r="J6" s="76">
        <v>750</v>
      </c>
      <c r="K6" s="77">
        <v>8400</v>
      </c>
      <c r="L6" s="77"/>
      <c r="M6" s="90"/>
      <c r="N6" s="87"/>
      <c r="O6" s="61"/>
      <c r="P6" s="61"/>
      <c r="Q6" s="62"/>
      <c r="S6" s="118" t="str">
        <f>J3</f>
        <v>Enterprise</v>
      </c>
      <c r="T6" s="120">
        <f>J12*12</f>
        <v>45000</v>
      </c>
      <c r="U6" s="121">
        <f>J13</f>
        <v>42000</v>
      </c>
      <c r="V6" s="116">
        <f t="shared" si="0"/>
        <v>3000</v>
      </c>
      <c r="W6" s="122">
        <f t="shared" si="1"/>
        <v>6.6666666666666666E-2</v>
      </c>
    </row>
    <row r="7" spans="2:23" x14ac:dyDescent="0.25">
      <c r="B7" s="72">
        <v>2</v>
      </c>
      <c r="C7" s="95"/>
      <c r="D7" s="71"/>
      <c r="E7" s="82"/>
      <c r="F7" s="85"/>
      <c r="G7" s="60"/>
      <c r="H7" s="60">
        <v>600</v>
      </c>
      <c r="I7" s="79">
        <v>6700</v>
      </c>
      <c r="J7" s="75"/>
      <c r="K7" s="60"/>
      <c r="L7" s="75">
        <v>750</v>
      </c>
      <c r="M7" s="60">
        <v>8400</v>
      </c>
      <c r="N7" s="89"/>
      <c r="O7" s="59"/>
      <c r="P7" s="59"/>
      <c r="Q7" s="63"/>
      <c r="S7" s="101"/>
      <c r="T7" s="102"/>
    </row>
    <row r="8" spans="2:23" ht="15.75" thickBot="1" x14ac:dyDescent="0.3">
      <c r="B8" s="91">
        <v>3</v>
      </c>
      <c r="C8" s="96"/>
      <c r="D8" s="92"/>
      <c r="E8" s="93"/>
      <c r="F8" s="86"/>
      <c r="G8" s="65"/>
      <c r="H8" s="65">
        <v>600</v>
      </c>
      <c r="I8" s="80">
        <v>6700</v>
      </c>
      <c r="J8" s="75"/>
      <c r="K8" s="60"/>
      <c r="L8" s="75">
        <v>750</v>
      </c>
      <c r="M8" s="60">
        <v>8400</v>
      </c>
      <c r="N8" s="89"/>
      <c r="O8" s="59"/>
      <c r="P8" s="59"/>
      <c r="Q8" s="63"/>
      <c r="S8" s="101"/>
      <c r="T8" s="102"/>
    </row>
    <row r="9" spans="2:23" x14ac:dyDescent="0.25">
      <c r="B9" s="67">
        <v>4</v>
      </c>
      <c r="C9" s="97"/>
      <c r="D9" s="69"/>
      <c r="E9" s="63"/>
      <c r="F9" s="87"/>
      <c r="G9" s="61"/>
      <c r="H9" s="61"/>
      <c r="I9" s="62"/>
      <c r="J9" s="75"/>
      <c r="K9" s="60"/>
      <c r="L9" s="75">
        <v>750</v>
      </c>
      <c r="M9" s="60">
        <v>8400</v>
      </c>
      <c r="N9" s="89"/>
      <c r="O9" s="59"/>
      <c r="P9" s="59"/>
      <c r="Q9" s="63"/>
    </row>
    <row r="10" spans="2:23" ht="15.75" thickBot="1" x14ac:dyDescent="0.3">
      <c r="B10" s="68">
        <v>5</v>
      </c>
      <c r="C10" s="98"/>
      <c r="D10" s="70"/>
      <c r="E10" s="66"/>
      <c r="F10" s="88"/>
      <c r="G10" s="64"/>
      <c r="H10" s="64"/>
      <c r="I10" s="66"/>
      <c r="J10" s="83"/>
      <c r="K10" s="65"/>
      <c r="L10" s="83">
        <v>750</v>
      </c>
      <c r="M10" s="65">
        <v>8400</v>
      </c>
      <c r="N10" s="88"/>
      <c r="O10" s="64"/>
      <c r="P10" s="64"/>
      <c r="Q10" s="66"/>
    </row>
    <row r="11" spans="2:23" ht="15.75" thickBot="1" x14ac:dyDescent="0.3">
      <c r="B11" s="103" t="s">
        <v>168</v>
      </c>
      <c r="C11" s="104">
        <f>SUM(C6:C10)</f>
        <v>0</v>
      </c>
      <c r="D11" s="105">
        <f t="shared" ref="D11:Q11" si="2">SUM(D6:D10)</f>
        <v>400</v>
      </c>
      <c r="E11" s="106">
        <f t="shared" si="2"/>
        <v>4500</v>
      </c>
      <c r="F11" s="107">
        <f t="shared" si="2"/>
        <v>600</v>
      </c>
      <c r="G11" s="105">
        <f t="shared" si="2"/>
        <v>6700</v>
      </c>
      <c r="H11" s="105">
        <f t="shared" si="2"/>
        <v>1200</v>
      </c>
      <c r="I11" s="108">
        <f t="shared" si="2"/>
        <v>13400</v>
      </c>
      <c r="J11" s="105">
        <f t="shared" si="2"/>
        <v>750</v>
      </c>
      <c r="K11" s="105">
        <f t="shared" si="2"/>
        <v>8400</v>
      </c>
      <c r="L11" s="105">
        <f t="shared" si="2"/>
        <v>3000</v>
      </c>
      <c r="M11" s="106">
        <f t="shared" si="2"/>
        <v>33600</v>
      </c>
      <c r="N11" s="107">
        <f t="shared" si="2"/>
        <v>0</v>
      </c>
      <c r="O11" s="105">
        <f t="shared" si="2"/>
        <v>0</v>
      </c>
      <c r="P11" s="105">
        <f t="shared" si="2"/>
        <v>0</v>
      </c>
      <c r="Q11" s="108">
        <f t="shared" si="2"/>
        <v>0</v>
      </c>
    </row>
    <row r="12" spans="2:23" x14ac:dyDescent="0.25">
      <c r="B12" s="111" t="s">
        <v>170</v>
      </c>
      <c r="C12" s="99"/>
      <c r="D12" s="262">
        <v>400</v>
      </c>
      <c r="E12" s="262"/>
      <c r="F12" s="262">
        <f>F11+H11</f>
        <v>1800</v>
      </c>
      <c r="G12" s="262"/>
      <c r="H12" s="262"/>
      <c r="I12" s="262"/>
      <c r="J12" s="262">
        <f>J11+L11</f>
        <v>3750</v>
      </c>
      <c r="K12" s="262"/>
      <c r="L12" s="262"/>
      <c r="M12" s="262"/>
      <c r="N12" s="99"/>
      <c r="O12" s="99"/>
      <c r="P12" s="99"/>
      <c r="Q12" s="100"/>
    </row>
    <row r="13" spans="2:23" ht="15.75" thickBot="1" x14ac:dyDescent="0.3">
      <c r="B13" s="112" t="s">
        <v>169</v>
      </c>
      <c r="C13" s="113"/>
      <c r="D13" s="263">
        <v>4500</v>
      </c>
      <c r="E13" s="263"/>
      <c r="F13" s="263">
        <f>G11+I11</f>
        <v>20100</v>
      </c>
      <c r="G13" s="263"/>
      <c r="H13" s="263"/>
      <c r="I13" s="263"/>
      <c r="J13" s="263">
        <f>K11+M11</f>
        <v>42000</v>
      </c>
      <c r="K13" s="263"/>
      <c r="L13" s="263"/>
      <c r="M13" s="263"/>
      <c r="N13" s="113"/>
      <c r="O13" s="113"/>
      <c r="P13" s="113"/>
      <c r="Q13" s="114"/>
    </row>
    <row r="14" spans="2:23" s="34" customFormat="1" ht="15.75" thickBot="1" x14ac:dyDescent="0.3">
      <c r="B14" s="110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</row>
    <row r="15" spans="2:23" s="34" customFormat="1" ht="15.75" thickBot="1" x14ac:dyDescent="0.3">
      <c r="B15" s="290" t="s">
        <v>182</v>
      </c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2"/>
    </row>
    <row r="16" spans="2:23" s="40" customFormat="1" x14ac:dyDescent="0.25">
      <c r="B16" s="295" t="s">
        <v>46</v>
      </c>
      <c r="C16" s="281" t="s">
        <v>43</v>
      </c>
      <c r="D16" s="269" t="s">
        <v>24</v>
      </c>
      <c r="E16" s="270"/>
      <c r="F16" s="264" t="s">
        <v>25</v>
      </c>
      <c r="G16" s="265"/>
      <c r="H16" s="265"/>
      <c r="I16" s="266"/>
      <c r="J16" s="267" t="s">
        <v>26</v>
      </c>
      <c r="K16" s="265"/>
      <c r="L16" s="265"/>
      <c r="M16" s="268"/>
      <c r="N16" s="273" t="s">
        <v>27</v>
      </c>
      <c r="O16" s="274"/>
      <c r="P16" s="274"/>
      <c r="Q16" s="275"/>
      <c r="S16" s="294" t="s">
        <v>173</v>
      </c>
      <c r="T16" s="261" t="s">
        <v>82</v>
      </c>
      <c r="U16" s="261"/>
      <c r="V16" s="261" t="s">
        <v>83</v>
      </c>
      <c r="W16" s="261"/>
    </row>
    <row r="17" spans="2:24" s="40" customFormat="1" x14ac:dyDescent="0.25">
      <c r="B17" s="296"/>
      <c r="C17" s="282"/>
      <c r="D17" s="271"/>
      <c r="E17" s="272"/>
      <c r="F17" s="276" t="s">
        <v>28</v>
      </c>
      <c r="G17" s="277"/>
      <c r="H17" s="277" t="s">
        <v>4</v>
      </c>
      <c r="I17" s="278"/>
      <c r="J17" s="279" t="s">
        <v>28</v>
      </c>
      <c r="K17" s="277"/>
      <c r="L17" s="277" t="s">
        <v>4</v>
      </c>
      <c r="M17" s="280"/>
      <c r="N17" s="276" t="s">
        <v>28</v>
      </c>
      <c r="O17" s="277"/>
      <c r="P17" s="277" t="s">
        <v>4</v>
      </c>
      <c r="Q17" s="278"/>
      <c r="S17" s="294"/>
      <c r="T17" s="41" t="s">
        <v>28</v>
      </c>
      <c r="U17" s="41" t="s">
        <v>171</v>
      </c>
      <c r="V17" s="41" t="s">
        <v>28</v>
      </c>
      <c r="W17" s="41" t="s">
        <v>171</v>
      </c>
    </row>
    <row r="18" spans="2:24" ht="15.75" thickBot="1" x14ac:dyDescent="0.3">
      <c r="B18" s="297"/>
      <c r="C18" s="283"/>
      <c r="D18" s="155" t="s">
        <v>82</v>
      </c>
      <c r="E18" s="156" t="s">
        <v>83</v>
      </c>
      <c r="F18" s="157" t="s">
        <v>82</v>
      </c>
      <c r="G18" s="158" t="s">
        <v>83</v>
      </c>
      <c r="H18" s="158" t="s">
        <v>82</v>
      </c>
      <c r="I18" s="159" t="s">
        <v>83</v>
      </c>
      <c r="J18" s="155" t="s">
        <v>82</v>
      </c>
      <c r="K18" s="160" t="s">
        <v>83</v>
      </c>
      <c r="L18" s="160" t="s">
        <v>82</v>
      </c>
      <c r="M18" s="156" t="s">
        <v>83</v>
      </c>
      <c r="N18" s="161" t="s">
        <v>82</v>
      </c>
      <c r="O18" s="160" t="s">
        <v>83</v>
      </c>
      <c r="P18" s="160" t="s">
        <v>82</v>
      </c>
      <c r="Q18" s="162" t="s">
        <v>83</v>
      </c>
      <c r="S18" s="123" t="str">
        <f>D16</f>
        <v>Personal</v>
      </c>
      <c r="T18" s="41"/>
      <c r="U18" s="41"/>
      <c r="V18" s="41"/>
      <c r="W18" s="41"/>
      <c r="X18" s="102"/>
    </row>
    <row r="19" spans="2:24" ht="15.75" thickBot="1" x14ac:dyDescent="0.3">
      <c r="B19" s="73">
        <v>1</v>
      </c>
      <c r="C19" s="94">
        <v>0</v>
      </c>
      <c r="D19" s="74">
        <v>400</v>
      </c>
      <c r="E19" s="81">
        <v>4500</v>
      </c>
      <c r="F19" s="84">
        <v>630</v>
      </c>
      <c r="G19" s="77">
        <v>7000</v>
      </c>
      <c r="H19" s="77"/>
      <c r="I19" s="78"/>
      <c r="J19" s="76">
        <v>810</v>
      </c>
      <c r="K19" s="77">
        <v>9000</v>
      </c>
      <c r="L19" s="77"/>
      <c r="M19" s="90"/>
      <c r="N19" s="87"/>
      <c r="O19" s="61"/>
      <c r="P19" s="61"/>
      <c r="Q19" s="62"/>
      <c r="S19" s="123" t="str">
        <f>F16</f>
        <v>Profesional</v>
      </c>
      <c r="T19" s="117">
        <f>G19/F26</f>
        <v>0.34825870646766172</v>
      </c>
      <c r="U19" s="117">
        <f>I20/F26</f>
        <v>0.32587064676616917</v>
      </c>
      <c r="V19" s="117">
        <f>F19/F25</f>
        <v>0.35</v>
      </c>
      <c r="W19" s="117">
        <f>H20/F25</f>
        <v>0.32500000000000001</v>
      </c>
    </row>
    <row r="20" spans="2:24" x14ac:dyDescent="0.25">
      <c r="B20" s="72">
        <v>2</v>
      </c>
      <c r="C20" s="95"/>
      <c r="D20" s="71"/>
      <c r="E20" s="82"/>
      <c r="F20" s="85"/>
      <c r="G20" s="60"/>
      <c r="H20" s="60">
        <v>585</v>
      </c>
      <c r="I20" s="79">
        <v>6550</v>
      </c>
      <c r="J20" s="75"/>
      <c r="K20" s="60"/>
      <c r="L20" s="75">
        <v>735</v>
      </c>
      <c r="M20" s="60">
        <v>8250</v>
      </c>
      <c r="N20" s="89"/>
      <c r="O20" s="59"/>
      <c r="P20" s="59"/>
      <c r="Q20" s="63"/>
      <c r="S20" s="124" t="str">
        <f>J16</f>
        <v>Enterprise</v>
      </c>
      <c r="T20" s="117">
        <f>K19/J26</f>
        <v>0.21428571428571427</v>
      </c>
      <c r="U20" s="117">
        <f>M20/J26</f>
        <v>0.19642857142857142</v>
      </c>
      <c r="V20" s="117">
        <f>J19/J25</f>
        <v>0.216</v>
      </c>
      <c r="W20" s="117">
        <f>L20/J25</f>
        <v>0.19600000000000001</v>
      </c>
    </row>
    <row r="21" spans="2:24" ht="15.75" thickBot="1" x14ac:dyDescent="0.3">
      <c r="B21" s="91">
        <v>3</v>
      </c>
      <c r="C21" s="96"/>
      <c r="D21" s="92"/>
      <c r="E21" s="93"/>
      <c r="F21" s="86"/>
      <c r="G21" s="65"/>
      <c r="H21" s="65">
        <v>585</v>
      </c>
      <c r="I21" s="80">
        <v>6550</v>
      </c>
      <c r="J21" s="75"/>
      <c r="K21" s="60"/>
      <c r="L21" s="75">
        <v>735</v>
      </c>
      <c r="M21" s="60">
        <v>8250</v>
      </c>
      <c r="N21" s="89"/>
      <c r="O21" s="59"/>
      <c r="P21" s="59"/>
      <c r="Q21" s="63"/>
      <c r="T21" s="102"/>
    </row>
    <row r="22" spans="2:24" x14ac:dyDescent="0.25">
      <c r="B22" s="67">
        <v>4</v>
      </c>
      <c r="C22" s="97"/>
      <c r="D22" s="69"/>
      <c r="E22" s="63"/>
      <c r="F22" s="87"/>
      <c r="G22" s="61"/>
      <c r="H22" s="61"/>
      <c r="I22" s="62"/>
      <c r="J22" s="75"/>
      <c r="K22" s="60"/>
      <c r="L22" s="75">
        <v>735</v>
      </c>
      <c r="M22" s="60">
        <v>8250</v>
      </c>
      <c r="N22" s="89"/>
      <c r="O22" s="59"/>
      <c r="P22" s="59"/>
      <c r="Q22" s="63"/>
    </row>
    <row r="23" spans="2:24" ht="15.75" thickBot="1" x14ac:dyDescent="0.3">
      <c r="B23" s="68">
        <v>5</v>
      </c>
      <c r="C23" s="98"/>
      <c r="D23" s="70"/>
      <c r="E23" s="66"/>
      <c r="F23" s="88"/>
      <c r="G23" s="64"/>
      <c r="H23" s="64"/>
      <c r="I23" s="66"/>
      <c r="J23" s="83"/>
      <c r="K23" s="65"/>
      <c r="L23" s="83">
        <v>735</v>
      </c>
      <c r="M23" s="60">
        <v>8250</v>
      </c>
      <c r="N23" s="88"/>
      <c r="O23" s="64"/>
      <c r="P23" s="64"/>
      <c r="Q23" s="66"/>
      <c r="T23" s="102"/>
      <c r="U23" s="115"/>
    </row>
    <row r="24" spans="2:24" ht="15.75" thickBot="1" x14ac:dyDescent="0.3">
      <c r="B24" s="103" t="s">
        <v>168</v>
      </c>
      <c r="C24" s="104">
        <f>SUM(C19:C23)</f>
        <v>0</v>
      </c>
      <c r="D24" s="105">
        <f t="shared" ref="D24:Q24" si="3">SUM(D19:D23)</f>
        <v>400</v>
      </c>
      <c r="E24" s="106">
        <f t="shared" si="3"/>
        <v>4500</v>
      </c>
      <c r="F24" s="107">
        <f>SUM(F19:F23)</f>
        <v>630</v>
      </c>
      <c r="G24" s="105">
        <f t="shared" si="3"/>
        <v>7000</v>
      </c>
      <c r="H24" s="105">
        <f t="shared" si="3"/>
        <v>1170</v>
      </c>
      <c r="I24" s="108">
        <f t="shared" si="3"/>
        <v>13100</v>
      </c>
      <c r="J24" s="105">
        <f t="shared" si="3"/>
        <v>810</v>
      </c>
      <c r="K24" s="105">
        <f t="shared" si="3"/>
        <v>9000</v>
      </c>
      <c r="L24" s="105">
        <f t="shared" si="3"/>
        <v>2940</v>
      </c>
      <c r="M24" s="106">
        <f t="shared" si="3"/>
        <v>33000</v>
      </c>
      <c r="N24" s="107">
        <f t="shared" si="3"/>
        <v>0</v>
      </c>
      <c r="O24" s="105">
        <f t="shared" si="3"/>
        <v>0</v>
      </c>
      <c r="P24" s="105">
        <f t="shared" si="3"/>
        <v>0</v>
      </c>
      <c r="Q24" s="108">
        <f t="shared" si="3"/>
        <v>0</v>
      </c>
      <c r="T24" s="119"/>
      <c r="U24" s="115"/>
    </row>
    <row r="25" spans="2:24" x14ac:dyDescent="0.25">
      <c r="B25" s="111" t="s">
        <v>170</v>
      </c>
      <c r="C25" s="99"/>
      <c r="D25" s="262">
        <v>400</v>
      </c>
      <c r="E25" s="262"/>
      <c r="F25" s="262">
        <f>F24+H24</f>
        <v>1800</v>
      </c>
      <c r="G25" s="262"/>
      <c r="H25" s="262"/>
      <c r="I25" s="262"/>
      <c r="J25" s="262">
        <f>J24+L24</f>
        <v>3750</v>
      </c>
      <c r="K25" s="262"/>
      <c r="L25" s="262"/>
      <c r="M25" s="262"/>
      <c r="N25" s="99"/>
      <c r="O25" s="99"/>
      <c r="P25" s="99"/>
      <c r="Q25" s="100"/>
    </row>
    <row r="26" spans="2:24" ht="15.75" thickBot="1" x14ac:dyDescent="0.3">
      <c r="B26" s="112" t="s">
        <v>169</v>
      </c>
      <c r="C26" s="113"/>
      <c r="D26" s="263">
        <v>4500</v>
      </c>
      <c r="E26" s="263"/>
      <c r="F26" s="263">
        <f>G24+I24</f>
        <v>20100</v>
      </c>
      <c r="G26" s="263"/>
      <c r="H26" s="263"/>
      <c r="I26" s="263"/>
      <c r="J26" s="263">
        <f>K24+M24</f>
        <v>42000</v>
      </c>
      <c r="K26" s="263"/>
      <c r="L26" s="263"/>
      <c r="M26" s="263"/>
      <c r="N26" s="113"/>
      <c r="O26" s="113"/>
      <c r="P26" s="113"/>
      <c r="Q26" s="114"/>
    </row>
    <row r="27" spans="2:24" s="34" customFormat="1" ht="15.75" thickBot="1" x14ac:dyDescent="0.3">
      <c r="B27" s="110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</row>
    <row r="28" spans="2:24" s="34" customFormat="1" ht="15.75" thickBot="1" x14ac:dyDescent="0.3">
      <c r="B28" s="290" t="s">
        <v>190</v>
      </c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2"/>
    </row>
    <row r="29" spans="2:24" x14ac:dyDescent="0.25">
      <c r="B29" s="284" t="s">
        <v>46</v>
      </c>
      <c r="C29" s="286" t="s">
        <v>187</v>
      </c>
      <c r="D29" s="288" t="s">
        <v>24</v>
      </c>
      <c r="E29" s="288"/>
      <c r="F29" s="264" t="s">
        <v>25</v>
      </c>
      <c r="G29" s="265"/>
      <c r="H29" s="265"/>
      <c r="I29" s="266"/>
      <c r="J29" s="264" t="s">
        <v>26</v>
      </c>
      <c r="K29" s="265"/>
      <c r="L29" s="265"/>
      <c r="M29" s="266"/>
      <c r="N29" s="274" t="s">
        <v>27</v>
      </c>
      <c r="O29" s="274"/>
      <c r="P29" s="274"/>
      <c r="Q29" s="275"/>
      <c r="S29" s="293" t="s">
        <v>183</v>
      </c>
      <c r="T29" s="293"/>
      <c r="U29" s="293"/>
      <c r="V29" s="293"/>
      <c r="W29" s="293"/>
    </row>
    <row r="30" spans="2:24" x14ac:dyDescent="0.25">
      <c r="B30" s="285"/>
      <c r="C30" s="287"/>
      <c r="D30" s="289"/>
      <c r="E30" s="289"/>
      <c r="F30" s="276" t="s">
        <v>28</v>
      </c>
      <c r="G30" s="277"/>
      <c r="H30" s="277" t="s">
        <v>4</v>
      </c>
      <c r="I30" s="278"/>
      <c r="J30" s="276" t="s">
        <v>28</v>
      </c>
      <c r="K30" s="277"/>
      <c r="L30" s="277" t="s">
        <v>4</v>
      </c>
      <c r="M30" s="278"/>
      <c r="N30" s="279" t="s">
        <v>28</v>
      </c>
      <c r="O30" s="277"/>
      <c r="P30" s="277" t="s">
        <v>4</v>
      </c>
      <c r="Q30" s="278"/>
      <c r="S30" s="41" t="s">
        <v>175</v>
      </c>
      <c r="T30" s="163">
        <v>12000</v>
      </c>
      <c r="U30" s="41" t="s">
        <v>43</v>
      </c>
      <c r="V30" s="164">
        <f>U31/U32</f>
        <v>0.80000381526487474</v>
      </c>
      <c r="W30" s="164">
        <v>0.2</v>
      </c>
    </row>
    <row r="31" spans="2:24" ht="15.75" thickBot="1" x14ac:dyDescent="0.3">
      <c r="B31" s="285"/>
      <c r="C31" s="287"/>
      <c r="D31" s="177" t="s">
        <v>82</v>
      </c>
      <c r="E31" s="178" t="s">
        <v>83</v>
      </c>
      <c r="F31" s="157" t="s">
        <v>82</v>
      </c>
      <c r="G31" s="158" t="s">
        <v>83</v>
      </c>
      <c r="H31" s="158" t="s">
        <v>82</v>
      </c>
      <c r="I31" s="159" t="s">
        <v>83</v>
      </c>
      <c r="J31" s="157" t="s">
        <v>82</v>
      </c>
      <c r="K31" s="158" t="s">
        <v>83</v>
      </c>
      <c r="L31" s="158" t="s">
        <v>82</v>
      </c>
      <c r="M31" s="159" t="s">
        <v>83</v>
      </c>
      <c r="N31" s="177" t="s">
        <v>82</v>
      </c>
      <c r="O31" s="158" t="s">
        <v>83</v>
      </c>
      <c r="P31" s="158" t="s">
        <v>82</v>
      </c>
      <c r="Q31" s="159" t="s">
        <v>83</v>
      </c>
      <c r="S31" s="41" t="s">
        <v>176</v>
      </c>
      <c r="T31" s="41" t="s">
        <v>177</v>
      </c>
      <c r="U31" s="165">
        <v>419.37</v>
      </c>
      <c r="V31" s="165">
        <f>U31*$V$30</f>
        <v>335.49760000763052</v>
      </c>
      <c r="W31" s="165">
        <f>U31*$W$30</f>
        <v>83.874000000000009</v>
      </c>
    </row>
    <row r="32" spans="2:24" x14ac:dyDescent="0.25">
      <c r="B32" s="183" t="str">
        <f>B24</f>
        <v>Precio Paquete</v>
      </c>
      <c r="C32" s="194">
        <f t="shared" ref="C32:Q32" si="4">C24</f>
        <v>0</v>
      </c>
      <c r="D32" s="192">
        <f t="shared" si="4"/>
        <v>400</v>
      </c>
      <c r="E32" s="196">
        <f t="shared" si="4"/>
        <v>4500</v>
      </c>
      <c r="F32" s="198">
        <f t="shared" si="4"/>
        <v>630</v>
      </c>
      <c r="G32" s="179">
        <f t="shared" si="4"/>
        <v>7000</v>
      </c>
      <c r="H32" s="179">
        <f t="shared" si="4"/>
        <v>1170</v>
      </c>
      <c r="I32" s="180">
        <f t="shared" si="4"/>
        <v>13100</v>
      </c>
      <c r="J32" s="198">
        <f t="shared" si="4"/>
        <v>810</v>
      </c>
      <c r="K32" s="179">
        <f t="shared" si="4"/>
        <v>9000</v>
      </c>
      <c r="L32" s="179">
        <f t="shared" si="4"/>
        <v>2940</v>
      </c>
      <c r="M32" s="180">
        <f t="shared" si="4"/>
        <v>33000</v>
      </c>
      <c r="N32" s="192">
        <f t="shared" si="4"/>
        <v>0</v>
      </c>
      <c r="O32" s="179">
        <f t="shared" si="4"/>
        <v>0</v>
      </c>
      <c r="P32" s="179">
        <f t="shared" si="4"/>
        <v>0</v>
      </c>
      <c r="Q32" s="180">
        <f t="shared" si="4"/>
        <v>0</v>
      </c>
      <c r="S32" s="41" t="s">
        <v>178</v>
      </c>
      <c r="T32" s="41" t="s">
        <v>177</v>
      </c>
      <c r="U32" s="165">
        <v>524.21</v>
      </c>
      <c r="V32" s="165">
        <f>U32*$V$30</f>
        <v>419.37</v>
      </c>
      <c r="W32" s="165">
        <f>U32*$W$30</f>
        <v>104.84200000000001</v>
      </c>
    </row>
    <row r="33" spans="2:23" ht="15.75" thickBot="1" x14ac:dyDescent="0.3">
      <c r="B33" s="184" t="s">
        <v>188</v>
      </c>
      <c r="C33" s="195"/>
      <c r="D33" s="193"/>
      <c r="E33" s="197"/>
      <c r="F33" s="199">
        <f>F19</f>
        <v>630</v>
      </c>
      <c r="G33" s="200">
        <f>G19</f>
        <v>7000</v>
      </c>
      <c r="H33" s="200">
        <f>H20</f>
        <v>585</v>
      </c>
      <c r="I33" s="201">
        <f>I20</f>
        <v>6550</v>
      </c>
      <c r="J33" s="199">
        <f>J19</f>
        <v>810</v>
      </c>
      <c r="K33" s="200">
        <f>K19</f>
        <v>9000</v>
      </c>
      <c r="L33" s="200">
        <f>L20</f>
        <v>735</v>
      </c>
      <c r="M33" s="201">
        <f>M20</f>
        <v>8250</v>
      </c>
      <c r="N33" s="193"/>
      <c r="O33" s="181"/>
      <c r="P33" s="181"/>
      <c r="Q33" s="182"/>
      <c r="S33" s="41" t="s">
        <v>179</v>
      </c>
      <c r="T33" s="41" t="s">
        <v>177</v>
      </c>
      <c r="U33" s="165">
        <v>629.05999999999995</v>
      </c>
      <c r="V33" s="165">
        <f>U33*$V$30</f>
        <v>503.25040003052209</v>
      </c>
      <c r="W33" s="165">
        <f>U33*$W$30</f>
        <v>125.812</v>
      </c>
    </row>
    <row r="34" spans="2:23" x14ac:dyDescent="0.25">
      <c r="B34" s="185" t="s">
        <v>174</v>
      </c>
      <c r="C34" s="168">
        <v>0.1</v>
      </c>
      <c r="D34" s="125"/>
      <c r="E34" s="126"/>
      <c r="F34" s="173">
        <f>$F$33-(C34*$F$33)</f>
        <v>567</v>
      </c>
      <c r="G34" s="174">
        <f>$G$33-(C34*$G$33)</f>
        <v>6300</v>
      </c>
      <c r="H34" s="174">
        <f>$H$33-(C34*$H$33)</f>
        <v>526.5</v>
      </c>
      <c r="I34" s="176">
        <f>$I$33-(C34*$I$33)</f>
        <v>5895</v>
      </c>
      <c r="J34" s="173">
        <f>$J$33-(C34*$J$33)</f>
        <v>729</v>
      </c>
      <c r="K34" s="174">
        <f>$K$33-(C34*$K$33)</f>
        <v>8100</v>
      </c>
      <c r="L34" s="174">
        <f>$L$33-(C34*$L$33)</f>
        <v>661.5</v>
      </c>
      <c r="M34" s="175">
        <f>$M$33-(C34*$M$33)</f>
        <v>7425</v>
      </c>
      <c r="N34" s="125"/>
      <c r="O34" s="127"/>
      <c r="P34" s="127"/>
      <c r="Q34" s="128"/>
      <c r="S34" s="41" t="s">
        <v>180</v>
      </c>
      <c r="T34" s="41" t="s">
        <v>177</v>
      </c>
      <c r="U34" s="165">
        <v>733.9</v>
      </c>
      <c r="V34" s="165">
        <f>U34*$V$30</f>
        <v>587.12280002289151</v>
      </c>
      <c r="W34" s="165">
        <f>U34*$W$30</f>
        <v>146.78</v>
      </c>
    </row>
    <row r="35" spans="2:23" x14ac:dyDescent="0.25">
      <c r="B35" s="186" t="s">
        <v>63</v>
      </c>
      <c r="C35" s="168">
        <v>0.1</v>
      </c>
      <c r="D35" s="129"/>
      <c r="E35" s="130"/>
      <c r="F35" s="131">
        <f t="shared" ref="F35:F53" si="5">$F$33-(C35*$F$33)</f>
        <v>567</v>
      </c>
      <c r="G35" s="132">
        <f t="shared" ref="G35:G53" si="6">$G$33-(C35*$G$33)</f>
        <v>6300</v>
      </c>
      <c r="H35" s="132">
        <f t="shared" ref="H35:H53" si="7">$H$33-(C35*$H$33)</f>
        <v>526.5</v>
      </c>
      <c r="I35" s="134">
        <f t="shared" ref="I35:I53" si="8">$I$33-(C35*$I$33)</f>
        <v>5895</v>
      </c>
      <c r="J35" s="131">
        <f t="shared" ref="J35:J53" si="9">$J$33-(C35*$J$33)</f>
        <v>729</v>
      </c>
      <c r="K35" s="132">
        <f t="shared" ref="K35:K53" si="10">$K$33-(C35*$K$33)</f>
        <v>8100</v>
      </c>
      <c r="L35" s="132">
        <f t="shared" ref="L35:L53" si="11">$L$33-(C35*$L$33)</f>
        <v>661.5</v>
      </c>
      <c r="M35" s="133">
        <f t="shared" ref="M35:M53" si="12">$M$33-(C35*$M$33)</f>
        <v>7425</v>
      </c>
      <c r="N35" s="129"/>
      <c r="O35" s="132"/>
      <c r="P35" s="132"/>
      <c r="Q35" s="133"/>
    </row>
    <row r="36" spans="2:23" x14ac:dyDescent="0.25">
      <c r="B36" s="186" t="s">
        <v>64</v>
      </c>
      <c r="C36" s="168">
        <v>0.1</v>
      </c>
      <c r="D36" s="129"/>
      <c r="E36" s="134"/>
      <c r="F36" s="131">
        <f t="shared" si="5"/>
        <v>567</v>
      </c>
      <c r="G36" s="132">
        <f t="shared" si="6"/>
        <v>6300</v>
      </c>
      <c r="H36" s="132">
        <f t="shared" si="7"/>
        <v>526.5</v>
      </c>
      <c r="I36" s="134">
        <f t="shared" si="8"/>
        <v>5895</v>
      </c>
      <c r="J36" s="131">
        <f t="shared" si="9"/>
        <v>729</v>
      </c>
      <c r="K36" s="132">
        <f t="shared" si="10"/>
        <v>8100</v>
      </c>
      <c r="L36" s="132">
        <f t="shared" si="11"/>
        <v>661.5</v>
      </c>
      <c r="M36" s="133">
        <f t="shared" si="12"/>
        <v>7425</v>
      </c>
      <c r="N36" s="129"/>
      <c r="O36" s="132"/>
      <c r="P36" s="132"/>
      <c r="Q36" s="133"/>
      <c r="S36" s="166" t="s">
        <v>184</v>
      </c>
      <c r="T36" s="167" t="s">
        <v>186</v>
      </c>
      <c r="U36" s="167" t="s">
        <v>185</v>
      </c>
    </row>
    <row r="37" spans="2:23" x14ac:dyDescent="0.25">
      <c r="B37" s="186" t="s">
        <v>65</v>
      </c>
      <c r="C37" s="168">
        <v>0.1</v>
      </c>
      <c r="D37" s="129"/>
      <c r="E37" s="134"/>
      <c r="F37" s="131">
        <f t="shared" si="5"/>
        <v>567</v>
      </c>
      <c r="G37" s="132">
        <f t="shared" si="6"/>
        <v>6300</v>
      </c>
      <c r="H37" s="132">
        <f t="shared" si="7"/>
        <v>526.5</v>
      </c>
      <c r="I37" s="134">
        <f t="shared" si="8"/>
        <v>5895</v>
      </c>
      <c r="J37" s="131">
        <f t="shared" si="9"/>
        <v>729</v>
      </c>
      <c r="K37" s="132">
        <f t="shared" si="10"/>
        <v>8100</v>
      </c>
      <c r="L37" s="132">
        <f t="shared" si="11"/>
        <v>661.5</v>
      </c>
      <c r="M37" s="133">
        <f t="shared" si="12"/>
        <v>7425</v>
      </c>
      <c r="N37" s="129"/>
      <c r="O37" s="132"/>
      <c r="P37" s="132"/>
      <c r="Q37" s="133"/>
      <c r="S37" s="41">
        <v>300</v>
      </c>
      <c r="T37" s="41">
        <v>0.62909999999999999</v>
      </c>
      <c r="U37" s="165">
        <v>188.72</v>
      </c>
    </row>
    <row r="38" spans="2:23" x14ac:dyDescent="0.25">
      <c r="B38" s="186" t="s">
        <v>66</v>
      </c>
      <c r="C38" s="168">
        <v>0.1</v>
      </c>
      <c r="D38" s="129"/>
      <c r="E38" s="134"/>
      <c r="F38" s="131">
        <f t="shared" si="5"/>
        <v>567</v>
      </c>
      <c r="G38" s="132">
        <f t="shared" si="6"/>
        <v>6300</v>
      </c>
      <c r="H38" s="132">
        <f t="shared" si="7"/>
        <v>526.5</v>
      </c>
      <c r="I38" s="134">
        <f t="shared" si="8"/>
        <v>5895</v>
      </c>
      <c r="J38" s="131">
        <f t="shared" si="9"/>
        <v>729</v>
      </c>
      <c r="K38" s="132">
        <f t="shared" si="10"/>
        <v>8100</v>
      </c>
      <c r="L38" s="132">
        <f t="shared" si="11"/>
        <v>661.5</v>
      </c>
      <c r="M38" s="133">
        <f t="shared" si="12"/>
        <v>7425</v>
      </c>
      <c r="N38" s="129"/>
      <c r="O38" s="132"/>
      <c r="P38" s="132"/>
      <c r="Q38" s="133"/>
      <c r="S38" s="163">
        <v>1000</v>
      </c>
      <c r="T38" s="41">
        <v>0.62909999999999999</v>
      </c>
      <c r="U38" s="165">
        <v>629.05999999999995</v>
      </c>
    </row>
    <row r="39" spans="2:23" x14ac:dyDescent="0.25">
      <c r="B39" s="187" t="s">
        <v>67</v>
      </c>
      <c r="C39" s="169">
        <v>0.2</v>
      </c>
      <c r="D39" s="135"/>
      <c r="E39" s="136"/>
      <c r="F39" s="137">
        <f t="shared" si="5"/>
        <v>504</v>
      </c>
      <c r="G39" s="138">
        <f t="shared" si="6"/>
        <v>5600</v>
      </c>
      <c r="H39" s="138">
        <f t="shared" si="7"/>
        <v>468</v>
      </c>
      <c r="I39" s="136">
        <f t="shared" si="8"/>
        <v>5240</v>
      </c>
      <c r="J39" s="137">
        <f t="shared" si="9"/>
        <v>648</v>
      </c>
      <c r="K39" s="138">
        <f t="shared" si="10"/>
        <v>7200</v>
      </c>
      <c r="L39" s="138">
        <f t="shared" si="11"/>
        <v>588</v>
      </c>
      <c r="M39" s="139">
        <f t="shared" si="12"/>
        <v>6600</v>
      </c>
      <c r="N39" s="135"/>
      <c r="O39" s="138"/>
      <c r="P39" s="138"/>
      <c r="Q39" s="139"/>
      <c r="S39" s="163">
        <v>2000</v>
      </c>
      <c r="T39" s="41">
        <v>0.62909999999999999</v>
      </c>
      <c r="U39" s="165">
        <v>1258.1099999999999</v>
      </c>
    </row>
    <row r="40" spans="2:23" x14ac:dyDescent="0.25">
      <c r="B40" s="187" t="s">
        <v>68</v>
      </c>
      <c r="C40" s="169">
        <v>0.2</v>
      </c>
      <c r="D40" s="135"/>
      <c r="E40" s="136"/>
      <c r="F40" s="137">
        <f t="shared" si="5"/>
        <v>504</v>
      </c>
      <c r="G40" s="138">
        <f t="shared" si="6"/>
        <v>5600</v>
      </c>
      <c r="H40" s="138">
        <f t="shared" si="7"/>
        <v>468</v>
      </c>
      <c r="I40" s="136">
        <f t="shared" si="8"/>
        <v>5240</v>
      </c>
      <c r="J40" s="137">
        <f t="shared" si="9"/>
        <v>648</v>
      </c>
      <c r="K40" s="138">
        <f t="shared" si="10"/>
        <v>7200</v>
      </c>
      <c r="L40" s="138">
        <f t="shared" si="11"/>
        <v>588</v>
      </c>
      <c r="M40" s="139">
        <f t="shared" si="12"/>
        <v>6600</v>
      </c>
      <c r="N40" s="135"/>
      <c r="O40" s="138"/>
      <c r="P40" s="138"/>
      <c r="Q40" s="139"/>
      <c r="S40" s="163">
        <v>5000</v>
      </c>
      <c r="T40" s="41">
        <v>0.4194</v>
      </c>
      <c r="U40" s="165">
        <v>2096.85</v>
      </c>
    </row>
    <row r="41" spans="2:23" x14ac:dyDescent="0.25">
      <c r="B41" s="187" t="s">
        <v>69</v>
      </c>
      <c r="C41" s="169">
        <v>0.2</v>
      </c>
      <c r="D41" s="135"/>
      <c r="E41" s="136"/>
      <c r="F41" s="137">
        <f t="shared" si="5"/>
        <v>504</v>
      </c>
      <c r="G41" s="138">
        <f t="shared" si="6"/>
        <v>5600</v>
      </c>
      <c r="H41" s="138">
        <f t="shared" si="7"/>
        <v>468</v>
      </c>
      <c r="I41" s="136">
        <f t="shared" si="8"/>
        <v>5240</v>
      </c>
      <c r="J41" s="137">
        <f t="shared" si="9"/>
        <v>648</v>
      </c>
      <c r="K41" s="138">
        <f t="shared" si="10"/>
        <v>7200</v>
      </c>
      <c r="L41" s="138">
        <f t="shared" si="11"/>
        <v>588</v>
      </c>
      <c r="M41" s="139">
        <f t="shared" si="12"/>
        <v>6600</v>
      </c>
      <c r="N41" s="135"/>
      <c r="O41" s="138"/>
      <c r="P41" s="138"/>
      <c r="Q41" s="139"/>
      <c r="S41" s="163">
        <v>7500</v>
      </c>
      <c r="T41" s="41">
        <v>0.4194</v>
      </c>
      <c r="U41" s="165">
        <v>3145.28</v>
      </c>
    </row>
    <row r="42" spans="2:23" x14ac:dyDescent="0.25">
      <c r="B42" s="187" t="s">
        <v>70</v>
      </c>
      <c r="C42" s="169">
        <v>0.2</v>
      </c>
      <c r="D42" s="135"/>
      <c r="E42" s="136"/>
      <c r="F42" s="137">
        <f t="shared" si="5"/>
        <v>504</v>
      </c>
      <c r="G42" s="138">
        <f t="shared" si="6"/>
        <v>5600</v>
      </c>
      <c r="H42" s="138">
        <f t="shared" si="7"/>
        <v>468</v>
      </c>
      <c r="I42" s="136">
        <f t="shared" si="8"/>
        <v>5240</v>
      </c>
      <c r="J42" s="137">
        <f t="shared" si="9"/>
        <v>648</v>
      </c>
      <c r="K42" s="138">
        <f t="shared" si="10"/>
        <v>7200</v>
      </c>
      <c r="L42" s="138">
        <f t="shared" si="11"/>
        <v>588</v>
      </c>
      <c r="M42" s="139">
        <f t="shared" si="12"/>
        <v>6600</v>
      </c>
      <c r="N42" s="135"/>
      <c r="O42" s="138"/>
      <c r="P42" s="138"/>
      <c r="Q42" s="139"/>
    </row>
    <row r="43" spans="2:23" x14ac:dyDescent="0.25">
      <c r="B43" s="187" t="s">
        <v>71</v>
      </c>
      <c r="C43" s="169">
        <v>0.2</v>
      </c>
      <c r="D43" s="135"/>
      <c r="E43" s="136"/>
      <c r="F43" s="137">
        <f t="shared" si="5"/>
        <v>504</v>
      </c>
      <c r="G43" s="138">
        <f t="shared" si="6"/>
        <v>5600</v>
      </c>
      <c r="H43" s="138">
        <f t="shared" si="7"/>
        <v>468</v>
      </c>
      <c r="I43" s="136">
        <f t="shared" si="8"/>
        <v>5240</v>
      </c>
      <c r="J43" s="137">
        <f t="shared" si="9"/>
        <v>648</v>
      </c>
      <c r="K43" s="138">
        <f t="shared" si="10"/>
        <v>7200</v>
      </c>
      <c r="L43" s="138">
        <f t="shared" si="11"/>
        <v>588</v>
      </c>
      <c r="M43" s="139">
        <f t="shared" si="12"/>
        <v>6600</v>
      </c>
      <c r="N43" s="135"/>
      <c r="O43" s="138"/>
      <c r="P43" s="138"/>
      <c r="Q43" s="139"/>
    </row>
    <row r="44" spans="2:23" x14ac:dyDescent="0.25">
      <c r="B44" s="188" t="s">
        <v>72</v>
      </c>
      <c r="C44" s="170">
        <v>0.3</v>
      </c>
      <c r="D44" s="140"/>
      <c r="E44" s="141"/>
      <c r="F44" s="142">
        <f t="shared" si="5"/>
        <v>441</v>
      </c>
      <c r="G44" s="143">
        <f t="shared" si="6"/>
        <v>4900</v>
      </c>
      <c r="H44" s="143">
        <f t="shared" si="7"/>
        <v>409.5</v>
      </c>
      <c r="I44" s="141">
        <f t="shared" si="8"/>
        <v>4585</v>
      </c>
      <c r="J44" s="142">
        <f t="shared" si="9"/>
        <v>567</v>
      </c>
      <c r="K44" s="143">
        <f t="shared" si="10"/>
        <v>6300</v>
      </c>
      <c r="L44" s="143">
        <f t="shared" si="11"/>
        <v>514.5</v>
      </c>
      <c r="M44" s="144">
        <f t="shared" si="12"/>
        <v>5775</v>
      </c>
      <c r="N44" s="140"/>
      <c r="O44" s="143"/>
      <c r="P44" s="143"/>
      <c r="Q44" s="144"/>
    </row>
    <row r="45" spans="2:23" x14ac:dyDescent="0.25">
      <c r="B45" s="208" t="s">
        <v>73</v>
      </c>
      <c r="C45" s="170">
        <v>0.3</v>
      </c>
      <c r="D45" s="209"/>
      <c r="E45" s="210"/>
      <c r="F45" s="211">
        <f t="shared" si="5"/>
        <v>441</v>
      </c>
      <c r="G45" s="212">
        <f t="shared" si="6"/>
        <v>4900</v>
      </c>
      <c r="H45" s="212">
        <f t="shared" si="7"/>
        <v>409.5</v>
      </c>
      <c r="I45" s="210">
        <f t="shared" si="8"/>
        <v>4585</v>
      </c>
      <c r="J45" s="211">
        <f t="shared" si="9"/>
        <v>567</v>
      </c>
      <c r="K45" s="212">
        <f t="shared" si="10"/>
        <v>6300</v>
      </c>
      <c r="L45" s="212">
        <f t="shared" si="11"/>
        <v>514.5</v>
      </c>
      <c r="M45" s="213">
        <f t="shared" si="12"/>
        <v>5775</v>
      </c>
      <c r="N45" s="209"/>
      <c r="O45" s="212"/>
      <c r="P45" s="212"/>
      <c r="Q45" s="213"/>
    </row>
    <row r="46" spans="2:23" s="40" customFormat="1" x14ac:dyDescent="0.25">
      <c r="B46" s="208" t="s">
        <v>74</v>
      </c>
      <c r="C46" s="170">
        <v>0.3</v>
      </c>
      <c r="D46" s="209"/>
      <c r="E46" s="210"/>
      <c r="F46" s="211">
        <f t="shared" si="5"/>
        <v>441</v>
      </c>
      <c r="G46" s="212">
        <f t="shared" si="6"/>
        <v>4900</v>
      </c>
      <c r="H46" s="212">
        <f t="shared" si="7"/>
        <v>409.5</v>
      </c>
      <c r="I46" s="210">
        <f t="shared" si="8"/>
        <v>4585</v>
      </c>
      <c r="J46" s="211">
        <f t="shared" si="9"/>
        <v>567</v>
      </c>
      <c r="K46" s="212">
        <f t="shared" si="10"/>
        <v>6300</v>
      </c>
      <c r="L46" s="212">
        <f t="shared" si="11"/>
        <v>514.5</v>
      </c>
      <c r="M46" s="213">
        <f t="shared" si="12"/>
        <v>5775</v>
      </c>
      <c r="N46" s="209"/>
      <c r="O46" s="212"/>
      <c r="P46" s="212"/>
      <c r="Q46" s="213"/>
    </row>
    <row r="47" spans="2:23" x14ac:dyDescent="0.25">
      <c r="B47" s="189" t="s">
        <v>75</v>
      </c>
      <c r="C47" s="170">
        <v>0.3</v>
      </c>
      <c r="D47" s="140"/>
      <c r="E47" s="141"/>
      <c r="F47" s="142">
        <f t="shared" si="5"/>
        <v>441</v>
      </c>
      <c r="G47" s="143">
        <f t="shared" si="6"/>
        <v>4900</v>
      </c>
      <c r="H47" s="143">
        <f t="shared" si="7"/>
        <v>409.5</v>
      </c>
      <c r="I47" s="141">
        <f t="shared" si="8"/>
        <v>4585</v>
      </c>
      <c r="J47" s="142">
        <f t="shared" si="9"/>
        <v>567</v>
      </c>
      <c r="K47" s="143">
        <f t="shared" si="10"/>
        <v>6300</v>
      </c>
      <c r="L47" s="143">
        <f t="shared" si="11"/>
        <v>514.5</v>
      </c>
      <c r="M47" s="144">
        <f t="shared" si="12"/>
        <v>5775</v>
      </c>
      <c r="N47" s="140"/>
      <c r="O47" s="143"/>
      <c r="P47" s="143"/>
      <c r="Q47" s="144"/>
    </row>
    <row r="48" spans="2:23" x14ac:dyDescent="0.25">
      <c r="B48" s="189" t="s">
        <v>76</v>
      </c>
      <c r="C48" s="170">
        <v>0.3</v>
      </c>
      <c r="D48" s="140"/>
      <c r="E48" s="141"/>
      <c r="F48" s="142">
        <f t="shared" si="5"/>
        <v>441</v>
      </c>
      <c r="G48" s="143">
        <f t="shared" si="6"/>
        <v>4900</v>
      </c>
      <c r="H48" s="143">
        <f t="shared" si="7"/>
        <v>409.5</v>
      </c>
      <c r="I48" s="141">
        <f t="shared" si="8"/>
        <v>4585</v>
      </c>
      <c r="J48" s="142">
        <f t="shared" si="9"/>
        <v>567</v>
      </c>
      <c r="K48" s="143">
        <f t="shared" si="10"/>
        <v>6300</v>
      </c>
      <c r="L48" s="143">
        <f t="shared" si="11"/>
        <v>514.5</v>
      </c>
      <c r="M48" s="144">
        <f t="shared" si="12"/>
        <v>5775</v>
      </c>
      <c r="N48" s="140"/>
      <c r="O48" s="143"/>
      <c r="P48" s="143"/>
      <c r="Q48" s="144"/>
    </row>
    <row r="49" spans="2:17" x14ac:dyDescent="0.25">
      <c r="B49" s="190" t="s">
        <v>77</v>
      </c>
      <c r="C49" s="171">
        <v>0.5</v>
      </c>
      <c r="D49" s="145"/>
      <c r="E49" s="146"/>
      <c r="F49" s="147">
        <f t="shared" si="5"/>
        <v>315</v>
      </c>
      <c r="G49" s="148">
        <f t="shared" si="6"/>
        <v>3500</v>
      </c>
      <c r="H49" s="148">
        <f t="shared" si="7"/>
        <v>292.5</v>
      </c>
      <c r="I49" s="146">
        <f t="shared" si="8"/>
        <v>3275</v>
      </c>
      <c r="J49" s="147">
        <f t="shared" si="9"/>
        <v>405</v>
      </c>
      <c r="K49" s="148">
        <f t="shared" si="10"/>
        <v>4500</v>
      </c>
      <c r="L49" s="148">
        <f t="shared" si="11"/>
        <v>367.5</v>
      </c>
      <c r="M49" s="149">
        <f t="shared" si="12"/>
        <v>4125</v>
      </c>
      <c r="N49" s="145"/>
      <c r="O49" s="148"/>
      <c r="P49" s="148"/>
      <c r="Q49" s="149"/>
    </row>
    <row r="50" spans="2:17" x14ac:dyDescent="0.25">
      <c r="B50" s="190" t="s">
        <v>78</v>
      </c>
      <c r="C50" s="171">
        <v>0.5</v>
      </c>
      <c r="D50" s="145"/>
      <c r="E50" s="146"/>
      <c r="F50" s="147">
        <f t="shared" si="5"/>
        <v>315</v>
      </c>
      <c r="G50" s="148">
        <f t="shared" si="6"/>
        <v>3500</v>
      </c>
      <c r="H50" s="148">
        <f t="shared" si="7"/>
        <v>292.5</v>
      </c>
      <c r="I50" s="146">
        <f t="shared" si="8"/>
        <v>3275</v>
      </c>
      <c r="J50" s="147">
        <f t="shared" si="9"/>
        <v>405</v>
      </c>
      <c r="K50" s="148">
        <f t="shared" si="10"/>
        <v>4500</v>
      </c>
      <c r="L50" s="148">
        <f t="shared" si="11"/>
        <v>367.5</v>
      </c>
      <c r="M50" s="149">
        <f t="shared" si="12"/>
        <v>4125</v>
      </c>
      <c r="N50" s="145"/>
      <c r="O50" s="148"/>
      <c r="P50" s="148"/>
      <c r="Q50" s="149"/>
    </row>
    <row r="51" spans="2:17" x14ac:dyDescent="0.25">
      <c r="B51" s="190" t="s">
        <v>79</v>
      </c>
      <c r="C51" s="171">
        <v>0.5</v>
      </c>
      <c r="D51" s="145"/>
      <c r="E51" s="146"/>
      <c r="F51" s="147">
        <f t="shared" si="5"/>
        <v>315</v>
      </c>
      <c r="G51" s="148">
        <f t="shared" si="6"/>
        <v>3500</v>
      </c>
      <c r="H51" s="148">
        <f t="shared" si="7"/>
        <v>292.5</v>
      </c>
      <c r="I51" s="146">
        <f t="shared" si="8"/>
        <v>3275</v>
      </c>
      <c r="J51" s="147">
        <f t="shared" si="9"/>
        <v>405</v>
      </c>
      <c r="K51" s="148">
        <f t="shared" si="10"/>
        <v>4500</v>
      </c>
      <c r="L51" s="148">
        <f t="shared" si="11"/>
        <v>367.5</v>
      </c>
      <c r="M51" s="149">
        <f t="shared" si="12"/>
        <v>4125</v>
      </c>
      <c r="N51" s="145"/>
      <c r="O51" s="148"/>
      <c r="P51" s="148"/>
      <c r="Q51" s="149"/>
    </row>
    <row r="52" spans="2:17" x14ac:dyDescent="0.25">
      <c r="B52" s="190" t="s">
        <v>80</v>
      </c>
      <c r="C52" s="171">
        <v>0.5</v>
      </c>
      <c r="D52" s="145"/>
      <c r="E52" s="146"/>
      <c r="F52" s="147">
        <f t="shared" si="5"/>
        <v>315</v>
      </c>
      <c r="G52" s="148">
        <f t="shared" si="6"/>
        <v>3500</v>
      </c>
      <c r="H52" s="148">
        <f t="shared" si="7"/>
        <v>292.5</v>
      </c>
      <c r="I52" s="146">
        <f t="shared" si="8"/>
        <v>3275</v>
      </c>
      <c r="J52" s="147">
        <f t="shared" si="9"/>
        <v>405</v>
      </c>
      <c r="K52" s="148">
        <f t="shared" si="10"/>
        <v>4500</v>
      </c>
      <c r="L52" s="148">
        <f t="shared" si="11"/>
        <v>367.5</v>
      </c>
      <c r="M52" s="149">
        <f t="shared" si="12"/>
        <v>4125</v>
      </c>
      <c r="N52" s="145"/>
      <c r="O52" s="148"/>
      <c r="P52" s="148"/>
      <c r="Q52" s="149"/>
    </row>
    <row r="53" spans="2:17" x14ac:dyDescent="0.25">
      <c r="B53" s="202" t="s">
        <v>81</v>
      </c>
      <c r="C53" s="171">
        <v>0.5</v>
      </c>
      <c r="D53" s="203"/>
      <c r="E53" s="204"/>
      <c r="F53" s="205">
        <f t="shared" si="5"/>
        <v>315</v>
      </c>
      <c r="G53" s="206">
        <f t="shared" si="6"/>
        <v>3500</v>
      </c>
      <c r="H53" s="206">
        <f t="shared" si="7"/>
        <v>292.5</v>
      </c>
      <c r="I53" s="204">
        <f t="shared" si="8"/>
        <v>3275</v>
      </c>
      <c r="J53" s="205">
        <f t="shared" si="9"/>
        <v>405</v>
      </c>
      <c r="K53" s="206">
        <f t="shared" si="10"/>
        <v>4500</v>
      </c>
      <c r="L53" s="206">
        <f t="shared" si="11"/>
        <v>367.5</v>
      </c>
      <c r="M53" s="207">
        <f t="shared" si="12"/>
        <v>4125</v>
      </c>
      <c r="N53" s="203"/>
      <c r="O53" s="206"/>
      <c r="P53" s="206"/>
      <c r="Q53" s="207"/>
    </row>
    <row r="54" spans="2:17" ht="15.75" thickBot="1" x14ac:dyDescent="0.3">
      <c r="B54" s="191" t="s">
        <v>189</v>
      </c>
      <c r="C54" s="172">
        <v>0.7</v>
      </c>
      <c r="D54" s="150"/>
      <c r="E54" s="151"/>
      <c r="F54" s="152">
        <f>$F$33-(C54*$F$33)</f>
        <v>189</v>
      </c>
      <c r="G54" s="153">
        <f t="shared" ref="G54" si="13">$G$33-(C54*$G$33)</f>
        <v>2100</v>
      </c>
      <c r="H54" s="153">
        <f t="shared" ref="H54" si="14">$H$33-(C54*$H$33)</f>
        <v>175.5</v>
      </c>
      <c r="I54" s="151">
        <f t="shared" ref="I54" si="15">$I$33-(C54*$I$33)</f>
        <v>1965</v>
      </c>
      <c r="J54" s="152">
        <f t="shared" ref="J54" si="16">$J$33-(C54*$J$33)</f>
        <v>243</v>
      </c>
      <c r="K54" s="153">
        <f t="shared" ref="K54" si="17">$K$33-(C54*$K$33)</f>
        <v>2700</v>
      </c>
      <c r="L54" s="153">
        <f t="shared" ref="L54" si="18">$L$33-(C54*$L$33)</f>
        <v>220.5</v>
      </c>
      <c r="M54" s="154">
        <f t="shared" ref="M54" si="19">$M$33-(C54*$M$33)</f>
        <v>2475</v>
      </c>
      <c r="N54" s="150"/>
      <c r="O54" s="153"/>
      <c r="P54" s="153"/>
      <c r="Q54" s="154"/>
    </row>
  </sheetData>
  <mergeCells count="56">
    <mergeCell ref="S29:W29"/>
    <mergeCell ref="S16:S17"/>
    <mergeCell ref="B2:Q2"/>
    <mergeCell ref="B15:Q15"/>
    <mergeCell ref="N29:Q29"/>
    <mergeCell ref="B3:B5"/>
    <mergeCell ref="C3:C5"/>
    <mergeCell ref="N3:Q3"/>
    <mergeCell ref="J3:M3"/>
    <mergeCell ref="F4:G4"/>
    <mergeCell ref="H4:I4"/>
    <mergeCell ref="J4:K4"/>
    <mergeCell ref="L4:M4"/>
    <mergeCell ref="N4:O4"/>
    <mergeCell ref="P4:Q4"/>
    <mergeCell ref="B16:B18"/>
    <mergeCell ref="C16:C18"/>
    <mergeCell ref="D16:E17"/>
    <mergeCell ref="F16:I16"/>
    <mergeCell ref="P30:Q30"/>
    <mergeCell ref="B29:B31"/>
    <mergeCell ref="C29:C31"/>
    <mergeCell ref="D29:E30"/>
    <mergeCell ref="F29:I29"/>
    <mergeCell ref="J29:M29"/>
    <mergeCell ref="F30:G30"/>
    <mergeCell ref="H30:I30"/>
    <mergeCell ref="J30:K30"/>
    <mergeCell ref="L30:M30"/>
    <mergeCell ref="N30:O30"/>
    <mergeCell ref="B28:Q28"/>
    <mergeCell ref="D26:E26"/>
    <mergeCell ref="F26:I26"/>
    <mergeCell ref="J26:M26"/>
    <mergeCell ref="N16:Q16"/>
    <mergeCell ref="F17:G17"/>
    <mergeCell ref="H17:I17"/>
    <mergeCell ref="J17:K17"/>
    <mergeCell ref="L17:M17"/>
    <mergeCell ref="N17:O17"/>
    <mergeCell ref="P17:Q17"/>
    <mergeCell ref="S3:W3"/>
    <mergeCell ref="T16:U16"/>
    <mergeCell ref="V16:W16"/>
    <mergeCell ref="D25:E25"/>
    <mergeCell ref="F25:I25"/>
    <mergeCell ref="J25:M25"/>
    <mergeCell ref="D12:E12"/>
    <mergeCell ref="D13:E13"/>
    <mergeCell ref="F12:I12"/>
    <mergeCell ref="F13:I13"/>
    <mergeCell ref="J12:M12"/>
    <mergeCell ref="J13:M13"/>
    <mergeCell ref="F3:I3"/>
    <mergeCell ref="J16:M16"/>
    <mergeCell ref="D3:E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Dashboards</vt:lpstr>
      <vt:lpstr>Permisos</vt:lpstr>
      <vt:lpstr>Materiales</vt:lpstr>
      <vt:lpstr>Precio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gtemkt</cp:lastModifiedBy>
  <dcterms:created xsi:type="dcterms:W3CDTF">2017-01-07T01:26:25Z</dcterms:created>
  <dcterms:modified xsi:type="dcterms:W3CDTF">2018-04-18T21:11:05Z</dcterms:modified>
</cp:coreProperties>
</file>