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C\Desktop\發布版本\prjPermission\Template\"/>
    </mc:Choice>
  </mc:AlternateContent>
  <xr:revisionPtr revIDLastSave="0" documentId="13_ncr:1_{35A3A4C2-ADBC-4B6B-B052-7B81CC4AC942}" xr6:coauthVersionLast="36" xr6:coauthVersionMax="36" xr10:uidLastSave="{00000000-0000-0000-0000-000000000000}"/>
  <bookViews>
    <workbookView xWindow="0" yWindow="0" windowWidth="19200" windowHeight="7584" activeTab="3" xr2:uid="{00000000-000D-0000-FFFF-FFFF00000000}"/>
  </bookViews>
  <sheets>
    <sheet name="總表1" sheetId="3" r:id="rId1"/>
    <sheet name="總表2" sheetId="4" r:id="rId2"/>
    <sheet name="分縣市表" sheetId="1" r:id="rId3"/>
    <sheet name="分項表" sheetId="2" r:id="rId4"/>
  </sheets>
  <definedNames>
    <definedName name="_xlnm.Print_Area" localSheetId="2">分縣市表!$A$1:$F$35</definedName>
    <definedName name="_xlnm.Print_Area" localSheetId="0">總表1!$A$1:$V$7</definedName>
    <definedName name="_xlnm.Print_Area" localSheetId="1">總表2!$A$1:$R$6</definedName>
  </definedNames>
  <calcPr calcId="191029"/>
</workbook>
</file>

<file path=xl/calcChain.xml><?xml version="1.0" encoding="utf-8"?>
<calcChain xmlns="http://schemas.openxmlformats.org/spreadsheetml/2006/main">
  <c r="I7" i="2" l="1"/>
  <c r="T7" i="2" s="1"/>
  <c r="P7" i="2"/>
  <c r="W7" i="2" s="1"/>
  <c r="N7" i="2"/>
  <c r="R5" i="4"/>
  <c r="Q5" i="4"/>
  <c r="P5" i="4"/>
  <c r="O5" i="4"/>
  <c r="M5" i="4" s="1"/>
  <c r="N5" i="4"/>
  <c r="N6" i="4" s="1"/>
  <c r="R4" i="4"/>
  <c r="R6" i="4" s="1"/>
  <c r="Q4" i="4"/>
  <c r="Q6" i="4" s="1"/>
  <c r="P4" i="4"/>
  <c r="P6" i="4" s="1"/>
  <c r="O4" i="4"/>
  <c r="N4" i="4"/>
  <c r="C4" i="4"/>
  <c r="K4" i="4" s="1"/>
  <c r="F4" i="4"/>
  <c r="J4" i="4"/>
  <c r="H4" i="4"/>
  <c r="G4" i="4"/>
  <c r="D6" i="4"/>
  <c r="C6" i="4"/>
  <c r="E6" i="4" s="1"/>
  <c r="K5" i="3"/>
  <c r="J5" i="3"/>
  <c r="I5" i="3"/>
  <c r="N5" i="3" s="1"/>
  <c r="D5" i="3"/>
  <c r="O5" i="3" s="1"/>
  <c r="F5" i="3"/>
  <c r="G5" i="3"/>
  <c r="E5" i="3"/>
  <c r="E7" i="3"/>
  <c r="E6" i="3"/>
  <c r="Q7" i="2"/>
  <c r="X7" i="2" s="1"/>
  <c r="K7" i="2"/>
  <c r="M7" i="2"/>
  <c r="H5" i="3" l="1"/>
  <c r="M4" i="4"/>
  <c r="M6" i="4" s="1"/>
  <c r="O6" i="4"/>
  <c r="M5" i="3"/>
  <c r="L7" i="2"/>
  <c r="U7" i="2" s="1"/>
  <c r="J7" i="2"/>
  <c r="O7" i="2" l="1"/>
  <c r="R7" i="2" l="1"/>
  <c r="S7" i="2"/>
  <c r="V7" i="2"/>
</calcChain>
</file>

<file path=xl/sharedStrings.xml><?xml version="1.0" encoding="utf-8"?>
<sst xmlns="http://schemas.openxmlformats.org/spreadsheetml/2006/main" count="207" uniqueCount="184">
  <si>
    <t>縣市別</t>
    <phoneticPr fontId="1" type="noConversion"/>
  </si>
  <si>
    <t>執行率
(%)</t>
    <phoneticPr fontId="1" type="noConversion"/>
  </si>
  <si>
    <t>達成率
(%)</t>
    <phoneticPr fontId="1" type="noConversion"/>
  </si>
  <si>
    <t>總工程經費
98-103</t>
    <phoneticPr fontId="1" type="noConversion"/>
  </si>
  <si>
    <t>四年五千億計畫</t>
    <phoneticPr fontId="1" type="noConversion"/>
  </si>
  <si>
    <t>未分配數</t>
    <phoneticPr fontId="1" type="noConversion"/>
  </si>
  <si>
    <t>總計</t>
    <phoneticPr fontId="1" type="noConversion"/>
  </si>
  <si>
    <t>98特別預
算保留</t>
    <phoneticPr fontId="1" type="noConversion"/>
  </si>
  <si>
    <t>計畫
項次</t>
    <phoneticPr fontId="1" type="noConversion"/>
  </si>
  <si>
    <t>標案項次</t>
    <phoneticPr fontId="1" type="noConversion"/>
  </si>
  <si>
    <t>標案名稱</t>
    <phoneticPr fontId="1" type="noConversion"/>
  </si>
  <si>
    <t>(A)</t>
    <phoneticPr fontId="1" type="noConversion"/>
  </si>
  <si>
    <t>計畫可支用預算數＊</t>
    <phoneticPr fontId="1" type="noConversion"/>
  </si>
  <si>
    <t>(B)</t>
    <phoneticPr fontId="1" type="noConversion"/>
  </si>
  <si>
    <t>計畫累計分配數＊</t>
    <phoneticPr fontId="1" type="noConversion"/>
  </si>
  <si>
    <t>計畫實支數(含暫付數)</t>
    <phoneticPr fontId="1" type="noConversion"/>
  </si>
  <si>
    <t>預算執行情形</t>
    <phoneticPr fontId="1" type="noConversion"/>
  </si>
  <si>
    <t>標案設計日期</t>
    <phoneticPr fontId="1" type="noConversion"/>
  </si>
  <si>
    <t>預定</t>
    <phoneticPr fontId="1" type="noConversion"/>
  </si>
  <si>
    <t>實際</t>
    <phoneticPr fontId="1" type="noConversion"/>
  </si>
  <si>
    <t>標案發包日期</t>
    <phoneticPr fontId="1" type="noConversion"/>
  </si>
  <si>
    <t>標案工程進度</t>
    <phoneticPr fontId="1" type="noConversion"/>
  </si>
  <si>
    <t>標案完成日期</t>
    <phoneticPr fontId="1" type="noConversion"/>
  </si>
  <si>
    <t>辦理情形</t>
    <phoneticPr fontId="1" type="noConversion"/>
  </si>
  <si>
    <t>備註
(請就各標案於100字內述明遭遇瓶頸及解決方法)</t>
    <phoneticPr fontId="1" type="noConversion"/>
  </si>
  <si>
    <t>標案執行進度</t>
    <phoneticPr fontId="1" type="noConversion"/>
  </si>
  <si>
    <t>單位：新台幣仟元</t>
    <phoneticPr fontId="1" type="noConversion"/>
  </si>
  <si>
    <t>(三)</t>
    <phoneticPr fontId="1" type="noConversion"/>
  </si>
  <si>
    <t>(C)</t>
    <phoneticPr fontId="1" type="noConversion"/>
  </si>
  <si>
    <t>計畫執行率%
C/B</t>
    <phoneticPr fontId="1" type="noConversion"/>
  </si>
  <si>
    <t>計畫達成率%
C/A</t>
    <phoneticPr fontId="1" type="noConversion"/>
  </si>
  <si>
    <t>標案執行率
(F+G+H)/E</t>
    <phoneticPr fontId="1" type="noConversion"/>
  </si>
  <si>
    <t>標案達成率
(F+G+H)/D</t>
    <phoneticPr fontId="1" type="noConversion"/>
  </si>
  <si>
    <t>預定
(I)</t>
    <phoneticPr fontId="1" type="noConversion"/>
  </si>
  <si>
    <t>實際
(J)</t>
    <phoneticPr fontId="1" type="noConversion"/>
  </si>
  <si>
    <t>差異
(J-I)</t>
    <phoneticPr fontId="1" type="noConversion"/>
  </si>
  <si>
    <t>辦理
方式</t>
    <phoneticPr fontId="1" type="noConversion"/>
  </si>
  <si>
    <t>以前年度
轉入數</t>
    <phoneticPr fontId="1" type="noConversion"/>
  </si>
  <si>
    <t>99年度
預算</t>
    <phoneticPr fontId="1" type="noConversion"/>
  </si>
  <si>
    <t>以前年度
轉入分配數</t>
    <phoneticPr fontId="1" type="noConversion"/>
  </si>
  <si>
    <t>99年度
預算分配數</t>
    <phoneticPr fontId="1" type="noConversion"/>
  </si>
  <si>
    <t>以前年度
轉入實支數
(含暫付數)</t>
    <phoneticPr fontId="1" type="noConversion"/>
  </si>
  <si>
    <t>99年度
轉入實支數
(含暫付數)</t>
    <phoneticPr fontId="1" type="noConversion"/>
  </si>
  <si>
    <t>標案
核定預算
(D)</t>
    <phoneticPr fontId="1" type="noConversion"/>
  </si>
  <si>
    <t>標案
分配數
(E)</t>
    <phoneticPr fontId="1" type="noConversion"/>
  </si>
  <si>
    <t>標案
實支數
(F)</t>
    <phoneticPr fontId="1" type="noConversion"/>
  </si>
  <si>
    <t>標案
應付未付數
(G)</t>
    <phoneticPr fontId="1" type="noConversion"/>
  </si>
  <si>
    <t>標案
節餘數
(H)</t>
    <phoneticPr fontId="1" type="noConversion"/>
  </si>
  <si>
    <t>業務計畫/
案件計畫別
承辦機關及
單位、人員、
聯絡電話</t>
    <phoneticPr fontId="1" type="noConversion"/>
  </si>
  <si>
    <t>編號</t>
    <phoneticPr fontId="1" type="noConversion"/>
  </si>
  <si>
    <t>計畫主辦單位</t>
    <phoneticPr fontId="1" type="noConversion"/>
  </si>
  <si>
    <t>計畫名稱</t>
    <phoneticPr fontId="1" type="noConversion"/>
  </si>
  <si>
    <t>核定經費
（千元）
(A)</t>
    <phoneticPr fontId="1" type="noConversion"/>
  </si>
  <si>
    <t>工程類標案件數</t>
    <phoneticPr fontId="1" type="noConversion"/>
  </si>
  <si>
    <t>發包情形</t>
    <phoneticPr fontId="1" type="noConversion"/>
  </si>
  <si>
    <t>短期促進就業預定進用人數(G)</t>
    <phoneticPr fontId="1" type="noConversion"/>
  </si>
  <si>
    <t>短期促進就業實際進用人數(H)</t>
    <phoneticPr fontId="1" type="noConversion"/>
  </si>
  <si>
    <t>臨時人員預定進用人數
(I)</t>
    <phoneticPr fontId="1" type="noConversion"/>
  </si>
  <si>
    <t>臨時人員實際進用人數
(J)</t>
    <phoneticPr fontId="1" type="noConversion"/>
  </si>
  <si>
    <t>預定進用總人數
(G+I)</t>
    <phoneticPr fontId="1" type="noConversion"/>
  </si>
  <si>
    <t>實際進用總人數
(H+J)</t>
    <phoneticPr fontId="1" type="noConversion"/>
  </si>
  <si>
    <t>備註</t>
    <phoneticPr fontId="1" type="noConversion"/>
  </si>
  <si>
    <t>勞務類標案件數</t>
    <phoneticPr fontId="1" type="noConversion"/>
  </si>
  <si>
    <t>已完成發包件數</t>
    <phoneticPr fontId="1" type="noConversion"/>
  </si>
  <si>
    <t>未完成發包件數</t>
    <phoneticPr fontId="1" type="noConversion"/>
  </si>
  <si>
    <t>發包率</t>
    <phoneticPr fontId="1" type="noConversion"/>
  </si>
  <si>
    <t>累計分配數
（千元）
(B)</t>
    <phoneticPr fontId="1" type="noConversion"/>
  </si>
  <si>
    <t>實際支用（千元）(C)</t>
    <phoneticPr fontId="1" type="noConversion"/>
  </si>
  <si>
    <t>應付未付數
（千元）
(D)</t>
    <phoneticPr fontId="1" type="noConversion"/>
  </si>
  <si>
    <t>節餘數
（千元）
(E)</t>
    <phoneticPr fontId="1" type="noConversion"/>
  </si>
  <si>
    <t>執行數
(千元)
(F)=(C+D+E)</t>
    <phoneticPr fontId="1" type="noConversion"/>
  </si>
  <si>
    <t>執行率（%）
(F/B)</t>
    <phoneticPr fontId="1" type="noConversion"/>
  </si>
  <si>
    <t>達成率（%）
(F/A)</t>
    <phoneticPr fontId="1" type="noConversion"/>
  </si>
  <si>
    <t>財務類標案件數</t>
    <phoneticPr fontId="1" type="noConversion"/>
  </si>
  <si>
    <t>單位：仟元</t>
    <phoneticPr fontId="1" type="noConversion"/>
  </si>
  <si>
    <t>項
次</t>
  </si>
  <si>
    <t>計畫名稱</t>
  </si>
  <si>
    <t>年度可支用預算數(A)</t>
    <phoneticPr fontId="1" type="noConversion"/>
  </si>
  <si>
    <t>預算執行情形</t>
    <phoneticPr fontId="1" type="noConversion"/>
  </si>
  <si>
    <t>標案執行情形</t>
    <phoneticPr fontId="1" type="noConversion"/>
  </si>
  <si>
    <t>本署自辦</t>
    <phoneticPr fontId="1" type="noConversion"/>
  </si>
  <si>
    <t>補助地方</t>
    <phoneticPr fontId="1" type="noConversion"/>
  </si>
  <si>
    <t>業務費及未分配數</t>
    <phoneticPr fontId="1" type="noConversion"/>
  </si>
  <si>
    <t>年度累計分配數(B)</t>
    <phoneticPr fontId="20" type="noConversion"/>
  </si>
  <si>
    <t>執行數(C)</t>
    <phoneticPr fontId="20" type="noConversion"/>
  </si>
  <si>
    <t>應付未付數(D)</t>
    <phoneticPr fontId="1" type="noConversion"/>
  </si>
  <si>
    <t>節餘數(E)</t>
    <phoneticPr fontId="1" type="noConversion"/>
  </si>
  <si>
    <r>
      <t xml:space="preserve">執行率
</t>
    </r>
    <r>
      <rPr>
        <sz val="10"/>
        <rFont val="標楷體"/>
        <family val="4"/>
        <charset val="136"/>
      </rPr>
      <t>(C+D+E)/B</t>
    </r>
    <phoneticPr fontId="20" type="noConversion"/>
  </si>
  <si>
    <r>
      <t xml:space="preserve">達成率
</t>
    </r>
    <r>
      <rPr>
        <sz val="10"/>
        <rFont val="標楷體"/>
        <family val="4"/>
        <charset val="136"/>
      </rPr>
      <t>(C+D+E)/A</t>
    </r>
    <phoneticPr fontId="20" type="noConversion"/>
  </si>
  <si>
    <t>總計</t>
    <phoneticPr fontId="1" type="noConversion"/>
  </si>
  <si>
    <t>設計中案件</t>
    <phoneticPr fontId="1" type="noConversion"/>
  </si>
  <si>
    <t>發包中案件</t>
    <phoneticPr fontId="1" type="noConversion"/>
  </si>
  <si>
    <t>施工中案件</t>
    <phoneticPr fontId="1" type="noConversion"/>
  </si>
  <si>
    <t>施工中進度落後案件</t>
    <phoneticPr fontId="1" type="noConversion"/>
  </si>
  <si>
    <t>完工
案件</t>
    <phoneticPr fontId="1" type="noConversion"/>
  </si>
  <si>
    <t>署辦</t>
    <phoneticPr fontId="1" type="noConversion"/>
  </si>
  <si>
    <t>地辦</t>
    <phoneticPr fontId="1" type="noConversion"/>
  </si>
  <si>
    <t>小計</t>
    <phoneticPr fontId="1" type="noConversion"/>
  </si>
  <si>
    <t>$PJ_NAME&amp;</t>
    <phoneticPr fontId="3" type="noConversion"/>
  </si>
  <si>
    <t>本年度經費</t>
    <phoneticPr fontId="3" type="noConversion"/>
  </si>
  <si>
    <t>保留款經費</t>
    <phoneticPr fontId="3" type="noConversion"/>
  </si>
  <si>
    <t>$PJ_REV_FUND&amp;</t>
    <phoneticPr fontId="3" type="noConversion"/>
  </si>
  <si>
    <t>工程類已發包案件數</t>
    <phoneticPr fontId="3" type="noConversion"/>
  </si>
  <si>
    <t>勞務類已發包案件數</t>
    <phoneticPr fontId="3" type="noConversion"/>
  </si>
  <si>
    <t>財務類已發包案件數</t>
    <phoneticPr fontId="3" type="noConversion"/>
  </si>
  <si>
    <t>工程類未發包案件數</t>
    <phoneticPr fontId="3" type="noConversion"/>
  </si>
  <si>
    <t>勞務類未發包案件數</t>
    <phoneticPr fontId="3" type="noConversion"/>
  </si>
  <si>
    <t>財務類未發包案件數</t>
    <phoneticPr fontId="3" type="noConversion"/>
  </si>
  <si>
    <t>$BID_CATY_1_BID&amp;</t>
    <phoneticPr fontId="3" type="noConversion"/>
  </si>
  <si>
    <t>$BID_CATY_2_BID&amp;</t>
    <phoneticPr fontId="3" type="noConversion"/>
  </si>
  <si>
    <t>$BID_CATY_3_BID&amp;</t>
    <phoneticPr fontId="3" type="noConversion"/>
  </si>
  <si>
    <t>$BID_CATY_0_BID&amp;</t>
    <phoneticPr fontId="3" type="noConversion"/>
  </si>
  <si>
    <t>未分類已發包案件數</t>
    <phoneticPr fontId="3" type="noConversion"/>
  </si>
  <si>
    <t>未分類未發包案件數</t>
    <phoneticPr fontId="3" type="noConversion"/>
  </si>
  <si>
    <t>$BID_CATY_1_UNBID&amp;</t>
    <phoneticPr fontId="3" type="noConversion"/>
  </si>
  <si>
    <t>$BID_CATY_0_UNBID&amp;</t>
    <phoneticPr fontId="3" type="noConversion"/>
  </si>
  <si>
    <t>$BID_CATY_2_UNBID&amp;</t>
    <phoneticPr fontId="3" type="noConversion"/>
  </si>
  <si>
    <t>$BID_CATY_3_UNBID&amp;</t>
    <phoneticPr fontId="3" type="noConversion"/>
  </si>
  <si>
    <t>本年度分配數</t>
    <phoneticPr fontId="3" type="noConversion"/>
  </si>
  <si>
    <t>本年度實支數</t>
    <phoneticPr fontId="3" type="noConversion"/>
  </si>
  <si>
    <t>保留款分配數</t>
    <phoneticPr fontId="3" type="noConversion"/>
  </si>
  <si>
    <t>保留款實支數</t>
    <phoneticPr fontId="3" type="noConversion"/>
  </si>
  <si>
    <t>保留款暫付數</t>
    <phoneticPr fontId="3" type="noConversion"/>
  </si>
  <si>
    <t>$PJ_YR_FUND&amp;</t>
    <phoneticPr fontId="3" type="noConversion"/>
  </si>
  <si>
    <t>$SMN_FUND&amp;</t>
    <phoneticPr fontId="3" type="noConversion"/>
  </si>
  <si>
    <t>$COST_FEE&amp;</t>
    <phoneticPr fontId="3" type="noConversion"/>
  </si>
  <si>
    <t>$PPAY_FEE&amp;</t>
    <phoneticPr fontId="3" type="noConversion"/>
  </si>
  <si>
    <t>本年度暫付數</t>
    <phoneticPr fontId="3" type="noConversion"/>
  </si>
  <si>
    <t>本年度應付未付數</t>
    <phoneticPr fontId="3" type="noConversion"/>
  </si>
  <si>
    <t>保留款應付未付數</t>
    <phoneticPr fontId="3" type="noConversion"/>
  </si>
  <si>
    <t>$ECC_UPAY_FEE&amp;</t>
    <phoneticPr fontId="3" type="noConversion"/>
  </si>
  <si>
    <t>$REV_SMN_FUND&amp;</t>
    <phoneticPr fontId="3" type="noConversion"/>
  </si>
  <si>
    <t>$REV_COST_FEE&amp;</t>
    <phoneticPr fontId="3" type="noConversion"/>
  </si>
  <si>
    <t>$REV_PPAY_FEE&amp;</t>
    <phoneticPr fontId="3" type="noConversion"/>
  </si>
  <si>
    <t>$REV_ECC_UPAY_FEE&amp;</t>
    <phoneticPr fontId="3" type="noConversion"/>
  </si>
  <si>
    <t>$PJ_NAME&amp;</t>
    <phoneticPr fontId="1" type="noConversion"/>
  </si>
  <si>
    <t>$PJ_YR_FUND&amp;</t>
    <phoneticPr fontId="1" type="noConversion"/>
  </si>
  <si>
    <t>$IPJ_CODE_1_FUND&amp;</t>
    <phoneticPr fontId="1" type="noConversion"/>
  </si>
  <si>
    <t>本年度地方辦經費</t>
    <phoneticPr fontId="1" type="noConversion"/>
  </si>
  <si>
    <t>$IPJ_CODE_2_FUND&amp;</t>
    <phoneticPr fontId="1" type="noConversion"/>
  </si>
  <si>
    <t>本署預算執行情形表(資料截至$SYR&amp;年$SMN&amp;月底)</t>
    <phoneticPr fontId="1" type="noConversion"/>
  </si>
  <si>
    <t>本年度自辦經費</t>
    <phoneticPr fontId="1" type="noConversion"/>
  </si>
  <si>
    <t>保留款自辦經費</t>
    <phoneticPr fontId="1" type="noConversion"/>
  </si>
  <si>
    <t>保留款地方辦經費</t>
    <phoneticPr fontId="1" type="noConversion"/>
  </si>
  <si>
    <t>$REV_IPJ_CODE_1_FUND&amp;</t>
    <phoneticPr fontId="1" type="noConversion"/>
  </si>
  <si>
    <t>$REV_IPJ_CODE_2_FUND&amp;</t>
    <phoneticPr fontId="1" type="noConversion"/>
  </si>
  <si>
    <t>本年度總經費</t>
    <phoneticPr fontId="1" type="noConversion"/>
  </si>
  <si>
    <t>本年度總經費</t>
    <phoneticPr fontId="1" type="noConversion"/>
  </si>
  <si>
    <t>$PJ_REV_FUND&amp;</t>
    <phoneticPr fontId="1" type="noConversion"/>
  </si>
  <si>
    <t>署辦設計中案件數</t>
    <phoneticPr fontId="1" type="noConversion"/>
  </si>
  <si>
    <t>署辦發包中案件數</t>
    <phoneticPr fontId="1" type="noConversion"/>
  </si>
  <si>
    <t>署辦施工中案件數</t>
    <phoneticPr fontId="1" type="noConversion"/>
  </si>
  <si>
    <t>署辦完工案件數</t>
    <phoneticPr fontId="1" type="noConversion"/>
  </si>
  <si>
    <t>署辦設計中但進度落後案件數</t>
    <phoneticPr fontId="1" type="noConversion"/>
  </si>
  <si>
    <t>署辦發包中但進度落後案件數</t>
    <phoneticPr fontId="1" type="noConversion"/>
  </si>
  <si>
    <t>署辦施工中但進度落後案件數</t>
    <phoneticPr fontId="1" type="noConversion"/>
  </si>
  <si>
    <t>地方辦設計中案件數</t>
    <phoneticPr fontId="1" type="noConversion"/>
  </si>
  <si>
    <t>地方辦發包中案件數</t>
    <phoneticPr fontId="1" type="noConversion"/>
  </si>
  <si>
    <t>地方辦施工中案件數</t>
    <phoneticPr fontId="1" type="noConversion"/>
  </si>
  <si>
    <t>地方辦完工案件數</t>
    <phoneticPr fontId="1" type="noConversion"/>
  </si>
  <si>
    <t>地方辦設計中但進度落後案件數</t>
    <phoneticPr fontId="1" type="noConversion"/>
  </si>
  <si>
    <t>地方辦發包中但進度落後案件數</t>
    <phoneticPr fontId="1" type="noConversion"/>
  </si>
  <si>
    <t>地方辦施工中但進度落後案件數</t>
    <phoneticPr fontId="1" type="noConversion"/>
  </si>
  <si>
    <t>$IPJ_CODE_01_STAT_10_CNT&amp;</t>
    <phoneticPr fontId="1" type="noConversion"/>
  </si>
  <si>
    <t>$IPJ_CODE_01_STAT_20_CNT&amp;</t>
    <phoneticPr fontId="1" type="noConversion"/>
  </si>
  <si>
    <t>$IPJ_CODE_01_STAT_30_CNT&amp;</t>
    <phoneticPr fontId="1" type="noConversion"/>
  </si>
  <si>
    <t>$IPJ_CODE_01_STAT_40_CNT&amp;</t>
    <phoneticPr fontId="1" type="noConversion"/>
  </si>
  <si>
    <t>$IPJ_CODE_01_STAT_15_CNT&amp;</t>
    <phoneticPr fontId="1" type="noConversion"/>
  </si>
  <si>
    <t>$IPJ_CODE_01_STAT_25_CNT&amp;</t>
    <phoneticPr fontId="1" type="noConversion"/>
  </si>
  <si>
    <t>$IPJ_CODE_01_STAT_35_CNT&amp;</t>
    <phoneticPr fontId="1" type="noConversion"/>
  </si>
  <si>
    <t>$IPJ_CODE_02_STAT_10_CNT&amp;</t>
    <phoneticPr fontId="1" type="noConversion"/>
  </si>
  <si>
    <t>$IPJ_CODE_02_STAT_20_CNT&amp;</t>
    <phoneticPr fontId="1" type="noConversion"/>
  </si>
  <si>
    <t>$IPJ_CODE_02_STAT_30_CNT&amp;</t>
    <phoneticPr fontId="1" type="noConversion"/>
  </si>
  <si>
    <t>$IPJ_CODE_02_STAT_40_CNT&amp;</t>
    <phoneticPr fontId="1" type="noConversion"/>
  </si>
  <si>
    <t>$IPJ_CODE_02_STAT_15_CNT&amp;</t>
    <phoneticPr fontId="1" type="noConversion"/>
  </si>
  <si>
    <t>$IPJ_CODE_02_STAT_25_CNT&amp;</t>
    <phoneticPr fontId="1" type="noConversion"/>
  </si>
  <si>
    <t>$IPJ_CODE_02_STAT_35_CNT&amp;</t>
    <phoneticPr fontId="1" type="noConversion"/>
  </si>
  <si>
    <t>核定經費
(仟元)</t>
    <phoneticPr fontId="1" type="noConversion"/>
  </si>
  <si>
    <t>累計分配數(仟元)</t>
    <phoneticPr fontId="1" type="noConversion"/>
  </si>
  <si>
    <t>$PJ_NAME&amp;各縣市經費執行進度</t>
    <phoneticPr fontId="1" type="noConversion"/>
  </si>
  <si>
    <t>資料截至：$SYR&amp;年$SMN&amp;月$DAY&amp;日</t>
    <phoneticPr fontId="1" type="noConversion"/>
  </si>
  <si>
    <t>中華民國$SYR&amp;年01月01日起至$SYR&amp;年$SMN&amp;月$DAY&amp;日止</t>
    <phoneticPr fontId="1" type="noConversion"/>
  </si>
  <si>
    <t>類型</t>
    <phoneticPr fontId="1" type="noConversion"/>
  </si>
  <si>
    <t>本部「振興經濟推動會報」列管計畫及所屬標案執行情形表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</si>
</sst>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_ "/>
    <numFmt numFmtId="178" formatCode="0.00_ "/>
    <numFmt numFmtId="179" formatCode="#,##0_);[Red]\(#,##0\)"/>
    <numFmt numFmtId="180" formatCode="0_);[Red]\(0\)"/>
  </numFmts>
  <fonts count="22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name val="新細明體"/>
      <family val="1"/>
      <charset val="136"/>
    </font>
    <font>
      <b/>
      <sz val="16"/>
      <name val="標楷體"/>
      <family val="4"/>
      <charset val="136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4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b/>
      <sz val="24"/>
      <color indexed="8"/>
      <name val="標楷體"/>
      <family val="4"/>
      <charset val="136"/>
    </font>
    <font>
      <b/>
      <sz val="36"/>
      <color indexed="8"/>
      <name val="標楷體"/>
      <family val="4"/>
      <charset val="136"/>
    </font>
    <font>
      <b/>
      <sz val="22"/>
      <color indexed="8"/>
      <name val="標楷體"/>
      <family val="4"/>
      <charset val="136"/>
    </font>
    <font>
      <b/>
      <sz val="20"/>
      <name val="標楷體"/>
      <family val="4"/>
      <charset val="136"/>
    </font>
    <font>
      <sz val="2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9" fontId="9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10" fillId="0" borderId="0" xfId="0" applyFont="1">
      <alignment vertical="center"/>
    </xf>
    <xf numFmtId="176" fontId="10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176" fontId="10" fillId="0" borderId="2" xfId="0" applyNumberFormat="1" applyFont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176" fontId="10" fillId="0" borderId="3" xfId="0" applyNumberFormat="1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>
      <alignment vertical="center"/>
    </xf>
    <xf numFmtId="176" fontId="10" fillId="0" borderId="11" xfId="0" applyNumberFormat="1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8" fontId="10" fillId="0" borderId="2" xfId="0" applyNumberFormat="1" applyFont="1" applyBorder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0" xfId="0" applyFill="1">
      <alignment vertical="center"/>
    </xf>
    <xf numFmtId="179" fontId="5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7" fillId="0" borderId="9" xfId="0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176" fontId="19" fillId="2" borderId="12" xfId="2" applyNumberFormat="1" applyFont="1" applyFill="1" applyBorder="1" applyAlignment="1">
      <alignment horizontal="center" vertical="center" wrapText="1" shrinkToFit="1"/>
    </xf>
    <xf numFmtId="10" fontId="19" fillId="2" borderId="12" xfId="2" applyNumberFormat="1" applyFont="1" applyFill="1" applyBorder="1" applyAlignment="1">
      <alignment horizontal="center" vertical="center" wrapText="1" shrinkToFit="1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vertical="center" wrapText="1"/>
    </xf>
    <xf numFmtId="0" fontId="19" fillId="2" borderId="13" xfId="0" applyFont="1" applyFill="1" applyBorder="1" applyAlignment="1">
      <alignment horizontal="center" vertical="center" wrapText="1"/>
    </xf>
    <xf numFmtId="177" fontId="19" fillId="0" borderId="6" xfId="2" applyNumberFormat="1" applyFont="1" applyFill="1" applyBorder="1" applyAlignment="1">
      <alignment horizontal="center" vertical="center" shrinkToFit="1"/>
    </xf>
    <xf numFmtId="180" fontId="19" fillId="0" borderId="14" xfId="2" applyNumberFormat="1" applyFont="1" applyFill="1" applyBorder="1" applyAlignment="1">
      <alignment vertical="center" shrinkToFit="1"/>
    </xf>
    <xf numFmtId="180" fontId="19" fillId="0" borderId="14" xfId="0" applyNumberFormat="1" applyFont="1" applyFill="1" applyBorder="1" applyAlignment="1">
      <alignment vertical="center" shrinkToFit="1"/>
    </xf>
    <xf numFmtId="180" fontId="19" fillId="0" borderId="15" xfId="0" applyNumberFormat="1" applyFont="1" applyFill="1" applyBorder="1" applyAlignment="1">
      <alignment vertical="center" shrinkToFit="1"/>
    </xf>
    <xf numFmtId="0" fontId="19" fillId="0" borderId="9" xfId="0" applyFont="1" applyBorder="1" applyAlignment="1">
      <alignment horizontal="center" vertical="center" shrinkToFit="1"/>
    </xf>
    <xf numFmtId="180" fontId="19" fillId="0" borderId="9" xfId="2" applyNumberFormat="1" applyFont="1" applyFill="1" applyBorder="1" applyAlignment="1">
      <alignment vertical="center" shrinkToFit="1"/>
    </xf>
    <xf numFmtId="180" fontId="19" fillId="0" borderId="9" xfId="0" applyNumberFormat="1" applyFont="1" applyFill="1" applyBorder="1" applyAlignment="1">
      <alignment vertical="center"/>
    </xf>
    <xf numFmtId="180" fontId="19" fillId="0" borderId="10" xfId="0" applyNumberFormat="1" applyFont="1" applyFill="1" applyBorder="1" applyAlignment="1">
      <alignment vertical="center"/>
    </xf>
    <xf numFmtId="176" fontId="19" fillId="0" borderId="4" xfId="2" applyNumberFormat="1" applyFont="1" applyFill="1" applyBorder="1" applyAlignment="1">
      <alignment horizontal="center" vertical="center" shrinkToFit="1"/>
    </xf>
    <xf numFmtId="0" fontId="19" fillId="0" borderId="4" xfId="0" applyFont="1" applyBorder="1" applyAlignment="1">
      <alignment horizontal="center" vertical="center" shrinkToFit="1"/>
    </xf>
    <xf numFmtId="180" fontId="19" fillId="3" borderId="4" xfId="0" applyNumberFormat="1" applyFont="1" applyFill="1" applyBorder="1" applyAlignment="1">
      <alignment vertical="center" shrinkToFit="1"/>
    </xf>
    <xf numFmtId="180" fontId="19" fillId="3" borderId="16" xfId="0" applyNumberFormat="1" applyFont="1" applyFill="1" applyBorder="1" applyAlignment="1">
      <alignment vertical="center" shrinkToFit="1"/>
    </xf>
    <xf numFmtId="0" fontId="0" fillId="0" borderId="0" xfId="0" applyFill="1" applyBorder="1">
      <alignment vertical="center"/>
    </xf>
    <xf numFmtId="0" fontId="19" fillId="0" borderId="17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176" fontId="10" fillId="0" borderId="0" xfId="0" applyNumberFormat="1" applyFont="1" applyBorder="1">
      <alignment vertical="center"/>
    </xf>
    <xf numFmtId="0" fontId="10" fillId="0" borderId="6" xfId="0" applyFont="1" applyBorder="1" applyAlignment="1">
      <alignment vertical="center" shrinkToFit="1"/>
    </xf>
    <xf numFmtId="176" fontId="10" fillId="0" borderId="6" xfId="0" applyNumberFormat="1" applyFont="1" applyBorder="1" applyAlignment="1">
      <alignment vertical="center" shrinkToFit="1"/>
    </xf>
    <xf numFmtId="0" fontId="10" fillId="0" borderId="6" xfId="0" applyFont="1" applyBorder="1" applyAlignment="1">
      <alignment horizontal="center" vertical="center" shrinkToFit="1"/>
    </xf>
    <xf numFmtId="10" fontId="10" fillId="0" borderId="6" xfId="0" applyNumberFormat="1" applyFont="1" applyBorder="1" applyAlignment="1">
      <alignment horizontal="center" vertical="center" shrinkToFit="1"/>
    </xf>
    <xf numFmtId="0" fontId="10" fillId="0" borderId="6" xfId="0" applyNumberFormat="1" applyFont="1" applyBorder="1" applyAlignment="1">
      <alignment horizontal="center" vertical="center" shrinkToFit="1"/>
    </xf>
    <xf numFmtId="0" fontId="10" fillId="0" borderId="9" xfId="0" applyFont="1" applyBorder="1" applyAlignment="1">
      <alignment vertical="center" shrinkToFit="1"/>
    </xf>
    <xf numFmtId="176" fontId="10" fillId="0" borderId="9" xfId="0" applyNumberFormat="1" applyFont="1" applyBorder="1" applyAlignment="1">
      <alignment vertical="center" shrinkToFit="1"/>
    </xf>
    <xf numFmtId="0" fontId="13" fillId="0" borderId="9" xfId="0" applyFont="1" applyBorder="1" applyAlignment="1">
      <alignment horizontal="center" vertical="center" shrinkToFit="1"/>
    </xf>
    <xf numFmtId="10" fontId="13" fillId="0" borderId="9" xfId="0" applyNumberFormat="1" applyFont="1" applyBorder="1" applyAlignment="1">
      <alignment horizontal="center" vertical="center" shrinkToFit="1"/>
    </xf>
    <xf numFmtId="0" fontId="13" fillId="0" borderId="9" xfId="0" applyNumberFormat="1" applyFont="1" applyBorder="1" applyAlignment="1">
      <alignment horizontal="center" vertical="center" shrinkToFit="1"/>
    </xf>
    <xf numFmtId="10" fontId="10" fillId="0" borderId="6" xfId="0" applyNumberFormat="1" applyFont="1" applyBorder="1" applyAlignment="1">
      <alignment vertical="center" shrinkToFit="1"/>
    </xf>
    <xf numFmtId="10" fontId="10" fillId="0" borderId="9" xfId="0" applyNumberFormat="1" applyFont="1" applyBorder="1" applyAlignment="1">
      <alignment vertical="center" shrinkToFit="1"/>
    </xf>
    <xf numFmtId="0" fontId="10" fillId="0" borderId="10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7" fillId="0" borderId="9" xfId="0" applyFont="1" applyFill="1" applyBorder="1" applyAlignment="1">
      <alignment vertical="center" wrapText="1"/>
    </xf>
    <xf numFmtId="176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179" fontId="7" fillId="0" borderId="9" xfId="1" applyNumberFormat="1" applyFont="1" applyFill="1" applyBorder="1" applyAlignment="1">
      <alignment horizontal="center" vertical="center" wrapText="1"/>
    </xf>
    <xf numFmtId="179" fontId="7" fillId="0" borderId="9" xfId="1" applyNumberFormat="1" applyFont="1" applyFill="1" applyBorder="1" applyAlignment="1">
      <alignment horizontal="center" vertical="center"/>
    </xf>
    <xf numFmtId="179" fontId="8" fillId="0" borderId="9" xfId="1" applyNumberFormat="1" applyFont="1" applyFill="1" applyBorder="1" applyAlignment="1">
      <alignment horizontal="center" vertical="center"/>
    </xf>
    <xf numFmtId="10" fontId="7" fillId="0" borderId="9" xfId="3" applyNumberFormat="1" applyFont="1" applyFill="1" applyBorder="1" applyAlignment="1">
      <alignment horizontal="center" vertical="center"/>
    </xf>
    <xf numFmtId="10" fontId="7" fillId="0" borderId="9" xfId="3" applyNumberFormat="1" applyFont="1" applyFill="1" applyBorder="1" applyAlignment="1">
      <alignment horizontal="center" vertical="center" wrapText="1"/>
    </xf>
    <xf numFmtId="10" fontId="7" fillId="0" borderId="9" xfId="1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7" fillId="0" borderId="19" xfId="0" applyFont="1" applyFill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 applyProtection="1">
      <alignment horizontal="center" vertical="center"/>
      <protection locked="0"/>
    </xf>
    <xf numFmtId="0" fontId="7" fillId="0" borderId="9" xfId="0" applyFont="1" applyFill="1" applyBorder="1" applyAlignment="1" applyProtection="1">
      <alignment vertical="center" wrapText="1"/>
      <protection locked="0"/>
    </xf>
    <xf numFmtId="179" fontId="7" fillId="0" borderId="9" xfId="1" applyNumberFormat="1" applyFont="1" applyFill="1" applyBorder="1" applyAlignment="1" applyProtection="1">
      <alignment horizontal="right" vertical="center"/>
      <protection locked="0"/>
    </xf>
    <xf numFmtId="0" fontId="5" fillId="0" borderId="9" xfId="0" applyFont="1" applyFill="1" applyBorder="1" applyAlignment="1" applyProtection="1">
      <alignment horizontal="center" vertical="center" wrapText="1" shrinkToFit="1"/>
      <protection locked="0"/>
    </xf>
    <xf numFmtId="179" fontId="5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 wrapText="1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2" fillId="0" borderId="18" xfId="0" applyFont="1" applyFill="1" applyBorder="1" applyAlignment="1" applyProtection="1">
      <alignment horizontal="right" vertical="center"/>
      <protection locked="0"/>
    </xf>
    <xf numFmtId="0" fontId="4" fillId="0" borderId="18" xfId="0" applyFont="1" applyFill="1" applyBorder="1" applyAlignment="1">
      <alignment horizontal="right" vertical="center"/>
    </xf>
    <xf numFmtId="0" fontId="5" fillId="0" borderId="9" xfId="0" applyFont="1" applyFill="1" applyBorder="1" applyAlignment="1" applyProtection="1">
      <alignment horizontal="center" vertical="center" shrinkToFit="1"/>
      <protection locked="0"/>
    </xf>
    <xf numFmtId="179" fontId="5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Fill="1" applyBorder="1" applyAlignment="1" applyProtection="1">
      <alignment horizontal="center" vertical="center" wrapText="1" shrinkToFit="1"/>
      <protection locked="0"/>
    </xf>
    <xf numFmtId="176" fontId="5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1" xfId="2" applyFont="1" applyFill="1" applyBorder="1" applyAlignment="1">
      <alignment horizontal="center" vertical="center" wrapText="1"/>
    </xf>
    <xf numFmtId="0" fontId="7" fillId="0" borderId="22" xfId="2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4" xfId="2" applyFont="1" applyFill="1" applyBorder="1" applyAlignment="1">
      <alignment vertical="center" wrapText="1"/>
    </xf>
    <xf numFmtId="0" fontId="7" fillId="0" borderId="19" xfId="2" applyFont="1" applyFill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176" fontId="19" fillId="0" borderId="29" xfId="2" applyNumberFormat="1" applyFont="1" applyFill="1" applyBorder="1" applyAlignment="1">
      <alignment horizontal="center" vertical="center" wrapText="1" shrinkToFit="1"/>
    </xf>
    <xf numFmtId="176" fontId="19" fillId="0" borderId="30" xfId="2" applyNumberFormat="1" applyFont="1" applyFill="1" applyBorder="1" applyAlignment="1">
      <alignment horizontal="center" vertical="center" wrapText="1" shrinkToFit="1"/>
    </xf>
    <xf numFmtId="176" fontId="19" fillId="0" borderId="31" xfId="2" applyNumberFormat="1" applyFont="1" applyFill="1" applyBorder="1" applyAlignment="1">
      <alignment horizontal="center" vertical="center" wrapText="1" shrinkToFit="1"/>
    </xf>
    <xf numFmtId="176" fontId="19" fillId="0" borderId="17" xfId="2" applyNumberFormat="1" applyFont="1" applyFill="1" applyBorder="1" applyAlignment="1">
      <alignment horizontal="center" vertical="center" wrapText="1" shrinkToFit="1"/>
    </xf>
    <xf numFmtId="176" fontId="19" fillId="0" borderId="0" xfId="2" applyNumberFormat="1" applyFont="1" applyFill="1" applyBorder="1" applyAlignment="1">
      <alignment horizontal="center" vertical="center" wrapText="1" shrinkToFit="1"/>
    </xf>
    <xf numFmtId="176" fontId="19" fillId="0" borderId="32" xfId="2" applyNumberFormat="1" applyFont="1" applyFill="1" applyBorder="1" applyAlignment="1">
      <alignment horizontal="center" vertical="center" wrapText="1" shrinkToFit="1"/>
    </xf>
    <xf numFmtId="179" fontId="19" fillId="0" borderId="14" xfId="2" applyNumberFormat="1" applyFont="1" applyFill="1" applyBorder="1" applyAlignment="1">
      <alignment horizontal="right" vertical="center" shrinkToFit="1"/>
    </xf>
    <xf numFmtId="179" fontId="19" fillId="0" borderId="19" xfId="2" applyNumberFormat="1" applyFont="1" applyFill="1" applyBorder="1" applyAlignment="1">
      <alignment horizontal="right" vertical="center" shrinkToFit="1"/>
    </xf>
    <xf numFmtId="179" fontId="19" fillId="0" borderId="27" xfId="2" applyNumberFormat="1" applyFont="1" applyFill="1" applyBorder="1" applyAlignment="1">
      <alignment horizontal="right" vertical="center" shrinkToFit="1"/>
    </xf>
    <xf numFmtId="10" fontId="19" fillId="0" borderId="14" xfId="2" applyNumberFormat="1" applyFont="1" applyFill="1" applyBorder="1" applyAlignment="1">
      <alignment horizontal="right" vertical="center"/>
    </xf>
    <xf numFmtId="10" fontId="19" fillId="0" borderId="19" xfId="2" applyNumberFormat="1" applyFont="1" applyFill="1" applyBorder="1" applyAlignment="1">
      <alignment horizontal="right" vertical="center"/>
    </xf>
    <xf numFmtId="0" fontId="19" fillId="0" borderId="27" xfId="0" applyFont="1" applyBorder="1" applyAlignment="1">
      <alignment horizontal="right" vertical="center"/>
    </xf>
    <xf numFmtId="179" fontId="19" fillId="0" borderId="14" xfId="2" applyNumberFormat="1" applyFont="1" applyFill="1" applyBorder="1" applyAlignment="1">
      <alignment horizontal="right" vertical="center"/>
    </xf>
    <xf numFmtId="179" fontId="19" fillId="0" borderId="19" xfId="2" applyNumberFormat="1" applyFont="1" applyFill="1" applyBorder="1" applyAlignment="1">
      <alignment horizontal="right" vertical="center"/>
    </xf>
    <xf numFmtId="179" fontId="19" fillId="0" borderId="27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1" fontId="19" fillId="2" borderId="21" xfId="2" applyNumberFormat="1" applyFont="1" applyFill="1" applyBorder="1" applyAlignment="1">
      <alignment horizontal="center" vertical="center" wrapText="1" shrinkToFit="1"/>
    </xf>
    <xf numFmtId="0" fontId="19" fillId="0" borderId="22" xfId="0" applyFont="1" applyBorder="1" applyAlignment="1">
      <alignment vertical="center"/>
    </xf>
    <xf numFmtId="1" fontId="19" fillId="2" borderId="14" xfId="2" applyNumberFormat="1" applyFont="1" applyFill="1" applyBorder="1" applyAlignment="1">
      <alignment horizontal="center" vertical="center" wrapText="1" shrinkToFit="1"/>
    </xf>
    <xf numFmtId="0" fontId="19" fillId="0" borderId="19" xfId="0" applyFont="1" applyBorder="1" applyAlignment="1">
      <alignment vertical="center"/>
    </xf>
    <xf numFmtId="0" fontId="19" fillId="2" borderId="23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textRotation="255"/>
    </xf>
    <xf numFmtId="0" fontId="10" fillId="0" borderId="9" xfId="0" applyFont="1" applyBorder="1" applyAlignment="1">
      <alignment horizontal="center" vertical="center" textRotation="255"/>
    </xf>
    <xf numFmtId="0" fontId="10" fillId="0" borderId="4" xfId="0" applyFont="1" applyBorder="1" applyAlignment="1">
      <alignment horizontal="center" vertical="center" textRotation="255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">
    <cellStyle name="一般" xfId="0" builtinId="0"/>
    <cellStyle name="一般_98振興特別預算-(本署)-依院立法院版 (1)" xfId="1" xr:uid="{00000000-0005-0000-0000-000001000000}"/>
    <cellStyle name="一般_Sheet1" xfId="2" xr:uid="{00000000-0005-0000-0000-000002000000}"/>
    <cellStyle name="百分比" xfId="3" builtinId="5"/>
  </cellStyles>
  <dxfs count="1">
    <dxf>
      <fill>
        <patternFill>
          <bgColor indexed="4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zoomScale="70" zoomScaleNormal="70" workbookViewId="0">
      <selection sqref="A1:V1"/>
    </sheetView>
  </sheetViews>
  <sheetFormatPr defaultColWidth="9" defaultRowHeight="16.2"/>
  <cols>
    <col min="1" max="1" width="8" style="30" bestFit="1" customWidth="1"/>
    <col min="2" max="2" width="13.88671875" style="30" bestFit="1" customWidth="1"/>
    <col min="3" max="3" width="18.21875" style="30" customWidth="1"/>
    <col min="4" max="4" width="19.21875" style="30" customWidth="1"/>
    <col min="5" max="5" width="12.6640625" style="30" customWidth="1"/>
    <col min="6" max="6" width="15.33203125" style="30" customWidth="1"/>
    <col min="7" max="7" width="16.44140625" style="30" customWidth="1"/>
    <col min="8" max="8" width="18.44140625" style="30" bestFit="1" customWidth="1"/>
    <col min="9" max="9" width="18" style="30" bestFit="1" customWidth="1"/>
    <col min="10" max="10" width="17.33203125" style="30" bestFit="1" customWidth="1"/>
    <col min="11" max="11" width="15.33203125" style="30" customWidth="1"/>
    <col min="12" max="12" width="14.44140625" style="30" customWidth="1"/>
    <col min="13" max="13" width="16.77734375" style="30" customWidth="1"/>
    <col min="14" max="14" width="16" style="30" customWidth="1"/>
    <col min="15" max="15" width="15.21875" style="30" customWidth="1"/>
    <col min="16" max="21" width="9" style="30" hidden="1" customWidth="1"/>
    <col min="22" max="22" width="91.44140625" style="30" customWidth="1"/>
    <col min="23" max="31" width="0" style="30" hidden="1" customWidth="1"/>
    <col min="32" max="16384" width="9" style="30"/>
  </cols>
  <sheetData>
    <row r="1" spans="1:31" ht="19.8">
      <c r="A1" s="90" t="s">
        <v>180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1"/>
    </row>
    <row r="2" spans="1:31" ht="66.599999999999994">
      <c r="A2" s="86" t="s">
        <v>49</v>
      </c>
      <c r="B2" s="86" t="s">
        <v>50</v>
      </c>
      <c r="C2" s="89" t="s">
        <v>51</v>
      </c>
      <c r="D2" s="86" t="s">
        <v>52</v>
      </c>
      <c r="E2" s="31" t="s">
        <v>53</v>
      </c>
      <c r="F2" s="92" t="s">
        <v>54</v>
      </c>
      <c r="G2" s="92"/>
      <c r="H2" s="92"/>
      <c r="I2" s="92" t="s">
        <v>16</v>
      </c>
      <c r="J2" s="92"/>
      <c r="K2" s="92"/>
      <c r="L2" s="92"/>
      <c r="M2" s="92"/>
      <c r="N2" s="92"/>
      <c r="O2" s="92"/>
      <c r="P2" s="97" t="s">
        <v>55</v>
      </c>
      <c r="Q2" s="95" t="s">
        <v>56</v>
      </c>
      <c r="R2" s="95" t="s">
        <v>57</v>
      </c>
      <c r="S2" s="95" t="s">
        <v>58</v>
      </c>
      <c r="T2" s="87" t="s">
        <v>59</v>
      </c>
      <c r="U2" s="87" t="s">
        <v>60</v>
      </c>
      <c r="V2" s="88" t="s">
        <v>61</v>
      </c>
    </row>
    <row r="3" spans="1:31" ht="66.599999999999994">
      <c r="A3" s="86"/>
      <c r="B3" s="86"/>
      <c r="C3" s="89"/>
      <c r="D3" s="86"/>
      <c r="E3" s="31" t="s">
        <v>62</v>
      </c>
      <c r="F3" s="86" t="s">
        <v>63</v>
      </c>
      <c r="G3" s="86" t="s">
        <v>64</v>
      </c>
      <c r="H3" s="86" t="s">
        <v>65</v>
      </c>
      <c r="I3" s="86" t="s">
        <v>66</v>
      </c>
      <c r="J3" s="93" t="s">
        <v>67</v>
      </c>
      <c r="K3" s="94" t="s">
        <v>68</v>
      </c>
      <c r="L3" s="86" t="s">
        <v>69</v>
      </c>
      <c r="M3" s="96" t="s">
        <v>70</v>
      </c>
      <c r="N3" s="86" t="s">
        <v>71</v>
      </c>
      <c r="O3" s="86" t="s">
        <v>72</v>
      </c>
      <c r="P3" s="97"/>
      <c r="Q3" s="95"/>
      <c r="R3" s="95"/>
      <c r="S3" s="95"/>
      <c r="T3" s="87"/>
      <c r="U3" s="87"/>
      <c r="V3" s="89"/>
      <c r="W3" s="30" t="s">
        <v>99</v>
      </c>
      <c r="X3" s="30" t="s">
        <v>112</v>
      </c>
      <c r="Y3" s="30" t="s">
        <v>102</v>
      </c>
      <c r="Z3" s="30" t="s">
        <v>103</v>
      </c>
      <c r="AA3" s="30" t="s">
        <v>104</v>
      </c>
      <c r="AB3" s="30" t="s">
        <v>118</v>
      </c>
      <c r="AC3" s="30" t="s">
        <v>119</v>
      </c>
      <c r="AD3" s="30" t="s">
        <v>127</v>
      </c>
      <c r="AE3" s="30" t="s">
        <v>128</v>
      </c>
    </row>
    <row r="4" spans="1:31" ht="66.599999999999994">
      <c r="A4" s="86"/>
      <c r="B4" s="86"/>
      <c r="C4" s="89"/>
      <c r="D4" s="86"/>
      <c r="E4" s="32" t="s">
        <v>73</v>
      </c>
      <c r="F4" s="86"/>
      <c r="G4" s="86"/>
      <c r="H4" s="86"/>
      <c r="I4" s="86"/>
      <c r="J4" s="93"/>
      <c r="K4" s="94"/>
      <c r="L4" s="86"/>
      <c r="M4" s="96"/>
      <c r="N4" s="86"/>
      <c r="O4" s="86"/>
      <c r="P4" s="97"/>
      <c r="Q4" s="95"/>
      <c r="R4" s="95"/>
      <c r="S4" s="95"/>
      <c r="T4" s="87"/>
      <c r="U4" s="87"/>
      <c r="V4" s="89"/>
      <c r="W4" s="30" t="s">
        <v>123</v>
      </c>
      <c r="X4" s="30" t="s">
        <v>111</v>
      </c>
      <c r="Y4" s="30" t="s">
        <v>108</v>
      </c>
      <c r="Z4" s="30" t="s">
        <v>109</v>
      </c>
      <c r="AA4" s="30" t="s">
        <v>110</v>
      </c>
      <c r="AB4" s="53" t="s">
        <v>124</v>
      </c>
      <c r="AC4" s="53" t="s">
        <v>125</v>
      </c>
      <c r="AD4" s="53" t="s">
        <v>126</v>
      </c>
      <c r="AE4" s="53" t="s">
        <v>130</v>
      </c>
    </row>
    <row r="5" spans="1:31" ht="19.8">
      <c r="A5" s="80">
        <v>5</v>
      </c>
      <c r="B5" s="81"/>
      <c r="C5" s="84" t="s">
        <v>98</v>
      </c>
      <c r="D5" s="85">
        <f>IF(ISNUMBER(W4),W4/1000,0)+IF(ISNUMBER(W6),W6/1000,0)</f>
        <v>0</v>
      </c>
      <c r="E5" s="33">
        <f>IF(ISNUMBER(X4),X4,0)+IF(ISNUMBER(X6),X6,0)+IF(ISNUMBER(Y4),Y4,0)+IF(ISNUMBER(Y6),Y6,0)</f>
        <v>0</v>
      </c>
      <c r="F5" s="75">
        <f>IF(ISNUMBER(X4),X4,0)+IF(ISNUMBER(Y4),Y4,0)+IF(ISNUMBER(Z4),Z4,0)+IF(ISNUMBER(AA4),AA4,0)</f>
        <v>0</v>
      </c>
      <c r="G5" s="75">
        <f>IF(ISNUMBER(X6),X6,0)+IF(ISNUMBER(Y6),Y6,0)+IF(ISNUMBER(Z6),Z6,0)+IF(ISNUMBER(AA6),AA6,0)</f>
        <v>0</v>
      </c>
      <c r="H5" s="79">
        <f>IF(F5+G5=0,0,F5/(F5+G5))</f>
        <v>0</v>
      </c>
      <c r="I5" s="75">
        <f>IF(ISNUMBER(AB4),AB4/1000,0)+IF(ISNUMBER(AB6),AB6/1000,0)</f>
        <v>0</v>
      </c>
      <c r="J5" s="75">
        <f>IF(ISNUMBER(AC4),AC4/1000,0)+IF(ISNUMBER(AC6),AC6/1000,0)</f>
        <v>0</v>
      </c>
      <c r="K5" s="75">
        <f>IF(ISNUMBER(AD4),AD4/1000,0)+IF(ISNUMBER(AD6),AD6/1000,0)</f>
        <v>0</v>
      </c>
      <c r="L5" s="75">
        <v>0</v>
      </c>
      <c r="M5" s="76">
        <f>J5+K5+L5</f>
        <v>0</v>
      </c>
      <c r="N5" s="77">
        <f>IF(I5=0,0,M5/I5)</f>
        <v>0</v>
      </c>
      <c r="O5" s="78">
        <f>IF(D5=0,0,M5/D5)</f>
        <v>0</v>
      </c>
      <c r="P5" s="72">
        <v>0</v>
      </c>
      <c r="Q5" s="73">
        <v>0</v>
      </c>
      <c r="R5" s="73">
        <v>30</v>
      </c>
      <c r="S5" s="73">
        <v>30</v>
      </c>
      <c r="T5" s="74">
        <v>30</v>
      </c>
      <c r="U5" s="74">
        <v>30</v>
      </c>
      <c r="V5" s="71"/>
      <c r="W5" s="30" t="s">
        <v>100</v>
      </c>
      <c r="X5" s="30" t="s">
        <v>113</v>
      </c>
      <c r="Y5" s="30" t="s">
        <v>105</v>
      </c>
      <c r="Z5" s="53" t="s">
        <v>106</v>
      </c>
      <c r="AA5" s="53" t="s">
        <v>107</v>
      </c>
      <c r="AB5" s="30" t="s">
        <v>120</v>
      </c>
      <c r="AC5" s="30" t="s">
        <v>121</v>
      </c>
      <c r="AD5" s="30" t="s">
        <v>122</v>
      </c>
      <c r="AE5" s="30" t="s">
        <v>129</v>
      </c>
    </row>
    <row r="6" spans="1:31" ht="19.8">
      <c r="A6" s="80"/>
      <c r="B6" s="82"/>
      <c r="C6" s="84"/>
      <c r="D6" s="85"/>
      <c r="E6" s="33">
        <f>IF(ISNUMBER(Z4),Z4,0)+IF(ISNUMBER(Z6),Z6,0)</f>
        <v>0</v>
      </c>
      <c r="F6" s="75"/>
      <c r="G6" s="75"/>
      <c r="H6" s="79"/>
      <c r="I6" s="75"/>
      <c r="J6" s="75"/>
      <c r="K6" s="75"/>
      <c r="L6" s="75"/>
      <c r="M6" s="76"/>
      <c r="N6" s="77"/>
      <c r="O6" s="78"/>
      <c r="P6" s="72"/>
      <c r="Q6" s="73"/>
      <c r="R6" s="73"/>
      <c r="S6" s="73"/>
      <c r="T6" s="74"/>
      <c r="U6" s="74"/>
      <c r="V6" s="71"/>
      <c r="W6" s="30" t="s">
        <v>101</v>
      </c>
      <c r="X6" s="30" t="s">
        <v>115</v>
      </c>
      <c r="Y6" s="30" t="s">
        <v>114</v>
      </c>
      <c r="Z6" s="53" t="s">
        <v>116</v>
      </c>
      <c r="AA6" s="53" t="s">
        <v>117</v>
      </c>
      <c r="AB6" s="53" t="s">
        <v>131</v>
      </c>
      <c r="AC6" s="53" t="s">
        <v>132</v>
      </c>
      <c r="AD6" s="53" t="s">
        <v>133</v>
      </c>
      <c r="AE6" s="53" t="s">
        <v>134</v>
      </c>
    </row>
    <row r="7" spans="1:31" ht="19.8">
      <c r="A7" s="80"/>
      <c r="B7" s="83"/>
      <c r="C7" s="84"/>
      <c r="D7" s="85"/>
      <c r="E7" s="33">
        <f>IF(ISNUMBER(AA4),AA4,0)+IF(ISNUMBER(AA6),AA6,0)</f>
        <v>0</v>
      </c>
      <c r="F7" s="75"/>
      <c r="G7" s="75"/>
      <c r="H7" s="79"/>
      <c r="I7" s="75"/>
      <c r="J7" s="75"/>
      <c r="K7" s="75"/>
      <c r="L7" s="75"/>
      <c r="M7" s="76"/>
      <c r="N7" s="77"/>
      <c r="O7" s="78"/>
      <c r="P7" s="72"/>
      <c r="Q7" s="73"/>
      <c r="R7" s="73"/>
      <c r="S7" s="73"/>
      <c r="T7" s="74"/>
      <c r="U7" s="74"/>
      <c r="V7" s="71"/>
    </row>
  </sheetData>
  <mergeCells count="45">
    <mergeCell ref="R2:R4"/>
    <mergeCell ref="S2:S4"/>
    <mergeCell ref="L3:L4"/>
    <mergeCell ref="M3:M4"/>
    <mergeCell ref="I2:O2"/>
    <mergeCell ref="P2:P4"/>
    <mergeCell ref="Q2:Q4"/>
    <mergeCell ref="U2:U4"/>
    <mergeCell ref="V2:V4"/>
    <mergeCell ref="A1:V1"/>
    <mergeCell ref="A2:A4"/>
    <mergeCell ref="B2:B4"/>
    <mergeCell ref="C2:C4"/>
    <mergeCell ref="D2:D4"/>
    <mergeCell ref="F2:H2"/>
    <mergeCell ref="N3:N4"/>
    <mergeCell ref="O3:O4"/>
    <mergeCell ref="H3:H4"/>
    <mergeCell ref="I3:I4"/>
    <mergeCell ref="G3:G4"/>
    <mergeCell ref="T2:T4"/>
    <mergeCell ref="J3:J4"/>
    <mergeCell ref="K3:K4"/>
    <mergeCell ref="A5:A7"/>
    <mergeCell ref="B5:B7"/>
    <mergeCell ref="C5:C7"/>
    <mergeCell ref="D5:D7"/>
    <mergeCell ref="F3:F4"/>
    <mergeCell ref="L5:L7"/>
    <mergeCell ref="M5:M7"/>
    <mergeCell ref="N5:N7"/>
    <mergeCell ref="O5:O7"/>
    <mergeCell ref="F5:F7"/>
    <mergeCell ref="G5:G7"/>
    <mergeCell ref="J5:J7"/>
    <mergeCell ref="K5:K7"/>
    <mergeCell ref="H5:H7"/>
    <mergeCell ref="I5:I7"/>
    <mergeCell ref="V5:V7"/>
    <mergeCell ref="P5:P7"/>
    <mergeCell ref="Q5:Q7"/>
    <mergeCell ref="R5:R7"/>
    <mergeCell ref="S5:S7"/>
    <mergeCell ref="T5:T7"/>
    <mergeCell ref="U5:U7"/>
  </mergeCells>
  <phoneticPr fontId="3" type="noConversion"/>
  <pageMargins left="0.51181102362204722" right="0.51181102362204722" top="0.74803149606299213" bottom="0.74803149606299213" header="0.31496062992125984" footer="0.31496062992125984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zoomScale="75" workbookViewId="0">
      <selection activeCell="O4" sqref="O4"/>
    </sheetView>
  </sheetViews>
  <sheetFormatPr defaultRowHeight="16.2"/>
  <cols>
    <col min="1" max="1" width="5.44140625" customWidth="1"/>
    <col min="2" max="2" width="22.88671875" customWidth="1"/>
    <col min="3" max="7" width="12.6640625" customWidth="1"/>
    <col min="8" max="8" width="11.21875" customWidth="1"/>
    <col min="9" max="9" width="9.33203125" customWidth="1"/>
    <col min="10" max="11" width="8.6640625" customWidth="1"/>
    <col min="12" max="18" width="7.6640625" customWidth="1"/>
    <col min="19" max="34" width="0" hidden="1" customWidth="1"/>
  </cols>
  <sheetData>
    <row r="1" spans="1:33" ht="28.8" thickBot="1">
      <c r="A1" s="119" t="s">
        <v>140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34"/>
      <c r="R1" s="35" t="s">
        <v>74</v>
      </c>
    </row>
    <row r="2" spans="1:33" ht="25.5" customHeight="1">
      <c r="A2" s="120" t="s">
        <v>75</v>
      </c>
      <c r="B2" s="122" t="s">
        <v>76</v>
      </c>
      <c r="C2" s="124" t="s">
        <v>77</v>
      </c>
      <c r="D2" s="125"/>
      <c r="E2" s="126"/>
      <c r="F2" s="124" t="s">
        <v>78</v>
      </c>
      <c r="G2" s="127"/>
      <c r="H2" s="127"/>
      <c r="I2" s="127"/>
      <c r="J2" s="127"/>
      <c r="K2" s="128"/>
      <c r="L2" s="125" t="s">
        <v>79</v>
      </c>
      <c r="M2" s="125"/>
      <c r="N2" s="129"/>
      <c r="O2" s="129"/>
      <c r="P2" s="129"/>
      <c r="Q2" s="129"/>
      <c r="R2" s="130"/>
      <c r="S2" t="s">
        <v>146</v>
      </c>
      <c r="T2" t="s">
        <v>141</v>
      </c>
      <c r="U2" t="s">
        <v>138</v>
      </c>
      <c r="V2" s="30" t="s">
        <v>118</v>
      </c>
      <c r="W2" s="30" t="s">
        <v>119</v>
      </c>
      <c r="X2" s="30" t="s">
        <v>127</v>
      </c>
      <c r="Y2" s="30" t="s">
        <v>128</v>
      </c>
      <c r="Z2" s="30" t="s">
        <v>149</v>
      </c>
      <c r="AA2" s="30" t="s">
        <v>150</v>
      </c>
      <c r="AB2" s="30" t="s">
        <v>151</v>
      </c>
      <c r="AC2" s="30" t="s">
        <v>152</v>
      </c>
      <c r="AD2" s="30" t="s">
        <v>156</v>
      </c>
      <c r="AE2" s="30" t="s">
        <v>157</v>
      </c>
      <c r="AF2" s="30" t="s">
        <v>158</v>
      </c>
      <c r="AG2" s="30" t="s">
        <v>159</v>
      </c>
    </row>
    <row r="3" spans="1:33" ht="49.2" thickBot="1">
      <c r="A3" s="121"/>
      <c r="B3" s="123"/>
      <c r="C3" s="36" t="s">
        <v>80</v>
      </c>
      <c r="D3" s="36" t="s">
        <v>81</v>
      </c>
      <c r="E3" s="36" t="s">
        <v>82</v>
      </c>
      <c r="F3" s="36" t="s">
        <v>83</v>
      </c>
      <c r="G3" s="36" t="s">
        <v>84</v>
      </c>
      <c r="H3" s="36" t="s">
        <v>85</v>
      </c>
      <c r="I3" s="36" t="s">
        <v>86</v>
      </c>
      <c r="J3" s="37" t="s">
        <v>87</v>
      </c>
      <c r="K3" s="37" t="s">
        <v>88</v>
      </c>
      <c r="L3" s="37"/>
      <c r="M3" s="37" t="s">
        <v>89</v>
      </c>
      <c r="N3" s="38" t="s">
        <v>90</v>
      </c>
      <c r="O3" s="38" t="s">
        <v>91</v>
      </c>
      <c r="P3" s="38" t="s">
        <v>92</v>
      </c>
      <c r="Q3" s="39" t="s">
        <v>93</v>
      </c>
      <c r="R3" s="40" t="s">
        <v>94</v>
      </c>
      <c r="S3" s="54" t="s">
        <v>136</v>
      </c>
      <c r="T3" s="55" t="s">
        <v>137</v>
      </c>
      <c r="U3" s="55" t="s">
        <v>139</v>
      </c>
      <c r="V3" s="53" t="s">
        <v>124</v>
      </c>
      <c r="W3" s="53" t="s">
        <v>125</v>
      </c>
      <c r="X3" s="53" t="s">
        <v>126</v>
      </c>
      <c r="Y3" s="53" t="s">
        <v>130</v>
      </c>
      <c r="Z3" s="53" t="s">
        <v>163</v>
      </c>
      <c r="AA3" s="53" t="s">
        <v>164</v>
      </c>
      <c r="AB3" s="53" t="s">
        <v>165</v>
      </c>
      <c r="AC3" s="53" t="s">
        <v>166</v>
      </c>
      <c r="AD3" s="53" t="s">
        <v>170</v>
      </c>
      <c r="AE3" s="53" t="s">
        <v>171</v>
      </c>
      <c r="AF3" s="53" t="s">
        <v>172</v>
      </c>
      <c r="AG3" s="53" t="s">
        <v>173</v>
      </c>
    </row>
    <row r="4" spans="1:33" ht="25.5" customHeight="1">
      <c r="A4" s="98">
        <v>3</v>
      </c>
      <c r="B4" s="101" t="s">
        <v>135</v>
      </c>
      <c r="C4" s="104">
        <f>IF(ISNUMBER(S3),S3/1000,0)+IF(ISNUMBER(S5),S5/1000,0)</f>
        <v>0</v>
      </c>
      <c r="D4" s="105"/>
      <c r="E4" s="106"/>
      <c r="F4" s="110">
        <f>IF(ISNUMBER(V3),V3/1000,0)+IF(ISNUMBER(V5),V5/1000,0)</f>
        <v>0</v>
      </c>
      <c r="G4" s="116">
        <f>IF(ISNUMBER(W3),W3/1000,0)+IF(ISNUMBER(W5),W5/1000,0)</f>
        <v>0</v>
      </c>
      <c r="H4" s="116">
        <f>IF(ISNUMBER(X3),X3/1000,0)+IF(ISNUMBER(X5),X5/1000,0)</f>
        <v>0</v>
      </c>
      <c r="I4" s="116">
        <v>0</v>
      </c>
      <c r="J4" s="113">
        <f>IF(F4=0,0,(G4+H4+I4)/F4)</f>
        <v>0</v>
      </c>
      <c r="K4" s="113">
        <f>IF(C4=0,0,(G4+H4+I4)/C4)</f>
        <v>0</v>
      </c>
      <c r="L4" s="41" t="s">
        <v>95</v>
      </c>
      <c r="M4" s="42">
        <f>SUM(N4:P4)+R4</f>
        <v>0</v>
      </c>
      <c r="N4" s="43">
        <f>IF(ISNUMBER(Z3),Z3,0)+IF(ISNUMBER(Z5),Z5,0)</f>
        <v>0</v>
      </c>
      <c r="O4" s="43">
        <f>IF(ISNUMBER(AA3),AA3,0)+IF(ISNUMBER(AA5),AA5,0)</f>
        <v>0</v>
      </c>
      <c r="P4" s="43">
        <f>IF(ISNUMBER(AB3),AB3,0)+IF(ISNUMBER(AB5),AB5,0)</f>
        <v>0</v>
      </c>
      <c r="Q4" s="43">
        <f>IF(ISNUMBER(Z5),Z5,0)+IF(ISNUMBER(AA5),AA5,0)+IF(ISNUMBER(AB5),AB5,0)</f>
        <v>0</v>
      </c>
      <c r="R4" s="44">
        <f>IF(ISNUMBER(AC3),AC3,0)</f>
        <v>0</v>
      </c>
      <c r="S4" t="s">
        <v>147</v>
      </c>
      <c r="T4" t="s">
        <v>142</v>
      </c>
      <c r="U4" t="s">
        <v>143</v>
      </c>
      <c r="V4" s="30" t="s">
        <v>120</v>
      </c>
      <c r="W4" s="30" t="s">
        <v>121</v>
      </c>
      <c r="X4" s="30" t="s">
        <v>122</v>
      </c>
      <c r="Y4" s="30" t="s">
        <v>129</v>
      </c>
      <c r="Z4" s="30" t="s">
        <v>153</v>
      </c>
      <c r="AA4" s="30" t="s">
        <v>154</v>
      </c>
      <c r="AB4" s="30" t="s">
        <v>155</v>
      </c>
      <c r="AC4" s="30"/>
      <c r="AD4" s="30" t="s">
        <v>160</v>
      </c>
      <c r="AE4" s="30" t="s">
        <v>161</v>
      </c>
      <c r="AF4" s="30" t="s">
        <v>162</v>
      </c>
      <c r="AG4" s="30"/>
    </row>
    <row r="5" spans="1:33" ht="25.5" customHeight="1">
      <c r="A5" s="99"/>
      <c r="B5" s="102"/>
      <c r="C5" s="107"/>
      <c r="D5" s="108"/>
      <c r="E5" s="109"/>
      <c r="F5" s="111"/>
      <c r="G5" s="117"/>
      <c r="H5" s="117"/>
      <c r="I5" s="117"/>
      <c r="J5" s="114"/>
      <c r="K5" s="114"/>
      <c r="L5" s="45" t="s">
        <v>96</v>
      </c>
      <c r="M5" s="46">
        <f>SUM(N5:P5)+R5</f>
        <v>0</v>
      </c>
      <c r="N5" s="47">
        <f>IF(ISNUMBER(AD3),AD3,0)+IF(ISNUMBER(AD5),AD5,0)</f>
        <v>0</v>
      </c>
      <c r="O5" s="47">
        <f>IF(ISNUMBER(AE3),AE3,0)+IF(ISNUMBER(AE5),AE5,0)</f>
        <v>0</v>
      </c>
      <c r="P5" s="47">
        <f>IF(ISNUMBER(AF3),AF3,0)+IF(ISNUMBER(AF5),AF5,0)</f>
        <v>0</v>
      </c>
      <c r="Q5" s="47">
        <f>IF(ISNUMBER(AD5),AD5,0)+IF(ISNUMBER(AE5),AE5,0)+IF(ISNUMBER(AF5),AF5,0)</f>
        <v>0</v>
      </c>
      <c r="R5" s="48">
        <f>IF(ISNUMBER(AG3),AG3,0)</f>
        <v>0</v>
      </c>
      <c r="S5" t="s">
        <v>148</v>
      </c>
      <c r="T5" t="s">
        <v>144</v>
      </c>
      <c r="U5" t="s">
        <v>145</v>
      </c>
      <c r="V5" s="53" t="s">
        <v>131</v>
      </c>
      <c r="W5" s="53" t="s">
        <v>132</v>
      </c>
      <c r="X5" s="53" t="s">
        <v>133</v>
      </c>
      <c r="Y5" s="53" t="s">
        <v>134</v>
      </c>
      <c r="Z5" s="53" t="s">
        <v>167</v>
      </c>
      <c r="AA5" s="53" t="s">
        <v>168</v>
      </c>
      <c r="AB5" s="53" t="s">
        <v>169</v>
      </c>
      <c r="AC5" s="53"/>
      <c r="AD5" s="53" t="s">
        <v>174</v>
      </c>
      <c r="AE5" s="53" t="s">
        <v>175</v>
      </c>
      <c r="AF5" s="53" t="s">
        <v>176</v>
      </c>
      <c r="AG5" s="53"/>
    </row>
    <row r="6" spans="1:33" ht="25.5" customHeight="1" thickBot="1">
      <c r="A6" s="100"/>
      <c r="B6" s="103"/>
      <c r="C6" s="49">
        <f>IF(ISNUMBER(T3),T3/1000,0)+IF(ISNUMBER(T5),T5/1000,0)</f>
        <v>0</v>
      </c>
      <c r="D6" s="49">
        <f>IF(ISNUMBER(U3),U3/1000,0)+IF(ISNUMBER(U5),U5/1000,0)</f>
        <v>0</v>
      </c>
      <c r="E6" s="49">
        <f>C4-C6-D6</f>
        <v>0</v>
      </c>
      <c r="F6" s="112"/>
      <c r="G6" s="118"/>
      <c r="H6" s="118"/>
      <c r="I6" s="118"/>
      <c r="J6" s="115"/>
      <c r="K6" s="115"/>
      <c r="L6" s="50" t="s">
        <v>97</v>
      </c>
      <c r="M6" s="51">
        <f t="shared" ref="M6:R6" si="0">M4+M5</f>
        <v>0</v>
      </c>
      <c r="N6" s="51">
        <f t="shared" si="0"/>
        <v>0</v>
      </c>
      <c r="O6" s="51">
        <f t="shared" si="0"/>
        <v>0</v>
      </c>
      <c r="P6" s="51">
        <f t="shared" si="0"/>
        <v>0</v>
      </c>
      <c r="Q6" s="51">
        <f t="shared" si="0"/>
        <v>0</v>
      </c>
      <c r="R6" s="52">
        <f t="shared" si="0"/>
        <v>0</v>
      </c>
    </row>
  </sheetData>
  <mergeCells count="15">
    <mergeCell ref="A1:P1"/>
    <mergeCell ref="A2:A3"/>
    <mergeCell ref="B2:B3"/>
    <mergeCell ref="C2:E2"/>
    <mergeCell ref="F2:K2"/>
    <mergeCell ref="L2:R2"/>
    <mergeCell ref="A4:A6"/>
    <mergeCell ref="B4:B6"/>
    <mergeCell ref="C4:E5"/>
    <mergeCell ref="F4:F6"/>
    <mergeCell ref="K4:K6"/>
    <mergeCell ref="G4:G6"/>
    <mergeCell ref="H4:H6"/>
    <mergeCell ref="I4:I6"/>
    <mergeCell ref="J4:J6"/>
  </mergeCells>
  <phoneticPr fontId="1" type="noConversion"/>
  <conditionalFormatting sqref="B4:B6">
    <cfRule type="expression" dxfId="0" priority="1" stopIfTrue="1">
      <formula>F4=0</formula>
    </cfRule>
  </conditionalFormatting>
  <pageMargins left="0.55118110236220474" right="0.55118110236220474" top="0.98425196850393704" bottom="0.98425196850393704" header="0.51181102362204722" footer="0.51181102362204722"/>
  <pageSetup paperSize="9" scale="7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workbookViewId="0">
      <selection activeCell="B34" sqref="B34"/>
    </sheetView>
  </sheetViews>
  <sheetFormatPr defaultColWidth="9" defaultRowHeight="16.2"/>
  <cols>
    <col min="1" max="1" width="14.6640625" style="3" customWidth="1"/>
    <col min="2" max="3" width="14.6640625" style="1" customWidth="1"/>
    <col min="4" max="5" width="13.109375" style="1" customWidth="1"/>
    <col min="6" max="6" width="13" style="1" bestFit="1" customWidth="1"/>
    <col min="7" max="7" width="12.33203125" style="1" bestFit="1" customWidth="1"/>
    <col min="8" max="8" width="17.109375" style="1" bestFit="1" customWidth="1"/>
    <col min="9" max="9" width="15.88671875" style="1" bestFit="1" customWidth="1"/>
    <col min="10" max="16384" width="9" style="1"/>
  </cols>
  <sheetData>
    <row r="1" spans="1:6" ht="16.8" thickBot="1">
      <c r="A1" s="4"/>
      <c r="B1" s="131" t="s">
        <v>4</v>
      </c>
      <c r="C1" s="131"/>
      <c r="D1" s="131"/>
      <c r="E1" s="131"/>
      <c r="F1" s="131"/>
    </row>
    <row r="2" spans="1:6" ht="16.8" thickBot="1">
      <c r="A2" s="4"/>
      <c r="B2" s="131" t="s">
        <v>179</v>
      </c>
      <c r="C2" s="131"/>
      <c r="D2" s="131"/>
      <c r="E2" s="131"/>
      <c r="F2" s="131"/>
    </row>
    <row r="3" spans="1:6" ht="33" thickBot="1">
      <c r="A3" s="5" t="s">
        <v>0</v>
      </c>
      <c r="B3" s="6" t="s">
        <v>177</v>
      </c>
      <c r="C3" s="6" t="s">
        <v>178</v>
      </c>
      <c r="D3" s="6" t="s">
        <v>1</v>
      </c>
      <c r="E3" s="6" t="s">
        <v>2</v>
      </c>
      <c r="F3" s="6" t="s">
        <v>3</v>
      </c>
    </row>
    <row r="4" spans="1:6" ht="19.8">
      <c r="A4" s="7" t="s">
        <v>5</v>
      </c>
      <c r="B4" s="8"/>
      <c r="C4" s="8"/>
      <c r="D4" s="25"/>
      <c r="E4" s="25"/>
      <c r="F4" s="9"/>
    </row>
    <row r="5" spans="1:6" ht="19.8">
      <c r="A5" s="7"/>
      <c r="B5" s="8"/>
      <c r="C5" s="8"/>
      <c r="D5" s="25"/>
      <c r="E5" s="25"/>
      <c r="F5" s="8"/>
    </row>
    <row r="6" spans="1:6" ht="19.8">
      <c r="A6" s="7"/>
      <c r="B6" s="8"/>
      <c r="C6" s="8"/>
      <c r="D6" s="25"/>
      <c r="E6" s="25"/>
      <c r="F6" s="8"/>
    </row>
    <row r="7" spans="1:6" ht="19.8">
      <c r="A7" s="7"/>
      <c r="B7" s="8"/>
      <c r="C7" s="8"/>
      <c r="D7" s="25"/>
      <c r="E7" s="25"/>
      <c r="F7" s="8"/>
    </row>
    <row r="8" spans="1:6" ht="19.8">
      <c r="A8" s="7"/>
      <c r="B8" s="8"/>
      <c r="C8" s="8"/>
      <c r="D8" s="25"/>
      <c r="E8" s="25"/>
      <c r="F8" s="8"/>
    </row>
    <row r="9" spans="1:6" ht="19.8">
      <c r="A9" s="7"/>
      <c r="B9" s="8"/>
      <c r="C9" s="8"/>
      <c r="D9" s="25"/>
      <c r="E9" s="25"/>
      <c r="F9" s="8"/>
    </row>
    <row r="10" spans="1:6" ht="19.8">
      <c r="A10" s="7"/>
      <c r="B10" s="8"/>
      <c r="C10" s="8"/>
      <c r="D10" s="25"/>
      <c r="E10" s="25"/>
      <c r="F10" s="8"/>
    </row>
    <row r="11" spans="1:6" ht="19.8">
      <c r="A11" s="7"/>
      <c r="B11" s="8"/>
      <c r="C11" s="8"/>
      <c r="D11" s="25"/>
      <c r="E11" s="25"/>
      <c r="F11" s="8"/>
    </row>
    <row r="12" spans="1:6" ht="19.8">
      <c r="A12" s="7"/>
      <c r="B12" s="8"/>
      <c r="C12" s="8"/>
      <c r="D12" s="25"/>
      <c r="E12" s="25"/>
      <c r="F12" s="8"/>
    </row>
    <row r="13" spans="1:6" ht="19.8">
      <c r="A13" s="7"/>
      <c r="B13" s="8"/>
      <c r="C13" s="8"/>
      <c r="D13" s="25"/>
      <c r="E13" s="25"/>
      <c r="F13" s="8"/>
    </row>
    <row r="14" spans="1:6" ht="19.8">
      <c r="A14" s="7"/>
      <c r="B14" s="8"/>
      <c r="C14" s="8"/>
      <c r="D14" s="25"/>
      <c r="E14" s="25"/>
      <c r="F14" s="8"/>
    </row>
    <row r="15" spans="1:6" ht="19.8">
      <c r="A15" s="7"/>
      <c r="B15" s="8"/>
      <c r="C15" s="8"/>
      <c r="D15" s="25"/>
      <c r="E15" s="25"/>
      <c r="F15" s="8"/>
    </row>
    <row r="16" spans="1:6" ht="19.8">
      <c r="A16" s="7"/>
      <c r="B16" s="8"/>
      <c r="C16" s="8"/>
      <c r="D16" s="25"/>
      <c r="E16" s="25"/>
      <c r="F16" s="8"/>
    </row>
    <row r="17" spans="1:6" ht="19.8">
      <c r="A17" s="7"/>
      <c r="B17" s="8"/>
      <c r="C17" s="8"/>
      <c r="D17" s="25"/>
      <c r="E17" s="25"/>
      <c r="F17" s="8"/>
    </row>
    <row r="18" spans="1:6" ht="19.8">
      <c r="A18" s="7"/>
      <c r="B18" s="8"/>
      <c r="C18" s="8"/>
      <c r="D18" s="25"/>
      <c r="E18" s="25"/>
      <c r="F18" s="8"/>
    </row>
    <row r="19" spans="1:6" ht="19.8">
      <c r="A19" s="7"/>
      <c r="B19" s="8"/>
      <c r="C19" s="8"/>
      <c r="D19" s="25"/>
      <c r="E19" s="25"/>
      <c r="F19" s="8"/>
    </row>
    <row r="20" spans="1:6" ht="19.8">
      <c r="A20" s="7"/>
      <c r="B20" s="8"/>
      <c r="C20" s="8"/>
      <c r="D20" s="25"/>
      <c r="E20" s="25"/>
      <c r="F20" s="8"/>
    </row>
    <row r="21" spans="1:6" ht="19.8">
      <c r="A21" s="7"/>
      <c r="B21" s="8"/>
      <c r="C21" s="8"/>
      <c r="D21" s="25"/>
      <c r="E21" s="25"/>
      <c r="F21" s="8"/>
    </row>
    <row r="22" spans="1:6" ht="19.8">
      <c r="A22" s="7"/>
      <c r="B22" s="8"/>
      <c r="C22" s="8"/>
      <c r="D22" s="25"/>
      <c r="E22" s="25"/>
      <c r="F22" s="8"/>
    </row>
    <row r="23" spans="1:6" ht="19.8">
      <c r="A23" s="7"/>
      <c r="B23" s="8"/>
      <c r="C23" s="8"/>
      <c r="D23" s="25"/>
      <c r="E23" s="25"/>
      <c r="F23" s="8"/>
    </row>
    <row r="24" spans="1:6" ht="19.8">
      <c r="A24" s="7"/>
      <c r="B24" s="8"/>
      <c r="C24" s="8"/>
      <c r="D24" s="25"/>
      <c r="E24" s="25"/>
      <c r="F24" s="8"/>
    </row>
    <row r="25" spans="1:6" ht="19.8">
      <c r="A25" s="7"/>
      <c r="B25" s="8"/>
      <c r="C25" s="8"/>
      <c r="D25" s="25"/>
      <c r="E25" s="25"/>
      <c r="F25" s="8"/>
    </row>
    <row r="26" spans="1:6" ht="19.8">
      <c r="A26" s="7"/>
      <c r="B26" s="8"/>
      <c r="C26" s="8"/>
      <c r="D26" s="25"/>
      <c r="E26" s="25"/>
      <c r="F26" s="8"/>
    </row>
    <row r="27" spans="1:6" ht="19.8">
      <c r="A27" s="7"/>
      <c r="B27" s="8"/>
      <c r="C27" s="8"/>
      <c r="D27" s="25"/>
      <c r="E27" s="25"/>
      <c r="F27" s="8"/>
    </row>
    <row r="28" spans="1:6" ht="19.8">
      <c r="A28" s="7"/>
      <c r="B28" s="8"/>
      <c r="C28" s="8"/>
      <c r="D28" s="25"/>
      <c r="E28" s="25"/>
      <c r="F28" s="8"/>
    </row>
    <row r="29" spans="1:6" ht="19.8">
      <c r="A29" s="7"/>
      <c r="B29" s="8"/>
      <c r="C29" s="8"/>
      <c r="D29" s="25"/>
      <c r="E29" s="25"/>
      <c r="F29" s="8"/>
    </row>
    <row r="30" spans="1:6" ht="19.8">
      <c r="A30" s="7"/>
      <c r="B30" s="8"/>
      <c r="C30" s="8"/>
      <c r="D30" s="25"/>
      <c r="E30" s="25"/>
      <c r="F30" s="8"/>
    </row>
    <row r="31" spans="1:6" ht="19.8">
      <c r="A31" s="7"/>
      <c r="B31" s="8"/>
      <c r="C31" s="8"/>
      <c r="D31" s="25"/>
      <c r="E31" s="25"/>
      <c r="F31" s="8"/>
    </row>
    <row r="32" spans="1:6" ht="19.8">
      <c r="A32" s="7"/>
      <c r="B32" s="8"/>
      <c r="C32" s="8"/>
      <c r="D32" s="25"/>
      <c r="E32" s="25"/>
      <c r="F32" s="8"/>
    </row>
    <row r="33" spans="1:9" ht="19.8">
      <c r="A33" s="7"/>
      <c r="B33" s="8"/>
      <c r="C33" s="8"/>
      <c r="D33" s="25"/>
      <c r="E33" s="25"/>
      <c r="F33" s="8"/>
    </row>
    <row r="34" spans="1:9" ht="32.4">
      <c r="A34" s="10" t="s">
        <v>7</v>
      </c>
      <c r="B34" s="8"/>
      <c r="C34" s="8"/>
      <c r="D34" s="25"/>
      <c r="E34" s="25"/>
      <c r="F34" s="9"/>
    </row>
    <row r="35" spans="1:9" ht="20.399999999999999" thickBot="1">
      <c r="A35" s="11" t="s">
        <v>6</v>
      </c>
      <c r="B35" s="14"/>
      <c r="C35" s="14"/>
      <c r="D35" s="14"/>
      <c r="E35" s="14"/>
      <c r="F35" s="14"/>
      <c r="G35" s="22"/>
      <c r="H35" s="56"/>
      <c r="I35" s="56"/>
    </row>
  </sheetData>
  <mergeCells count="2">
    <mergeCell ref="B2:F2"/>
    <mergeCell ref="B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9"/>
  <sheetViews>
    <sheetView tabSelected="1" topLeftCell="A2" zoomScaleNormal="100" workbookViewId="0">
      <selection activeCell="BB19" sqref="BB19"/>
    </sheetView>
  </sheetViews>
  <sheetFormatPr defaultColWidth="9" defaultRowHeight="16.2"/>
  <cols>
    <col min="1" max="1" width="3" style="1" customWidth="1"/>
    <col min="2" max="2" width="4.88671875" style="1" customWidth="1"/>
    <col min="3" max="3" width="14.77734375" style="1" customWidth="1"/>
    <col min="4" max="4" width="4.77734375" style="3" customWidth="1"/>
    <col min="5" max="5" width="28.77734375" style="28" customWidth="1"/>
    <col min="6" max="8" width="7.44140625" style="1" customWidth="1"/>
    <col min="9" max="17" width="13.109375" style="1" customWidth="1"/>
    <col min="18" max="18" width="10.44140625" style="1" bestFit="1" customWidth="1"/>
    <col min="19" max="19" width="8.6640625" style="1" bestFit="1" customWidth="1"/>
    <col min="20" max="20" width="14.77734375" style="1" bestFit="1" customWidth="1"/>
    <col min="21" max="24" width="11.88671875" style="1" customWidth="1"/>
    <col min="25" max="26" width="7.44140625" style="1" customWidth="1"/>
    <col min="27" max="35" width="9.33203125" style="1" customWidth="1"/>
    <col min="36" max="36" width="14" style="28" customWidth="1"/>
    <col min="37" max="37" width="18.21875" style="1" bestFit="1" customWidth="1"/>
    <col min="38" max="16384" width="9" style="1"/>
  </cols>
  <sheetData>
    <row r="1" spans="1:37" ht="49.8">
      <c r="A1" s="148" t="s">
        <v>183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</row>
    <row r="2" spans="1:37" ht="30.6">
      <c r="A2" s="149" t="s">
        <v>181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49"/>
    </row>
    <row r="3" spans="1:37" ht="33.6" thickBot="1">
      <c r="K3" s="2"/>
      <c r="AJ3" s="147" t="s">
        <v>26</v>
      </c>
      <c r="AK3" s="147"/>
    </row>
    <row r="4" spans="1:37" ht="15.75" customHeight="1">
      <c r="A4" s="133" t="s">
        <v>8</v>
      </c>
      <c r="B4" s="132"/>
      <c r="C4" s="138" t="s">
        <v>48</v>
      </c>
      <c r="D4" s="139" t="s">
        <v>9</v>
      </c>
      <c r="E4" s="138" t="s">
        <v>10</v>
      </c>
      <c r="F4" s="132" t="s">
        <v>0</v>
      </c>
      <c r="G4" s="138" t="s">
        <v>36</v>
      </c>
      <c r="H4" s="132" t="s">
        <v>182</v>
      </c>
      <c r="I4" s="132" t="s">
        <v>16</v>
      </c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 t="s">
        <v>25</v>
      </c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46"/>
    </row>
    <row r="5" spans="1:37" ht="15.75" customHeight="1">
      <c r="A5" s="134"/>
      <c r="B5" s="135"/>
      <c r="C5" s="135"/>
      <c r="D5" s="140"/>
      <c r="E5" s="142"/>
      <c r="F5" s="135"/>
      <c r="G5" s="135"/>
      <c r="H5" s="135"/>
      <c r="I5" s="135" t="s">
        <v>12</v>
      </c>
      <c r="J5" s="135"/>
      <c r="K5" s="135"/>
      <c r="L5" s="135" t="s">
        <v>14</v>
      </c>
      <c r="M5" s="135"/>
      <c r="N5" s="135"/>
      <c r="O5" s="135" t="s">
        <v>15</v>
      </c>
      <c r="P5" s="135"/>
      <c r="Q5" s="135"/>
      <c r="R5" s="142" t="s">
        <v>29</v>
      </c>
      <c r="S5" s="142" t="s">
        <v>30</v>
      </c>
      <c r="T5" s="142" t="s">
        <v>43</v>
      </c>
      <c r="U5" s="142" t="s">
        <v>44</v>
      </c>
      <c r="V5" s="142" t="s">
        <v>45</v>
      </c>
      <c r="W5" s="142" t="s">
        <v>46</v>
      </c>
      <c r="X5" s="142" t="s">
        <v>47</v>
      </c>
      <c r="Y5" s="142" t="s">
        <v>31</v>
      </c>
      <c r="Z5" s="142" t="s">
        <v>32</v>
      </c>
      <c r="AA5" s="135" t="s">
        <v>17</v>
      </c>
      <c r="AB5" s="135"/>
      <c r="AC5" s="135" t="s">
        <v>20</v>
      </c>
      <c r="AD5" s="135"/>
      <c r="AE5" s="135" t="s">
        <v>21</v>
      </c>
      <c r="AF5" s="135"/>
      <c r="AG5" s="135"/>
      <c r="AH5" s="135" t="s">
        <v>22</v>
      </c>
      <c r="AI5" s="135"/>
      <c r="AJ5" s="142" t="s">
        <v>23</v>
      </c>
      <c r="AK5" s="144" t="s">
        <v>24</v>
      </c>
    </row>
    <row r="6" spans="1:37" ht="50.25" customHeight="1" thickBot="1">
      <c r="A6" s="136"/>
      <c r="B6" s="137"/>
      <c r="C6" s="137"/>
      <c r="D6" s="141"/>
      <c r="E6" s="143"/>
      <c r="F6" s="137"/>
      <c r="G6" s="137"/>
      <c r="H6" s="137"/>
      <c r="I6" s="12" t="s">
        <v>11</v>
      </c>
      <c r="J6" s="13" t="s">
        <v>37</v>
      </c>
      <c r="K6" s="13" t="s">
        <v>38</v>
      </c>
      <c r="L6" s="12" t="s">
        <v>13</v>
      </c>
      <c r="M6" s="13" t="s">
        <v>39</v>
      </c>
      <c r="N6" s="13" t="s">
        <v>40</v>
      </c>
      <c r="O6" s="12" t="s">
        <v>28</v>
      </c>
      <c r="P6" s="13" t="s">
        <v>41</v>
      </c>
      <c r="Q6" s="13" t="s">
        <v>42</v>
      </c>
      <c r="R6" s="137"/>
      <c r="S6" s="137"/>
      <c r="T6" s="137"/>
      <c r="U6" s="137"/>
      <c r="V6" s="137"/>
      <c r="W6" s="137"/>
      <c r="X6" s="137"/>
      <c r="Y6" s="137"/>
      <c r="Z6" s="137"/>
      <c r="AA6" s="12" t="s">
        <v>18</v>
      </c>
      <c r="AB6" s="12" t="s">
        <v>19</v>
      </c>
      <c r="AC6" s="12" t="s">
        <v>18</v>
      </c>
      <c r="AD6" s="12" t="s">
        <v>19</v>
      </c>
      <c r="AE6" s="13" t="s">
        <v>33</v>
      </c>
      <c r="AF6" s="13" t="s">
        <v>34</v>
      </c>
      <c r="AG6" s="13" t="s">
        <v>35</v>
      </c>
      <c r="AH6" s="13" t="s">
        <v>18</v>
      </c>
      <c r="AI6" s="13" t="s">
        <v>19</v>
      </c>
      <c r="AJ6" s="143"/>
      <c r="AK6" s="145"/>
    </row>
    <row r="7" spans="1:37">
      <c r="A7" s="15"/>
      <c r="B7" s="16" t="s">
        <v>27</v>
      </c>
      <c r="C7" s="16"/>
      <c r="D7" s="23"/>
      <c r="E7" s="29"/>
      <c r="F7" s="57"/>
      <c r="G7" s="57"/>
      <c r="H7" s="57"/>
      <c r="I7" s="58">
        <f>SUM(I8:I9999)</f>
        <v>0</v>
      </c>
      <c r="J7" s="58">
        <f t="shared" ref="J7:Q7" si="0">SUM(J8:J999)</f>
        <v>0</v>
      </c>
      <c r="K7" s="58">
        <f t="shared" si="0"/>
        <v>0</v>
      </c>
      <c r="L7" s="58">
        <f t="shared" si="0"/>
        <v>0</v>
      </c>
      <c r="M7" s="58">
        <f t="shared" si="0"/>
        <v>0</v>
      </c>
      <c r="N7" s="58">
        <f t="shared" si="0"/>
        <v>0</v>
      </c>
      <c r="O7" s="58">
        <f t="shared" si="0"/>
        <v>0</v>
      </c>
      <c r="P7" s="58">
        <f t="shared" si="0"/>
        <v>0</v>
      </c>
      <c r="Q7" s="58">
        <f t="shared" si="0"/>
        <v>0</v>
      </c>
      <c r="R7" s="67" t="str">
        <f>IF(OR(O7=0,L7=0),"",O7/L7)</f>
        <v/>
      </c>
      <c r="S7" s="67" t="str">
        <f>IF(OR(O7=0,I7=0),"",O7/I7)</f>
        <v/>
      </c>
      <c r="T7" s="58">
        <f>I7</f>
        <v>0</v>
      </c>
      <c r="U7" s="58">
        <f>L7</f>
        <v>0</v>
      </c>
      <c r="V7" s="58">
        <f>O7</f>
        <v>0</v>
      </c>
      <c r="W7" s="58">
        <f>P7</f>
        <v>0</v>
      </c>
      <c r="X7" s="58">
        <f>Q7</f>
        <v>0</v>
      </c>
      <c r="Y7" s="67"/>
      <c r="Z7" s="67"/>
      <c r="AA7" s="59"/>
      <c r="AB7" s="59"/>
      <c r="AC7" s="59"/>
      <c r="AD7" s="59"/>
      <c r="AE7" s="57"/>
      <c r="AF7" s="57"/>
      <c r="AG7" s="60"/>
      <c r="AH7" s="61"/>
      <c r="AI7" s="61"/>
      <c r="AJ7" s="26"/>
      <c r="AK7" s="17"/>
    </row>
    <row r="8" spans="1:37" ht="16.8" thickBot="1">
      <c r="A8" s="18"/>
      <c r="B8" s="19"/>
      <c r="C8" s="19"/>
      <c r="D8" s="24"/>
      <c r="E8" s="20" t="s">
        <v>5</v>
      </c>
      <c r="F8" s="62"/>
      <c r="G8" s="62"/>
      <c r="H8" s="62"/>
      <c r="I8" s="63"/>
      <c r="J8" s="63"/>
      <c r="K8" s="63"/>
      <c r="L8" s="63"/>
      <c r="M8" s="63"/>
      <c r="N8" s="63"/>
      <c r="O8" s="63"/>
      <c r="P8" s="63"/>
      <c r="Q8" s="63"/>
      <c r="R8" s="68"/>
      <c r="S8" s="68"/>
      <c r="T8" s="63"/>
      <c r="U8" s="63"/>
      <c r="V8" s="63"/>
      <c r="W8" s="63"/>
      <c r="X8" s="62"/>
      <c r="Y8" s="68"/>
      <c r="Z8" s="68"/>
      <c r="AA8" s="64"/>
      <c r="AB8" s="64"/>
      <c r="AC8" s="64"/>
      <c r="AD8" s="64"/>
      <c r="AE8" s="65"/>
      <c r="AF8" s="65"/>
      <c r="AG8" s="65"/>
      <c r="AH8" s="66"/>
      <c r="AI8" s="66"/>
      <c r="AJ8" s="27"/>
      <c r="AK8" s="21"/>
    </row>
    <row r="9" spans="1:37">
      <c r="A9" s="18"/>
      <c r="B9" s="18"/>
      <c r="C9" s="19"/>
      <c r="D9" s="70"/>
      <c r="E9" s="20"/>
      <c r="F9" s="62"/>
      <c r="G9" s="62"/>
      <c r="H9" s="62"/>
      <c r="I9" s="63"/>
      <c r="J9" s="63"/>
      <c r="K9" s="63"/>
      <c r="L9" s="63"/>
      <c r="M9" s="63"/>
      <c r="N9" s="63"/>
      <c r="O9" s="63"/>
      <c r="P9" s="63"/>
      <c r="Q9" s="63"/>
      <c r="R9" s="68"/>
      <c r="S9" s="68"/>
      <c r="T9" s="63"/>
      <c r="U9" s="63"/>
      <c r="V9" s="63"/>
      <c r="W9" s="63"/>
      <c r="X9" s="62"/>
      <c r="Y9" s="68"/>
      <c r="Z9" s="68"/>
      <c r="AA9" s="64"/>
      <c r="AB9" s="64"/>
      <c r="AC9" s="64"/>
      <c r="AD9" s="64"/>
      <c r="AE9" s="65"/>
      <c r="AF9" s="65"/>
      <c r="AG9" s="65"/>
      <c r="AH9" s="66"/>
      <c r="AI9" s="66"/>
      <c r="AJ9" s="27"/>
      <c r="AK9" s="69"/>
    </row>
  </sheetData>
  <mergeCells count="30">
    <mergeCell ref="AK5:AK6"/>
    <mergeCell ref="T4:AK4"/>
    <mergeCell ref="AJ3:AK3"/>
    <mergeCell ref="A1:AK1"/>
    <mergeCell ref="A2:AK2"/>
    <mergeCell ref="Z5:Z6"/>
    <mergeCell ref="AA5:AB5"/>
    <mergeCell ref="AC5:AD5"/>
    <mergeCell ref="AE5:AG5"/>
    <mergeCell ref="AH5:AI5"/>
    <mergeCell ref="I5:K5"/>
    <mergeCell ref="L5:N5"/>
    <mergeCell ref="O5:Q5"/>
    <mergeCell ref="AJ5:AJ6"/>
    <mergeCell ref="T5:T6"/>
    <mergeCell ref="U5:U6"/>
    <mergeCell ref="V5:V6"/>
    <mergeCell ref="W5:W6"/>
    <mergeCell ref="X5:X6"/>
    <mergeCell ref="Y5:Y6"/>
    <mergeCell ref="R5:R6"/>
    <mergeCell ref="S5:S6"/>
    <mergeCell ref="I4:S4"/>
    <mergeCell ref="A4:B6"/>
    <mergeCell ref="C4:C6"/>
    <mergeCell ref="D4:D6"/>
    <mergeCell ref="E4:E6"/>
    <mergeCell ref="F4:F6"/>
    <mergeCell ref="G4:G6"/>
    <mergeCell ref="H4:H6"/>
  </mergeCells>
  <phoneticPr fontId="1" type="noConversion"/>
  <pageMargins left="0.51181102362204722" right="0.51181102362204722" top="0.55118110236220474" bottom="0.55118110236220474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3</vt:i4>
      </vt:variant>
    </vt:vector>
  </HeadingPairs>
  <TitlesOfParts>
    <vt:vector size="7" baseType="lpstr">
      <vt:lpstr>總表1</vt:lpstr>
      <vt:lpstr>總表2</vt:lpstr>
      <vt:lpstr>分縣市表</vt:lpstr>
      <vt:lpstr>分項表</vt:lpstr>
      <vt:lpstr>分縣市表!Print_Area</vt:lpstr>
      <vt:lpstr>總表1!Print_Area</vt:lpstr>
      <vt:lpstr>總表2!Print_Area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CPC</cp:lastModifiedBy>
  <cp:lastPrinted>2010-04-29T14:15:06Z</cp:lastPrinted>
  <dcterms:created xsi:type="dcterms:W3CDTF">2010-03-30T02:14:44Z</dcterms:created>
  <dcterms:modified xsi:type="dcterms:W3CDTF">2023-06-15T05:53:06Z</dcterms:modified>
</cp:coreProperties>
</file>