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5AE5826-AE6D-4573-A1FA-55E157025FAC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總表" sheetId="1" r:id="rId1"/>
    <sheet name="分處" sheetId="2" r:id="rId2"/>
    <sheet name="自辦" sheetId="3" r:id="rId3"/>
    <sheet name="用地取得" sheetId="4" r:id="rId4"/>
    <sheet name="地方自辦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C4" i="5"/>
  <c r="E4" i="4"/>
  <c r="F4" i="3"/>
  <c r="C4" i="3"/>
  <c r="D24" i="2"/>
  <c r="T23" i="2"/>
  <c r="S23" i="2"/>
  <c r="R23" i="2"/>
  <c r="Q23" i="2"/>
  <c r="P23" i="2"/>
  <c r="O23" i="2"/>
  <c r="N23" i="2"/>
  <c r="G23" i="2" s="1"/>
  <c r="M23" i="2"/>
  <c r="L23" i="2"/>
  <c r="K23" i="2"/>
  <c r="J23" i="2"/>
  <c r="I23" i="2"/>
  <c r="H23" i="2"/>
  <c r="F23" i="2"/>
  <c r="E23" i="2"/>
  <c r="D23" i="2"/>
  <c r="C23" i="2"/>
  <c r="B23" i="2"/>
  <c r="N22" i="2"/>
  <c r="G22" i="2" s="1"/>
  <c r="F22" i="2"/>
  <c r="N21" i="2"/>
  <c r="G21" i="2" s="1"/>
  <c r="F21" i="2"/>
  <c r="N20" i="2"/>
  <c r="G20" i="2"/>
  <c r="F20" i="2"/>
  <c r="U17" i="2"/>
  <c r="T17" i="2"/>
  <c r="S17" i="2"/>
  <c r="R17" i="2"/>
  <c r="R24" i="2" s="1"/>
  <c r="Q17" i="2"/>
  <c r="Q24" i="2" s="1"/>
  <c r="P17" i="2"/>
  <c r="P24" i="2" s="1"/>
  <c r="O17" i="2"/>
  <c r="O24" i="2" s="1"/>
  <c r="N17" i="2"/>
  <c r="M17" i="2"/>
  <c r="M24" i="2" s="1"/>
  <c r="L17" i="2"/>
  <c r="L24" i="2" s="1"/>
  <c r="K17" i="2"/>
  <c r="G17" i="2" s="1"/>
  <c r="J17" i="2"/>
  <c r="J24" i="2" s="1"/>
  <c r="I17" i="2"/>
  <c r="I24" i="2" s="1"/>
  <c r="H17" i="2"/>
  <c r="H24" i="2" s="1"/>
  <c r="E17" i="2"/>
  <c r="E24" i="2" s="1"/>
  <c r="D17" i="2"/>
  <c r="C17" i="2"/>
  <c r="C24" i="2" s="1"/>
  <c r="F24" i="2" s="1"/>
  <c r="B17" i="2"/>
  <c r="B24" i="2" s="1"/>
  <c r="N16" i="2"/>
  <c r="G16" i="2" s="1"/>
  <c r="F16" i="2"/>
  <c r="N15" i="2"/>
  <c r="G15" i="2" s="1"/>
  <c r="F15" i="2"/>
  <c r="N14" i="2"/>
  <c r="G14" i="2" s="1"/>
  <c r="F14" i="2"/>
  <c r="K7" i="2"/>
  <c r="P7" i="2" s="1"/>
  <c r="G7" i="2"/>
  <c r="O7" i="2" s="1"/>
  <c r="F7" i="2"/>
  <c r="K6" i="2"/>
  <c r="P6" i="2" s="1"/>
  <c r="F6" i="2"/>
  <c r="P5" i="2"/>
  <c r="M5" i="2"/>
  <c r="L5" i="2"/>
  <c r="K5" i="2"/>
  <c r="J5" i="2"/>
  <c r="H5" i="2"/>
  <c r="F5" i="2"/>
  <c r="E5" i="2"/>
  <c r="C5" i="2"/>
  <c r="B5" i="2"/>
  <c r="R24" i="1"/>
  <c r="K24" i="1"/>
  <c r="J24" i="1"/>
  <c r="B24" i="1"/>
  <c r="C21" i="1" s="1"/>
  <c r="F21" i="1" s="1"/>
  <c r="T23" i="1"/>
  <c r="S23" i="1"/>
  <c r="R23" i="1"/>
  <c r="Q23" i="1"/>
  <c r="P23" i="1"/>
  <c r="O23" i="1"/>
  <c r="N23" i="1"/>
  <c r="G23" i="1" s="1"/>
  <c r="M23" i="1"/>
  <c r="L23" i="1"/>
  <c r="K23" i="1"/>
  <c r="J23" i="1"/>
  <c r="I23" i="1"/>
  <c r="H23" i="1"/>
  <c r="E23" i="1"/>
  <c r="D23" i="1"/>
  <c r="B23" i="1"/>
  <c r="N22" i="1"/>
  <c r="G22" i="1" s="1"/>
  <c r="C22" i="1"/>
  <c r="F22" i="1" s="1"/>
  <c r="N21" i="1"/>
  <c r="G21" i="1" s="1"/>
  <c r="N20" i="1"/>
  <c r="G20" i="1" s="1"/>
  <c r="C20" i="1"/>
  <c r="C23" i="1" s="1"/>
  <c r="U17" i="1"/>
  <c r="T17" i="1"/>
  <c r="S17" i="1"/>
  <c r="R17" i="1"/>
  <c r="Q17" i="1"/>
  <c r="Q24" i="1" s="1"/>
  <c r="P17" i="1"/>
  <c r="P24" i="1" s="1"/>
  <c r="O17" i="1"/>
  <c r="O24" i="1" s="1"/>
  <c r="N17" i="1"/>
  <c r="G17" i="1" s="1"/>
  <c r="M17" i="1"/>
  <c r="M24" i="1" s="1"/>
  <c r="L17" i="1"/>
  <c r="L24" i="1" s="1"/>
  <c r="K17" i="1"/>
  <c r="J17" i="1"/>
  <c r="I17" i="1"/>
  <c r="I24" i="1" s="1"/>
  <c r="H17" i="1"/>
  <c r="H24" i="1" s="1"/>
  <c r="E17" i="1"/>
  <c r="E24" i="1" s="1"/>
  <c r="D17" i="1"/>
  <c r="D24" i="1" s="1"/>
  <c r="B17" i="1"/>
  <c r="N16" i="1"/>
  <c r="G16" i="1" s="1"/>
  <c r="C16" i="1"/>
  <c r="F16" i="1" s="1"/>
  <c r="N15" i="1"/>
  <c r="G15" i="1"/>
  <c r="N14" i="1"/>
  <c r="G14" i="1" s="1"/>
  <c r="C14" i="1"/>
  <c r="C17" i="1" s="1"/>
  <c r="P7" i="1"/>
  <c r="K7" i="1"/>
  <c r="F7" i="1"/>
  <c r="P6" i="1"/>
  <c r="K6" i="1"/>
  <c r="F6" i="1"/>
  <c r="M5" i="1"/>
  <c r="L5" i="1"/>
  <c r="K5" i="1"/>
  <c r="O5" i="1" s="1"/>
  <c r="J5" i="1"/>
  <c r="H5" i="1"/>
  <c r="F5" i="1"/>
  <c r="P5" i="1" s="1"/>
  <c r="E5" i="1"/>
  <c r="C5" i="1"/>
  <c r="B5" i="1"/>
  <c r="N24" i="2" l="1"/>
  <c r="K24" i="2"/>
  <c r="G24" i="2" s="1"/>
  <c r="G6" i="2"/>
  <c r="N7" i="2"/>
  <c r="F17" i="2"/>
  <c r="G6" i="1"/>
  <c r="C24" i="1"/>
  <c r="F24" i="1" s="1"/>
  <c r="F17" i="1"/>
  <c r="N24" i="1"/>
  <c r="G24" i="1"/>
  <c r="F23" i="1"/>
  <c r="G7" i="1"/>
  <c r="N5" i="1"/>
  <c r="F14" i="1"/>
  <c r="F20" i="1"/>
  <c r="C15" i="1"/>
  <c r="F15" i="1" s="1"/>
  <c r="O6" i="2" l="1"/>
  <c r="N6" i="2"/>
  <c r="G5" i="2"/>
  <c r="N6" i="1"/>
  <c r="O6" i="1"/>
  <c r="O7" i="1"/>
  <c r="N7" i="1"/>
  <c r="N5" i="2" l="1"/>
  <c r="O5" i="2"/>
</calcChain>
</file>

<file path=xl/sharedStrings.xml><?xml version="1.0" encoding="utf-8"?>
<sst xmlns="http://schemas.openxmlformats.org/spreadsheetml/2006/main" count="488" uniqueCount="233">
  <si>
    <t>內政部營建署（下水道工程處）　一億元以上工程計畫執行情形 ($PJ_NAME&amp;)</t>
    <phoneticPr fontId="3" type="noConversion"/>
  </si>
  <si>
    <t>$PRINT_DATE&amp;</t>
    <phoneticPr fontId="3" type="noConversion"/>
  </si>
  <si>
    <t>單位：千元</t>
    <phoneticPr fontId="3" type="noConversion"/>
  </si>
  <si>
    <t>計畫名稱</t>
    <phoneticPr fontId="3" type="noConversion"/>
  </si>
  <si>
    <t>計畫總經費</t>
    <phoneticPr fontId="3" type="noConversion"/>
  </si>
  <si>
    <t>本年度可支用預算數</t>
    <phoneticPr fontId="3" type="noConversion"/>
  </si>
  <si>
    <t>截至本月底累計分配數(2)</t>
    <phoneticPr fontId="3" type="noConversion"/>
  </si>
  <si>
    <t>截至本月底累計支用數</t>
    <phoneticPr fontId="3" type="noConversion"/>
  </si>
  <si>
    <t>應付未付數(4)</t>
    <phoneticPr fontId="3" type="noConversion"/>
  </si>
  <si>
    <t>節餘數(5)</t>
    <phoneticPr fontId="3" type="noConversion"/>
  </si>
  <si>
    <t>支用比(6)=3/2</t>
    <phoneticPr fontId="3" type="noConversion"/>
  </si>
  <si>
    <t>執行率
(7)=
(3+4+5)/2</t>
    <phoneticPr fontId="3" type="noConversion"/>
  </si>
  <si>
    <t>達成率
(8)=
(3+4+5)/1</t>
    <phoneticPr fontId="3" type="noConversion"/>
  </si>
  <si>
    <t>落後原因摘要說明</t>
    <phoneticPr fontId="3" type="noConversion"/>
  </si>
  <si>
    <t>本年度</t>
    <phoneticPr fontId="3" type="noConversion"/>
  </si>
  <si>
    <t>追加
預算</t>
    <phoneticPr fontId="3" type="noConversion"/>
  </si>
  <si>
    <t>以前年度保留款</t>
    <phoneticPr fontId="3" type="noConversion"/>
  </si>
  <si>
    <t>合計(1)</t>
    <phoneticPr fontId="3" type="noConversion"/>
  </si>
  <si>
    <t>追加預算</t>
    <phoneticPr fontId="3" type="noConversion"/>
  </si>
  <si>
    <t>合計(3)</t>
    <phoneticPr fontId="3" type="noConversion"/>
  </si>
  <si>
    <t>及檢討改進措施</t>
    <phoneticPr fontId="3" type="noConversion"/>
  </si>
  <si>
    <t>$PJ_NAME&amp;</t>
    <phoneticPr fontId="3" type="noConversion"/>
  </si>
  <si>
    <t>$PJ_DIST_FUND&amp;</t>
    <phoneticPr fontId="3" type="noConversion"/>
  </si>
  <si>
    <t>自辦工程</t>
    <phoneticPr fontId="3" type="noConversion"/>
  </si>
  <si>
    <t>$TD_FUND_01&amp;</t>
    <phoneticPr fontId="3" type="noConversion"/>
  </si>
  <si>
    <t>$FYR_FUND_01&amp;</t>
    <phoneticPr fontId="3" type="noConversion"/>
  </si>
  <si>
    <t>$REV_FUND_01&amp;</t>
    <phoneticPr fontId="3" type="noConversion"/>
  </si>
  <si>
    <t>$COST_FEE_01&amp;</t>
    <phoneticPr fontId="3" type="noConversion"/>
  </si>
  <si>
    <t>$REV_COST_FEE_01&amp;</t>
    <phoneticPr fontId="3" type="noConversion"/>
  </si>
  <si>
    <t>$SUMPPAY_FEE_01&amp;</t>
    <phoneticPr fontId="3" type="noConversion"/>
  </si>
  <si>
    <t>$FIN_SAVE_01&amp;</t>
    <phoneticPr fontId="3" type="noConversion"/>
  </si>
  <si>
    <t>補助地方工程</t>
    <phoneticPr fontId="3" type="noConversion"/>
  </si>
  <si>
    <t>$TD_FUND_02&amp;</t>
    <phoneticPr fontId="3" type="noConversion"/>
  </si>
  <si>
    <t>$FYR_FUND_02&amp;</t>
    <phoneticPr fontId="3" type="noConversion"/>
  </si>
  <si>
    <t>$REV_FUND_02&amp;</t>
    <phoneticPr fontId="3" type="noConversion"/>
  </si>
  <si>
    <t>$COST_FEE_02&amp;</t>
    <phoneticPr fontId="3" type="noConversion"/>
  </si>
  <si>
    <t>$REV_COST_FEE_02&amp;</t>
    <phoneticPr fontId="3" type="noConversion"/>
  </si>
  <si>
    <t>$SUMPPAY_FEE_02&amp;</t>
    <phoneticPr fontId="3" type="noConversion"/>
  </si>
  <si>
    <t>$FIN_SAVE_02&amp;</t>
    <phoneticPr fontId="3" type="noConversion"/>
  </si>
  <si>
    <t>註：１、計畫如有分區或分項執行，請分別統計，並依自辦及地方辦理分別填報</t>
    <phoneticPr fontId="3" type="noConversion"/>
  </si>
  <si>
    <t>　　２、請針對工程及用地部份填報，有關歸墊或其他款項，請計畫單位自行列管追蹤</t>
    <phoneticPr fontId="3" type="noConversion"/>
  </si>
  <si>
    <t>　　３、節餘數為「發包節餘款依工期進度比例計算」</t>
    <phoneticPr fontId="3" type="noConversion"/>
  </si>
  <si>
    <t>本年度可支用預算(1)</t>
    <phoneticPr fontId="3" type="noConversion"/>
  </si>
  <si>
    <t>分配數(2)</t>
    <phoneticPr fontId="3" type="noConversion"/>
  </si>
  <si>
    <t>已執行預算數(3)</t>
    <phoneticPr fontId="3" type="noConversion"/>
  </si>
  <si>
    <t>執行率(3+4)/2</t>
    <phoneticPr fontId="3" type="noConversion"/>
  </si>
  <si>
    <t>總件數(a+b+c)</t>
    <phoneticPr fontId="3" type="noConversion"/>
  </si>
  <si>
    <t>用地取得件數(a)</t>
    <phoneticPr fontId="3" type="noConversion"/>
  </si>
  <si>
    <t>尚未完成用地取得</t>
    <phoneticPr fontId="3" type="noConversion"/>
  </si>
  <si>
    <t>已完成用地取得</t>
    <phoneticPr fontId="3" type="noConversion"/>
  </si>
  <si>
    <t>僅辦理規劃
(設計)件數
(b)</t>
    <phoneticPr fontId="3" type="noConversion"/>
  </si>
  <si>
    <t>尚未完
成規劃
(設計)</t>
    <phoneticPr fontId="3" type="noConversion"/>
  </si>
  <si>
    <t>已完成
規劃
(設計)</t>
    <phoneticPr fontId="3" type="noConversion"/>
  </si>
  <si>
    <t>設計並施工件數(c)=(M+N+O+P)</t>
    <phoneticPr fontId="3" type="noConversion"/>
  </si>
  <si>
    <t>尚未完成設計M</t>
    <phoneticPr fontId="3" type="noConversion"/>
  </si>
  <si>
    <r>
      <t>尚未完成發包</t>
    </r>
    <r>
      <rPr>
        <sz val="10"/>
        <rFont val="Times New Roman"/>
        <family val="1"/>
      </rPr>
      <t>N</t>
    </r>
    <phoneticPr fontId="3" type="noConversion"/>
  </si>
  <si>
    <t>施工中O</t>
    <phoneticPr fontId="3" type="noConversion"/>
  </si>
  <si>
    <t>已完工P</t>
    <phoneticPr fontId="3" type="noConversion"/>
  </si>
  <si>
    <t>預計三月底完成設計件數</t>
    <phoneticPr fontId="3" type="noConversion"/>
  </si>
  <si>
    <t>預計四月底完成設計件數</t>
    <phoneticPr fontId="3" type="noConversion"/>
  </si>
  <si>
    <t>無法於四月底前完成設計件數</t>
    <phoneticPr fontId="3" type="noConversion"/>
  </si>
  <si>
    <t>北區</t>
    <phoneticPr fontId="3" type="noConversion"/>
  </si>
  <si>
    <t>$N01_SUMYR_FUND&amp;</t>
    <phoneticPr fontId="3" type="noConversion"/>
  </si>
  <si>
    <t>$N01_SUMCOST_FEE&amp;</t>
    <phoneticPr fontId="3" type="noConversion"/>
  </si>
  <si>
    <t>$N01_SUMPPAY_FEE&amp;</t>
    <phoneticPr fontId="3" type="noConversion"/>
  </si>
  <si>
    <t>$N01_LD_CNT&amp;</t>
    <phoneticPr fontId="3" type="noConversion"/>
  </si>
  <si>
    <t>$N01_LD_UG_CNT&amp;</t>
    <phoneticPr fontId="3" type="noConversion"/>
  </si>
  <si>
    <t>$N01_LD_HG_CNT&amp;</t>
    <phoneticPr fontId="3" type="noConversion"/>
  </si>
  <si>
    <t>$N01_DG_CNT&amp;</t>
    <phoneticPr fontId="3" type="noConversion"/>
  </si>
  <si>
    <t>$N01_DG_UD_CNT&amp;</t>
    <phoneticPr fontId="3" type="noConversion"/>
  </si>
  <si>
    <t>$N01_DG_HD_CNT&amp;</t>
    <phoneticPr fontId="3" type="noConversion"/>
  </si>
  <si>
    <t>$N01_CN_UD_CNT&amp;</t>
    <phoneticPr fontId="3" type="noConversion"/>
  </si>
  <si>
    <t>$N01_CN_UB_CNT&amp;</t>
    <phoneticPr fontId="3" type="noConversion"/>
  </si>
  <si>
    <t>$N01_CN_CN_CNT&amp;</t>
    <phoneticPr fontId="3" type="noConversion"/>
  </si>
  <si>
    <t>$N01_CN_HF_CNT&amp;</t>
    <phoneticPr fontId="3" type="noConversion"/>
  </si>
  <si>
    <t>$N01_M3_PF_CNT&amp;</t>
    <phoneticPr fontId="3" type="noConversion"/>
  </si>
  <si>
    <t>$N01_M4_PF_CNT&amp;</t>
    <phoneticPr fontId="3" type="noConversion"/>
  </si>
  <si>
    <t>$N01_M4_PU_CNT&amp;</t>
    <phoneticPr fontId="3" type="noConversion"/>
  </si>
  <si>
    <t>中區</t>
    <phoneticPr fontId="3" type="noConversion"/>
  </si>
  <si>
    <t>$C01_SUMYR_FUND&amp;</t>
    <phoneticPr fontId="3" type="noConversion"/>
  </si>
  <si>
    <t>$C01_SUMCOST_FEE&amp;</t>
    <phoneticPr fontId="3" type="noConversion"/>
  </si>
  <si>
    <t>$C01_SUMPPAY_FEE&amp;</t>
    <phoneticPr fontId="3" type="noConversion"/>
  </si>
  <si>
    <t>$C01_LD_CNT&amp;</t>
    <phoneticPr fontId="3" type="noConversion"/>
  </si>
  <si>
    <t>$C01_LD_UG_CNT&amp;</t>
    <phoneticPr fontId="3" type="noConversion"/>
  </si>
  <si>
    <t>$C01_LD_HG_CNT&amp;</t>
    <phoneticPr fontId="3" type="noConversion"/>
  </si>
  <si>
    <t>$C01_DG_CNT&amp;</t>
    <phoneticPr fontId="3" type="noConversion"/>
  </si>
  <si>
    <t>$C01_DG_UD_CNT&amp;</t>
    <phoneticPr fontId="3" type="noConversion"/>
  </si>
  <si>
    <t>$C01_DG_HD_CNT&amp;</t>
    <phoneticPr fontId="3" type="noConversion"/>
  </si>
  <si>
    <t>$C01_CN_UD_CNT&amp;</t>
    <phoneticPr fontId="3" type="noConversion"/>
  </si>
  <si>
    <t>$C01_CN_UB_CNT&amp;</t>
    <phoneticPr fontId="3" type="noConversion"/>
  </si>
  <si>
    <t>$C01_CN_CN_CNT&amp;</t>
    <phoneticPr fontId="3" type="noConversion"/>
  </si>
  <si>
    <t>$C01_CN_HF_CNT&amp;</t>
    <phoneticPr fontId="3" type="noConversion"/>
  </si>
  <si>
    <t>$C01_M3_PF_CNT&amp;</t>
    <phoneticPr fontId="3" type="noConversion"/>
  </si>
  <si>
    <t>$C01_M4_PF_CNT&amp;</t>
    <phoneticPr fontId="3" type="noConversion"/>
  </si>
  <si>
    <t>$C01_M4_PU_CNT&amp;</t>
    <phoneticPr fontId="3" type="noConversion"/>
  </si>
  <si>
    <t>南區</t>
    <phoneticPr fontId="3" type="noConversion"/>
  </si>
  <si>
    <t>$S01_SUMYR_FUND&amp;</t>
    <phoneticPr fontId="3" type="noConversion"/>
  </si>
  <si>
    <t>$S01_SUMCOST_FEE&amp;</t>
    <phoneticPr fontId="3" type="noConversion"/>
  </si>
  <si>
    <t>$S01_SUMPPAY_FEE&amp;</t>
    <phoneticPr fontId="3" type="noConversion"/>
  </si>
  <si>
    <t>$S01_LD_CNT&amp;</t>
    <phoneticPr fontId="3" type="noConversion"/>
  </si>
  <si>
    <t>$S01_LD_UG_CNT&amp;</t>
    <phoneticPr fontId="3" type="noConversion"/>
  </si>
  <si>
    <t>$S01_LD_HG_CNT&amp;</t>
    <phoneticPr fontId="3" type="noConversion"/>
  </si>
  <si>
    <t>$S01_DG_CNT&amp;</t>
    <phoneticPr fontId="3" type="noConversion"/>
  </si>
  <si>
    <t>$S01_DG_UD_CNT&amp;</t>
    <phoneticPr fontId="3" type="noConversion"/>
  </si>
  <si>
    <t>$S01_DG_HD_CNT&amp;</t>
    <phoneticPr fontId="3" type="noConversion"/>
  </si>
  <si>
    <t>$S01_CN_UD_CNT&amp;</t>
    <phoneticPr fontId="3" type="noConversion"/>
  </si>
  <si>
    <t>$S01_CN_UB_CNT&amp;</t>
    <phoneticPr fontId="3" type="noConversion"/>
  </si>
  <si>
    <t>$S01_CN_CN_CNT&amp;</t>
    <phoneticPr fontId="3" type="noConversion"/>
  </si>
  <si>
    <t>$S01_CN_HF_CNT&amp;</t>
    <phoneticPr fontId="3" type="noConversion"/>
  </si>
  <si>
    <t>$S01_M3_PF_CNT&amp;</t>
    <phoneticPr fontId="3" type="noConversion"/>
  </si>
  <si>
    <t>$S01_M4_PF_CNT&amp;</t>
    <phoneticPr fontId="3" type="noConversion"/>
  </si>
  <si>
    <t>$S01_M4_PU_CNT&amp;</t>
    <phoneticPr fontId="3" type="noConversion"/>
  </si>
  <si>
    <t>小計</t>
    <phoneticPr fontId="3" type="noConversion"/>
  </si>
  <si>
    <t>僅辦理規劃(設計)件數(b)</t>
    <phoneticPr fontId="3" type="noConversion"/>
  </si>
  <si>
    <t>尚未完成發包n</t>
    <phoneticPr fontId="3" type="noConversion"/>
  </si>
  <si>
    <t>已執行工程費</t>
    <phoneticPr fontId="3" type="noConversion"/>
  </si>
  <si>
    <t>已執行用地費</t>
    <phoneticPr fontId="3" type="noConversion"/>
  </si>
  <si>
    <t>$N02_SUMYR_FUND&amp;</t>
    <phoneticPr fontId="3" type="noConversion"/>
  </si>
  <si>
    <t>$N02_SUMCOST_FEE&amp;</t>
    <phoneticPr fontId="3" type="noConversion"/>
  </si>
  <si>
    <t>$N02_SUMPPAY_FEE&amp;</t>
    <phoneticPr fontId="3" type="noConversion"/>
  </si>
  <si>
    <t>$N02_LD_CNT&amp;</t>
    <phoneticPr fontId="3" type="noConversion"/>
  </si>
  <si>
    <t>$N02_LD_UG_CNT&amp;</t>
    <phoneticPr fontId="3" type="noConversion"/>
  </si>
  <si>
    <t>$N02_LD_HG_CNT&amp;</t>
    <phoneticPr fontId="3" type="noConversion"/>
  </si>
  <si>
    <t>$N02_DG_CNT&amp;</t>
    <phoneticPr fontId="3" type="noConversion"/>
  </si>
  <si>
    <t>$N02_DG_UD_CNT&amp;</t>
    <phoneticPr fontId="3" type="noConversion"/>
  </si>
  <si>
    <t>$N02_DG_HD_CNT&amp;</t>
    <phoneticPr fontId="3" type="noConversion"/>
  </si>
  <si>
    <t>$N02_CN_UD_CNT&amp;</t>
    <phoneticPr fontId="3" type="noConversion"/>
  </si>
  <si>
    <t>$N02_CN_UB_CNT&amp;</t>
    <phoneticPr fontId="3" type="noConversion"/>
  </si>
  <si>
    <t>$N02_CN_CN_CNT&amp;</t>
    <phoneticPr fontId="3" type="noConversion"/>
  </si>
  <si>
    <t>$N02_CN_HF_CNT&amp;</t>
    <phoneticPr fontId="3" type="noConversion"/>
  </si>
  <si>
    <r>
      <t>$N02_</t>
    </r>
    <r>
      <rPr>
        <b/>
        <sz val="12"/>
        <rFont val="Times New Roman"/>
        <family val="1"/>
      </rPr>
      <t>COST_CN_FEE&amp;</t>
    </r>
    <phoneticPr fontId="3" type="noConversion"/>
  </si>
  <si>
    <t>$N02_COST_LD_FEE&amp;</t>
    <phoneticPr fontId="3" type="noConversion"/>
  </si>
  <si>
    <t>$C02_SUMYR_FUND&amp;</t>
    <phoneticPr fontId="3" type="noConversion"/>
  </si>
  <si>
    <t>$C02_SUMCOST_FEE&amp;</t>
    <phoneticPr fontId="3" type="noConversion"/>
  </si>
  <si>
    <t>$C02_SUMPPAY_FEE&amp;</t>
    <phoneticPr fontId="3" type="noConversion"/>
  </si>
  <si>
    <t>$C02_LD_CNT&amp;</t>
    <phoneticPr fontId="3" type="noConversion"/>
  </si>
  <si>
    <t>$C02_LD_UG_CNT&amp;</t>
    <phoneticPr fontId="3" type="noConversion"/>
  </si>
  <si>
    <t>$C02_LD_HG_CNT&amp;</t>
    <phoneticPr fontId="3" type="noConversion"/>
  </si>
  <si>
    <t>$C02_DG_CNT&amp;</t>
    <phoneticPr fontId="3" type="noConversion"/>
  </si>
  <si>
    <t>$C02_DG_UD_CNT&amp;</t>
    <phoneticPr fontId="3" type="noConversion"/>
  </si>
  <si>
    <t>$C02_DG_HD_CNT&amp;</t>
    <phoneticPr fontId="3" type="noConversion"/>
  </si>
  <si>
    <t>$C02_CN_UD_CNT&amp;</t>
    <phoneticPr fontId="3" type="noConversion"/>
  </si>
  <si>
    <t>$C02_CN_UB_CNT&amp;</t>
    <phoneticPr fontId="3" type="noConversion"/>
  </si>
  <si>
    <t>$C02_CN_CN_CNT&amp;</t>
    <phoneticPr fontId="3" type="noConversion"/>
  </si>
  <si>
    <t>$C02_CN_HF_CNT&amp;</t>
    <phoneticPr fontId="3" type="noConversion"/>
  </si>
  <si>
    <r>
      <t>$C02_</t>
    </r>
    <r>
      <rPr>
        <b/>
        <sz val="12"/>
        <rFont val="Times New Roman"/>
        <family val="1"/>
      </rPr>
      <t>COST_CN_FEE&amp;</t>
    </r>
    <phoneticPr fontId="3" type="noConversion"/>
  </si>
  <si>
    <t>$C02_COST_LD_FEE&amp;</t>
    <phoneticPr fontId="3" type="noConversion"/>
  </si>
  <si>
    <t>$S02_SUMYR_FUND&amp;</t>
    <phoneticPr fontId="3" type="noConversion"/>
  </si>
  <si>
    <t>$S02_SUMCOST_FEE&amp;</t>
    <phoneticPr fontId="3" type="noConversion"/>
  </si>
  <si>
    <t>$S02_SUMPPAY_FEE&amp;</t>
    <phoneticPr fontId="3" type="noConversion"/>
  </si>
  <si>
    <t>$S02_LD_CNT&amp;</t>
    <phoneticPr fontId="3" type="noConversion"/>
  </si>
  <si>
    <t>$S02_LD_UG_CNT&amp;</t>
    <phoneticPr fontId="3" type="noConversion"/>
  </si>
  <si>
    <t>$S02_LD_HG_CNT&amp;</t>
    <phoneticPr fontId="3" type="noConversion"/>
  </si>
  <si>
    <t>$S02_DG_CNT&amp;</t>
    <phoneticPr fontId="3" type="noConversion"/>
  </si>
  <si>
    <t>$S02_DG_UD_CNT&amp;</t>
    <phoneticPr fontId="3" type="noConversion"/>
  </si>
  <si>
    <t>$S02_DG_HD_CNT&amp;</t>
    <phoneticPr fontId="3" type="noConversion"/>
  </si>
  <si>
    <t>$S02_CN_UD_CNT&amp;</t>
    <phoneticPr fontId="3" type="noConversion"/>
  </si>
  <si>
    <t>$S02_CN_UB_CNT&amp;</t>
    <phoneticPr fontId="3" type="noConversion"/>
  </si>
  <si>
    <t>$S02_CN_CN_CNT&amp;</t>
    <phoneticPr fontId="3" type="noConversion"/>
  </si>
  <si>
    <t>$S02_CN_HF_CNT&amp;</t>
    <phoneticPr fontId="3" type="noConversion"/>
  </si>
  <si>
    <r>
      <t>$S02_</t>
    </r>
    <r>
      <rPr>
        <b/>
        <sz val="12"/>
        <rFont val="Times New Roman"/>
        <family val="1"/>
      </rPr>
      <t>COST_CN_FEE&amp;</t>
    </r>
    <phoneticPr fontId="3" type="noConversion"/>
  </si>
  <si>
    <t>$S02_COST_LD_FEE&amp;</t>
    <phoneticPr fontId="3" type="noConversion"/>
  </si>
  <si>
    <t>總計</t>
    <phoneticPr fontId="3" type="noConversion"/>
  </si>
  <si>
    <r>
      <t>內政部營建署</t>
    </r>
    <r>
      <rPr>
        <sz val="14"/>
        <rFont val="Times New Roman"/>
        <family val="1"/>
      </rPr>
      <t>$ADM_DIST&amp;</t>
    </r>
    <r>
      <rPr>
        <sz val="14"/>
        <rFont val="BK"/>
        <family val="1"/>
        <charset val="136"/>
      </rPr>
      <t>一億元以上工程計畫執行情形</t>
    </r>
    <phoneticPr fontId="3" type="noConversion"/>
  </si>
  <si>
    <t>$N01_SUMMN_DIST_FUND&amp;</t>
    <phoneticPr fontId="3" type="noConversion"/>
  </si>
  <si>
    <t>$C01_SUMMN_DIST_FUND&amp;</t>
    <phoneticPr fontId="3" type="noConversion"/>
  </si>
  <si>
    <t>$S01_SUMMN_DIST_FUND&amp;</t>
    <phoneticPr fontId="3" type="noConversion"/>
  </si>
  <si>
    <t>$N02_SUMMN_DIST_FUND&amp;</t>
    <phoneticPr fontId="3" type="noConversion"/>
  </si>
  <si>
    <r>
      <t>$N02_</t>
    </r>
    <r>
      <rPr>
        <b/>
        <sz val="10"/>
        <rFont val="Times New Roman"/>
        <family val="1"/>
      </rPr>
      <t>COST_CN_FEE&amp;</t>
    </r>
    <phoneticPr fontId="3" type="noConversion"/>
  </si>
  <si>
    <t>$C02_SUMMN_DIST_FUND&amp;</t>
    <phoneticPr fontId="3" type="noConversion"/>
  </si>
  <si>
    <r>
      <t>$C02_</t>
    </r>
    <r>
      <rPr>
        <b/>
        <sz val="10"/>
        <rFont val="Times New Roman"/>
        <family val="1"/>
      </rPr>
      <t>COST_CN_FEE&amp;</t>
    </r>
    <phoneticPr fontId="3" type="noConversion"/>
  </si>
  <si>
    <t>$S02_SUMMN_DIST_FUND&amp;</t>
    <phoneticPr fontId="3" type="noConversion"/>
  </si>
  <si>
    <r>
      <t>$S02_</t>
    </r>
    <r>
      <rPr>
        <b/>
        <sz val="10"/>
        <rFont val="Times New Roman"/>
        <family val="1"/>
      </rPr>
      <t>COST_CN_FEE&amp;</t>
    </r>
    <phoneticPr fontId="3" type="noConversion"/>
  </si>
  <si>
    <t>$ADM_DIST&amp;自辦工程</t>
    <phoneticPr fontId="3" type="noConversion"/>
  </si>
  <si>
    <t>承辦單位：下水道工程處</t>
    <phoneticPr fontId="3" type="noConversion"/>
  </si>
  <si>
    <t>編號</t>
    <phoneticPr fontId="3" type="noConversion"/>
  </si>
  <si>
    <t>工程名稱</t>
    <phoneticPr fontId="3" type="noConversion"/>
  </si>
  <si>
    <t>總工程費
(千元)</t>
    <phoneticPr fontId="3" type="noConversion"/>
  </si>
  <si>
    <t>預定進度(1)</t>
    <phoneticPr fontId="3" type="noConversion"/>
  </si>
  <si>
    <t>實際進度(2)</t>
    <phoneticPr fontId="3" type="noConversion"/>
  </si>
  <si>
    <t>進度差異
(2)-(1)</t>
    <phoneticPr fontId="3" type="noConversion"/>
  </si>
  <si>
    <t>預定(實際)規劃完成日期</t>
    <phoneticPr fontId="3" type="noConversion"/>
  </si>
  <si>
    <t>預定(實際)設計完成日期</t>
    <phoneticPr fontId="3" type="noConversion"/>
  </si>
  <si>
    <t>預定(實際)發包完成日期</t>
    <phoneticPr fontId="3" type="noConversion"/>
  </si>
  <si>
    <t>預定(實際)完工日期</t>
    <phoneticPr fontId="3" type="noConversion"/>
  </si>
  <si>
    <t>落後原因或辦理情形說明</t>
    <phoneticPr fontId="3" type="noConversion"/>
  </si>
  <si>
    <t>落後解決對策</t>
    <phoneticPr fontId="3" type="noConversion"/>
  </si>
  <si>
    <t>節餘款</t>
    <phoneticPr fontId="3" type="noConversion"/>
  </si>
  <si>
    <t>已執行金額</t>
    <phoneticPr fontId="3" type="noConversion"/>
  </si>
  <si>
    <t>應付未付數</t>
    <phoneticPr fontId="3" type="noConversion"/>
  </si>
  <si>
    <t>$SN&amp;</t>
    <phoneticPr fontId="3" type="noConversion"/>
  </si>
  <si>
    <t>$TD_NAME&amp;
$TD_CODE&amp;</t>
    <phoneticPr fontId="3" type="noConversion"/>
  </si>
  <si>
    <t>$PRE_SCHD&amp;</t>
    <phoneticPr fontId="3" type="noConversion"/>
  </si>
  <si>
    <t>$REL_SCHD&amp;</t>
    <phoneticPr fontId="3" type="noConversion"/>
  </si>
  <si>
    <t>$PRE_TK101&amp;</t>
    <phoneticPr fontId="3" type="noConversion"/>
  </si>
  <si>
    <t>$PRE_TK103&amp;</t>
    <phoneticPr fontId="3" type="noConversion"/>
  </si>
  <si>
    <t>$PRE_TK105&amp;</t>
    <phoneticPr fontId="3" type="noConversion"/>
  </si>
  <si>
    <t>$PRE_TK107&amp;</t>
    <phoneticPr fontId="3" type="noConversion"/>
  </si>
  <si>
    <t>$EXECT_DESC&amp;
$RESLV_MTHD&amp;</t>
    <phoneticPr fontId="3" type="noConversion"/>
  </si>
  <si>
    <t>$DELAY_RESN&amp;
$CTDELAY_RESN&amp;</t>
    <phoneticPr fontId="3" type="noConversion"/>
  </si>
  <si>
    <t>$SAVED_FEE&amp;</t>
    <phoneticPr fontId="3" type="noConversion"/>
  </si>
  <si>
    <t>$YR_FUND&amp;</t>
    <phoneticPr fontId="3" type="noConversion"/>
  </si>
  <si>
    <t>$COST_FEE&amp;</t>
    <phoneticPr fontId="3" type="noConversion"/>
  </si>
  <si>
    <t>$UPAY_FEE&amp;</t>
    <phoneticPr fontId="3" type="noConversion"/>
  </si>
  <si>
    <t>$BID_FEE&amp;</t>
    <phoneticPr fontId="3" type="noConversion"/>
  </si>
  <si>
    <t>$REL_TK101&amp;</t>
    <phoneticPr fontId="3" type="noConversion"/>
  </si>
  <si>
    <t>$REL_TK103&amp;</t>
    <phoneticPr fontId="3" type="noConversion"/>
  </si>
  <si>
    <t>$REL_TK105&amp;</t>
    <phoneticPr fontId="3" type="noConversion"/>
  </si>
  <si>
    <t>$REL_TK107&amp;</t>
    <phoneticPr fontId="3" type="noConversion"/>
  </si>
  <si>
    <t>$BG_FEE&amp;</t>
    <phoneticPr fontId="3" type="noConversion"/>
  </si>
  <si>
    <r>
      <t>第</t>
    </r>
    <r>
      <rPr>
        <sz val="12"/>
        <rFont val="Times New Roman"/>
        <family val="1"/>
      </rPr>
      <t>$LBLPAGE&amp;</t>
    </r>
    <r>
      <rPr>
        <sz val="12"/>
        <rFont val="BK"/>
        <family val="1"/>
        <charset val="136"/>
      </rPr>
      <t>頁，共</t>
    </r>
    <r>
      <rPr>
        <sz val="12"/>
        <rFont val="Times New Roman"/>
        <family val="1"/>
      </rPr>
      <t>$LBLPAGES&amp;</t>
    </r>
    <r>
      <rPr>
        <sz val="12"/>
        <rFont val="BK"/>
        <family val="1"/>
        <charset val="136"/>
      </rPr>
      <t>頁</t>
    </r>
    <phoneticPr fontId="3" type="noConversion"/>
  </si>
  <si>
    <r>
      <t>$ADM_DIST&amp;</t>
    </r>
    <r>
      <rPr>
        <sz val="18"/>
        <rFont val="新細明體"/>
        <family val="1"/>
        <charset val="136"/>
      </rPr>
      <t>用地取得</t>
    </r>
    <phoneticPr fontId="3" type="noConversion"/>
  </si>
  <si>
    <t>本年度可支用預算數(1)</t>
    <phoneticPr fontId="3" type="noConversion"/>
  </si>
  <si>
    <t>已執行金額(2)</t>
    <phoneticPr fontId="3" type="noConversion"/>
  </si>
  <si>
    <t>工程進度(2)/(1)</t>
    <phoneticPr fontId="3" type="noConversion"/>
  </si>
  <si>
    <r>
      <t>都市計畫審議通過預定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日期</t>
    </r>
    <phoneticPr fontId="3" type="noConversion"/>
  </si>
  <si>
    <r>
      <t>土地分割、造冊預定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完成日期</t>
    </r>
    <phoneticPr fontId="3" type="noConversion"/>
  </si>
  <si>
    <r>
      <t>徵收計畫書撰寫預定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完成日期</t>
    </r>
    <phoneticPr fontId="3" type="noConversion"/>
  </si>
  <si>
    <r>
      <t>徵收計畫書審議通過預定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日期</t>
    </r>
    <phoneticPr fontId="3" type="noConversion"/>
  </si>
  <si>
    <r>
      <t>徵收公告預定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完成日期</t>
    </r>
    <phoneticPr fontId="3" type="noConversion"/>
  </si>
  <si>
    <r>
      <t>補償費發放預定</t>
    </r>
    <r>
      <rPr>
        <sz val="8"/>
        <rFont val="Times New Roman"/>
        <family val="1"/>
      </rPr>
      <t>(</t>
    </r>
    <r>
      <rPr>
        <sz val="8"/>
        <rFont val="BK"/>
        <family val="1"/>
        <charset val="136"/>
      </rPr>
      <t>實際</t>
    </r>
    <r>
      <rPr>
        <sz val="8"/>
        <rFont val="Times New Roman"/>
        <family val="1"/>
      </rPr>
      <t>)</t>
    </r>
    <r>
      <rPr>
        <sz val="8"/>
        <rFont val="BK"/>
        <family val="1"/>
        <charset val="136"/>
      </rPr>
      <t>完成日期</t>
    </r>
    <phoneticPr fontId="3" type="noConversion"/>
  </si>
  <si>
    <t>落後原因或遭遇困難說明</t>
    <phoneticPr fontId="3" type="noConversion"/>
  </si>
  <si>
    <t>$PRE_TF101&amp;</t>
    <phoneticPr fontId="3" type="noConversion"/>
  </si>
  <si>
    <t>$PRE_TF105&amp;</t>
    <phoneticPr fontId="3" type="noConversion"/>
  </si>
  <si>
    <t>$PRE_TF106&amp;</t>
    <phoneticPr fontId="3" type="noConversion"/>
  </si>
  <si>
    <t>$PRE_TF107&amp;</t>
    <phoneticPr fontId="3" type="noConversion"/>
  </si>
  <si>
    <t>$REL_TF101&amp;</t>
    <phoneticPr fontId="3" type="noConversion"/>
  </si>
  <si>
    <t>$REL_TF105&amp;</t>
    <phoneticPr fontId="3" type="noConversion"/>
  </si>
  <si>
    <t>$REL_TF106&amp;</t>
    <phoneticPr fontId="3" type="noConversion"/>
  </si>
  <si>
    <t>$REL_TF107&amp;</t>
    <phoneticPr fontId="3" type="noConversion"/>
  </si>
  <si>
    <t>$ADM_DIST&amp;補助地方工程</t>
    <phoneticPr fontId="3" type="noConversion"/>
  </si>
  <si>
    <t>進度差異(2)-(1)</t>
    <phoneticPr fontId="3" type="noConversion"/>
  </si>
  <si>
    <t>本年度預算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</si>
</sst>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_);[Red]\(#,##0\)"/>
    <numFmt numFmtId="178" formatCode="#,##0.000_ "/>
    <numFmt numFmtId="179" formatCode="#,##0.00_ "/>
  </numFmts>
  <fonts count="17">
    <font>
      <sz val="11"/>
      <color theme="1"/>
      <name val="新細明體"/>
      <family val="2"/>
      <scheme val="minor"/>
    </font>
    <font>
      <sz val="14"/>
      <name val="BK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BK"/>
      <family val="1"/>
      <charset val="136"/>
    </font>
    <font>
      <sz val="10"/>
      <name val="BK"/>
      <family val="1"/>
      <charset val="136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sz val="18"/>
      <name val="BK"/>
      <family val="1"/>
      <charset val="136"/>
    </font>
    <font>
      <sz val="8"/>
      <name val="BK"/>
      <family val="1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18"/>
      <name val="新細明體"/>
      <family val="1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4" fillId="0" borderId="0" xfId="0" applyFont="1" applyAlignment="1"/>
    <xf numFmtId="0" fontId="4" fillId="0" borderId="0" xfId="0" applyFont="1"/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176" fontId="5" fillId="0" borderId="13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10" fontId="5" fillId="0" borderId="13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76" fontId="5" fillId="0" borderId="8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10" fontId="5" fillId="0" borderId="8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176" fontId="5" fillId="0" borderId="7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10" fontId="5" fillId="0" borderId="7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right" vertical="center"/>
    </xf>
    <xf numFmtId="10" fontId="6" fillId="0" borderId="28" xfId="0" applyNumberFormat="1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17" xfId="0" applyFont="1" applyBorder="1" applyAlignment="1">
      <alignment horizontal="right" vertical="center"/>
    </xf>
    <xf numFmtId="176" fontId="6" fillId="0" borderId="29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176" fontId="6" fillId="0" borderId="30" xfId="0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10" fontId="6" fillId="0" borderId="31" xfId="0" applyNumberFormat="1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32" xfId="0" applyFont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76" fontId="6" fillId="0" borderId="13" xfId="0" applyNumberFormat="1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176" fontId="7" fillId="0" borderId="29" xfId="0" applyNumberFormat="1" applyFont="1" applyBorder="1" applyAlignment="1">
      <alignment horizontal="right" vertical="center"/>
    </xf>
    <xf numFmtId="176" fontId="6" fillId="0" borderId="36" xfId="0" applyNumberFormat="1" applyFont="1" applyBorder="1" applyAlignment="1">
      <alignment horizontal="right" vertical="center"/>
    </xf>
    <xf numFmtId="177" fontId="6" fillId="0" borderId="22" xfId="0" applyNumberFormat="1" applyFont="1" applyBorder="1" applyAlignment="1">
      <alignment horizontal="right" vertical="center"/>
    </xf>
    <xf numFmtId="177" fontId="6" fillId="0" borderId="24" xfId="0" applyNumberFormat="1" applyFont="1" applyBorder="1" applyAlignment="1">
      <alignment horizontal="right" vertical="center"/>
    </xf>
    <xf numFmtId="177" fontId="6" fillId="0" borderId="37" xfId="0" applyNumberFormat="1" applyFont="1" applyBorder="1" applyAlignment="1">
      <alignment horizontal="right" vertical="center"/>
    </xf>
    <xf numFmtId="177" fontId="6" fillId="0" borderId="26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76" fontId="6" fillId="0" borderId="32" xfId="0" applyNumberFormat="1" applyFont="1" applyBorder="1" applyAlignment="1">
      <alignment horizontal="right" vertical="center"/>
    </xf>
    <xf numFmtId="176" fontId="6" fillId="0" borderId="22" xfId="0" applyNumberFormat="1" applyFont="1" applyBorder="1" applyAlignment="1">
      <alignment horizontal="right" vertical="center"/>
    </xf>
    <xf numFmtId="176" fontId="6" fillId="0" borderId="24" xfId="0" applyNumberFormat="1" applyFont="1" applyBorder="1" applyAlignment="1">
      <alignment horizontal="right" vertical="center"/>
    </xf>
    <xf numFmtId="176" fontId="6" fillId="0" borderId="37" xfId="0" applyNumberFormat="1" applyFont="1" applyBorder="1" applyAlignment="1">
      <alignment horizontal="right" vertical="center"/>
    </xf>
    <xf numFmtId="176" fontId="6" fillId="0" borderId="26" xfId="0" applyNumberFormat="1" applyFont="1" applyBorder="1" applyAlignment="1">
      <alignment horizontal="right" vertical="center"/>
    </xf>
    <xf numFmtId="0" fontId="5" fillId="0" borderId="0" xfId="0" applyFont="1"/>
    <xf numFmtId="0" fontId="12" fillId="0" borderId="7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2" fillId="0" borderId="4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top" wrapText="1" shrinkToFit="1"/>
    </xf>
    <xf numFmtId="0" fontId="5" fillId="0" borderId="15" xfId="0" applyFont="1" applyBorder="1" applyAlignment="1">
      <alignment vertical="top" wrapText="1" shrinkToFit="1"/>
    </xf>
    <xf numFmtId="0" fontId="5" fillId="0" borderId="16" xfId="0" applyFont="1" applyBorder="1" applyAlignment="1">
      <alignment vertical="top" wrapText="1" shrinkToFit="1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0" xfId="0" applyFont="1" applyAlignment="1">
      <alignment vertical="center"/>
    </xf>
    <xf numFmtId="176" fontId="7" fillId="0" borderId="35" xfId="0" applyNumberFormat="1" applyFont="1" applyBorder="1" applyAlignment="1">
      <alignment horizontal="right" vertical="center"/>
    </xf>
    <xf numFmtId="176" fontId="4" fillId="0" borderId="33" xfId="0" applyNumberFormat="1" applyFont="1" applyBorder="1" applyAlignment="1">
      <alignment horizontal="right" vertical="center"/>
    </xf>
    <xf numFmtId="177" fontId="6" fillId="0" borderId="35" xfId="0" applyNumberFormat="1" applyFont="1" applyBorder="1" applyAlignment="1">
      <alignment horizontal="right" vertical="center"/>
    </xf>
    <xf numFmtId="177" fontId="6" fillId="0" borderId="33" xfId="0" applyNumberFormat="1" applyFont="1" applyBorder="1" applyAlignment="1">
      <alignment horizontal="right" vertical="center"/>
    </xf>
    <xf numFmtId="177" fontId="6" fillId="0" borderId="25" xfId="0" applyNumberFormat="1" applyFont="1" applyBorder="1" applyAlignment="1">
      <alignment horizontal="right" vertical="center"/>
    </xf>
    <xf numFmtId="176" fontId="6" fillId="0" borderId="35" xfId="0" applyNumberFormat="1" applyFont="1" applyBorder="1" applyAlignment="1">
      <alignment horizontal="right" vertical="center"/>
    </xf>
    <xf numFmtId="176" fontId="6" fillId="0" borderId="33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0" borderId="0" xfId="0" applyAlignment="1"/>
    <xf numFmtId="0" fontId="0" fillId="0" borderId="18" xfId="0" applyBorder="1" applyAlignment="1"/>
    <xf numFmtId="0" fontId="13" fillId="0" borderId="3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78" fontId="13" fillId="0" borderId="38" xfId="0" applyNumberFormat="1" applyFont="1" applyBorder="1" applyAlignment="1">
      <alignment horizontal="right" vertical="center" wrapText="1"/>
    </xf>
    <xf numFmtId="178" fontId="0" fillId="0" borderId="8" xfId="0" applyNumberFormat="1" applyBorder="1" applyAlignment="1">
      <alignment horizontal="right" vertical="center" wrapText="1"/>
    </xf>
    <xf numFmtId="179" fontId="13" fillId="0" borderId="38" xfId="0" applyNumberFormat="1" applyFont="1" applyBorder="1" applyAlignment="1">
      <alignment horizontal="right" vertical="center" wrapText="1"/>
    </xf>
    <xf numFmtId="179" fontId="0" fillId="0" borderId="8" xfId="0" applyNumberFormat="1" applyBorder="1" applyAlignment="1">
      <alignment horizontal="right" vertical="center" wrapText="1"/>
    </xf>
    <xf numFmtId="0" fontId="12" fillId="0" borderId="38" xfId="0" applyFont="1" applyBorder="1" applyAlignment="1">
      <alignment vertical="top" wrapText="1" shrinkToFit="1"/>
    </xf>
    <xf numFmtId="0" fontId="12" fillId="0" borderId="8" xfId="0" applyFont="1" applyBorder="1" applyAlignment="1">
      <alignment vertical="top" wrapText="1" shrinkToFit="1"/>
    </xf>
    <xf numFmtId="0" fontId="13" fillId="0" borderId="38" xfId="0" applyFont="1" applyBorder="1" applyAlignment="1">
      <alignment horizontal="right" vertical="center"/>
    </xf>
    <xf numFmtId="0" fontId="14" fillId="0" borderId="8" xfId="0" applyFont="1" applyBorder="1" applyAlignment="1">
      <alignment horizontal="right" vertical="center"/>
    </xf>
    <xf numFmtId="176" fontId="13" fillId="0" borderId="38" xfId="0" applyNumberFormat="1" applyFont="1" applyBorder="1" applyAlignment="1">
      <alignment horizontal="right" vertical="center"/>
    </xf>
    <xf numFmtId="176" fontId="12" fillId="0" borderId="8" xfId="0" applyNumberFormat="1" applyFont="1" applyBorder="1" applyAlignment="1">
      <alignment horizontal="right" vertical="center"/>
    </xf>
    <xf numFmtId="177" fontId="13" fillId="0" borderId="38" xfId="0" applyNumberFormat="1" applyFon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0" fontId="4" fillId="0" borderId="39" xfId="0" applyFont="1" applyBorder="1" applyAlignment="1">
      <alignment horizontal="center" vertical="center"/>
    </xf>
    <xf numFmtId="0" fontId="0" fillId="0" borderId="39" xfId="0" applyBorder="1" applyAlignment="1"/>
    <xf numFmtId="0" fontId="12" fillId="0" borderId="7" xfId="0" applyFont="1" applyBorder="1" applyAlignment="1">
      <alignment vertical="top" wrapText="1" shrinkToFit="1"/>
    </xf>
    <xf numFmtId="0" fontId="0" fillId="0" borderId="18" xfId="0" applyBorder="1" applyAlignment="1">
      <alignment vertical="center"/>
    </xf>
    <xf numFmtId="10" fontId="12" fillId="0" borderId="41" xfId="0" applyNumberFormat="1" applyFont="1" applyBorder="1" applyAlignment="1">
      <alignment horizontal="center" vertical="center"/>
    </xf>
    <xf numFmtId="10" fontId="12" fillId="0" borderId="42" xfId="0" applyNumberFormat="1" applyFont="1" applyBorder="1" applyAlignment="1">
      <alignment horizontal="center" vertical="center"/>
    </xf>
    <xf numFmtId="0" fontId="16" fillId="0" borderId="0" xfId="0" applyFont="1" applyAlignment="1"/>
    <xf numFmtId="0" fontId="13" fillId="0" borderId="8" xfId="0" applyFont="1" applyBorder="1" applyAlignment="1">
      <alignment horizontal="center" vertical="center"/>
    </xf>
    <xf numFmtId="0" fontId="13" fillId="0" borderId="38" xfId="0" applyFont="1" applyBorder="1" applyAlignment="1">
      <alignment horizontal="right" vertical="center" wrapText="1"/>
    </xf>
    <xf numFmtId="0" fontId="13" fillId="0" borderId="8" xfId="0" applyFont="1" applyBorder="1" applyAlignment="1">
      <alignment horizontal="right" vertical="center" wrapText="1"/>
    </xf>
    <xf numFmtId="176" fontId="14" fillId="0" borderId="38" xfId="0" applyNumberFormat="1" applyFont="1" applyBorder="1" applyAlignment="1">
      <alignment horizontal="right" vertical="center"/>
    </xf>
    <xf numFmtId="176" fontId="14" fillId="0" borderId="8" xfId="0" applyNumberFormat="1" applyFont="1" applyBorder="1" applyAlignment="1">
      <alignment horizontal="right" vertical="center"/>
    </xf>
    <xf numFmtId="176" fontId="13" fillId="0" borderId="8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workbookViewId="0">
      <selection sqref="A1:XFD1048576"/>
    </sheetView>
  </sheetViews>
  <sheetFormatPr defaultRowHeight="15.6"/>
  <cols>
    <col min="1" max="1" width="14.25" style="2" customWidth="1"/>
    <col min="2" max="3" width="13.125" style="2" customWidth="1"/>
    <col min="4" max="4" width="12" style="2" customWidth="1"/>
    <col min="5" max="5" width="9.75" style="2" customWidth="1"/>
    <col min="6" max="8" width="12" style="2" customWidth="1"/>
    <col min="9" max="9" width="14.625" style="2" customWidth="1"/>
    <col min="10" max="10" width="9.75" style="2" customWidth="1"/>
    <col min="11" max="11" width="15.125" style="2" bestFit="1" customWidth="1"/>
    <col min="12" max="12" width="9.75" style="2" customWidth="1"/>
    <col min="13" max="13" width="8.625" style="2" customWidth="1"/>
    <col min="14" max="16" width="9.75" style="2" customWidth="1"/>
    <col min="17" max="18" width="7.5" style="2" customWidth="1"/>
    <col min="19" max="21" width="9.75" style="2" customWidth="1"/>
  </cols>
  <sheetData>
    <row r="1" spans="1:21" ht="18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"/>
      <c r="R1" s="1"/>
      <c r="S1" s="1"/>
      <c r="T1" s="1"/>
      <c r="U1" s="1"/>
    </row>
    <row r="2" spans="1:21" ht="16.2" thickBot="1">
      <c r="A2" s="73" t="s">
        <v>1</v>
      </c>
      <c r="B2" s="73"/>
      <c r="C2" s="73"/>
      <c r="Q2" s="74" t="s">
        <v>2</v>
      </c>
      <c r="R2" s="74"/>
    </row>
    <row r="3" spans="1:21" ht="15">
      <c r="A3" s="75" t="s">
        <v>3</v>
      </c>
      <c r="B3" s="77" t="s">
        <v>4</v>
      </c>
      <c r="C3" s="77" t="s">
        <v>5</v>
      </c>
      <c r="D3" s="77"/>
      <c r="E3" s="77"/>
      <c r="F3" s="77"/>
      <c r="G3" s="79" t="s">
        <v>6</v>
      </c>
      <c r="H3" s="77" t="s">
        <v>7</v>
      </c>
      <c r="I3" s="77"/>
      <c r="J3" s="77"/>
      <c r="K3" s="77"/>
      <c r="L3" s="79" t="s">
        <v>8</v>
      </c>
      <c r="M3" s="79" t="s">
        <v>9</v>
      </c>
      <c r="N3" s="79" t="s">
        <v>10</v>
      </c>
      <c r="O3" s="79" t="s">
        <v>11</v>
      </c>
      <c r="P3" s="79" t="s">
        <v>12</v>
      </c>
      <c r="Q3" s="77" t="s">
        <v>13</v>
      </c>
      <c r="R3" s="77"/>
      <c r="S3" s="77"/>
      <c r="T3" s="77"/>
      <c r="U3" s="82"/>
    </row>
    <row r="4" spans="1:21" ht="26.4">
      <c r="A4" s="76"/>
      <c r="B4" s="78"/>
      <c r="C4" s="3" t="s">
        <v>14</v>
      </c>
      <c r="D4" s="3" t="s">
        <v>15</v>
      </c>
      <c r="E4" s="3" t="s">
        <v>16</v>
      </c>
      <c r="F4" s="3" t="s">
        <v>17</v>
      </c>
      <c r="G4" s="80"/>
      <c r="H4" s="3" t="s">
        <v>14</v>
      </c>
      <c r="I4" s="3" t="s">
        <v>18</v>
      </c>
      <c r="J4" s="3" t="s">
        <v>16</v>
      </c>
      <c r="K4" s="3" t="s">
        <v>19</v>
      </c>
      <c r="L4" s="80"/>
      <c r="M4" s="80"/>
      <c r="N4" s="80"/>
      <c r="O4" s="80"/>
      <c r="P4" s="80"/>
      <c r="Q4" s="83" t="s">
        <v>20</v>
      </c>
      <c r="R4" s="84"/>
      <c r="S4" s="84"/>
      <c r="T4" s="84"/>
      <c r="U4" s="85"/>
    </row>
    <row r="5" spans="1:21" thickBot="1">
      <c r="A5" s="4" t="s">
        <v>21</v>
      </c>
      <c r="B5" s="5" t="e">
        <f>SUM(B6+B7)</f>
        <v>#VALUE!</v>
      </c>
      <c r="C5" s="5" t="e">
        <f>SUM(C6+C7)</f>
        <v>#VALUE!</v>
      </c>
      <c r="D5" s="6">
        <v>0</v>
      </c>
      <c r="E5" s="5" t="e">
        <f>SUM(E6+E7)</f>
        <v>#VALUE!</v>
      </c>
      <c r="F5" s="5">
        <f>SUM(F6+F7)</f>
        <v>0</v>
      </c>
      <c r="G5" s="5" t="s">
        <v>22</v>
      </c>
      <c r="H5" s="5" t="e">
        <f>SUM(H6+H7)</f>
        <v>#VALUE!</v>
      </c>
      <c r="I5" s="6">
        <v>0</v>
      </c>
      <c r="J5" s="5" t="e">
        <f>SUM(J6+J7)</f>
        <v>#VALUE!</v>
      </c>
      <c r="K5" s="5" t="e">
        <f>SUM(K6+K7)</f>
        <v>#VALUE!</v>
      </c>
      <c r="L5" s="5" t="e">
        <f>SUM(L6+L7)</f>
        <v>#VALUE!</v>
      </c>
      <c r="M5" s="5" t="e">
        <f>SUM(M6+M7)</f>
        <v>#VALUE!</v>
      </c>
      <c r="N5" s="7" t="e">
        <f>IF(G5="",0,IF(G5=0,0,IF(K5="",0,K5/G5)))</f>
        <v>#VALUE!</v>
      </c>
      <c r="O5" s="7" t="e">
        <f>IF(G5="",0,IF(G5=0,0,SUM(K5+L5+M5)/G5))</f>
        <v>#VALUE!</v>
      </c>
      <c r="P5" s="7">
        <f>IF(F5="",0,IF(F5=0,0,SUM(K5+L5+M5)/F5))</f>
        <v>0</v>
      </c>
      <c r="Q5" s="86"/>
      <c r="R5" s="87"/>
      <c r="S5" s="87"/>
      <c r="T5" s="87"/>
      <c r="U5" s="88"/>
    </row>
    <row r="6" spans="1:21" thickBot="1">
      <c r="A6" s="8" t="s">
        <v>23</v>
      </c>
      <c r="B6" s="9" t="s">
        <v>24</v>
      </c>
      <c r="C6" s="9" t="s">
        <v>25</v>
      </c>
      <c r="D6" s="10">
        <v>0</v>
      </c>
      <c r="E6" s="9" t="s">
        <v>26</v>
      </c>
      <c r="F6" s="5">
        <f>SUM(C6,E6)</f>
        <v>0</v>
      </c>
      <c r="G6" s="9" t="e">
        <f>IF(C17="",0,C17)</f>
        <v>#VALUE!</v>
      </c>
      <c r="H6" s="9" t="s">
        <v>27</v>
      </c>
      <c r="I6" s="10">
        <v>0</v>
      </c>
      <c r="J6" s="9" t="s">
        <v>28</v>
      </c>
      <c r="K6" s="9" t="e">
        <f>SUM(H6+I6+J6)</f>
        <v>#VALUE!</v>
      </c>
      <c r="L6" s="9" t="s">
        <v>29</v>
      </c>
      <c r="M6" s="9" t="s">
        <v>30</v>
      </c>
      <c r="N6" s="7" t="e">
        <f>IF(G6="",0,IF(G6=0,0,IF(K6="",0,K6/G6)))</f>
        <v>#VALUE!</v>
      </c>
      <c r="O6" s="7" t="e">
        <f>IF(G6="",0,IF(G6=0,0,SUM(K6+L6+M6)/G6))</f>
        <v>#VALUE!</v>
      </c>
      <c r="P6" s="11">
        <f>IF(F6="",0,IF(F6=0,0,SUM(K6+L6+M6)/F6))</f>
        <v>0</v>
      </c>
      <c r="Q6" s="89"/>
      <c r="R6" s="90"/>
      <c r="S6" s="90"/>
      <c r="T6" s="90"/>
      <c r="U6" s="91"/>
    </row>
    <row r="7" spans="1:21" thickBot="1">
      <c r="A7" s="12" t="s">
        <v>31</v>
      </c>
      <c r="B7" s="13" t="s">
        <v>32</v>
      </c>
      <c r="C7" s="13" t="s">
        <v>33</v>
      </c>
      <c r="D7" s="14">
        <v>0</v>
      </c>
      <c r="E7" s="13" t="s">
        <v>34</v>
      </c>
      <c r="F7" s="5">
        <f>SUM(C7,E7)</f>
        <v>0</v>
      </c>
      <c r="G7" s="13" t="e">
        <f>IF(C23="",0,C23)</f>
        <v>#VALUE!</v>
      </c>
      <c r="H7" s="13" t="s">
        <v>35</v>
      </c>
      <c r="I7" s="14">
        <v>0</v>
      </c>
      <c r="J7" s="13" t="s">
        <v>36</v>
      </c>
      <c r="K7" s="9" t="e">
        <f>SUM(H7+I7+J7)</f>
        <v>#VALUE!</v>
      </c>
      <c r="L7" s="13" t="s">
        <v>37</v>
      </c>
      <c r="M7" s="13" t="s">
        <v>38</v>
      </c>
      <c r="N7" s="7" t="e">
        <f>IF(G7="",0,IF(G7=0,0,IF(K7="",0,K7/G7)))</f>
        <v>#VALUE!</v>
      </c>
      <c r="O7" s="7" t="e">
        <f>IF(G7="",0,IF(G7=0,0,SUM(K7+L7+M7)/G7))</f>
        <v>#VALUE!</v>
      </c>
      <c r="P7" s="15">
        <f>IF(F7="",0,IF(F7=0,0,SUM(K7+L7+M7)/F7))</f>
        <v>0</v>
      </c>
      <c r="Q7" s="92"/>
      <c r="R7" s="93"/>
      <c r="S7" s="93"/>
      <c r="T7" s="93"/>
      <c r="U7" s="94"/>
    </row>
    <row r="8" spans="1:21">
      <c r="G8" s="16"/>
    </row>
    <row r="9" spans="1:21" ht="15">
      <c r="A9" s="95" t="s">
        <v>39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</row>
    <row r="10" spans="1:21" ht="15">
      <c r="A10" s="95" t="s">
        <v>40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</row>
    <row r="11" spans="1:21" ht="15">
      <c r="A11" s="95" t="s">
        <v>41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</row>
    <row r="12" spans="1:21" ht="16.2" thickBot="1"/>
    <row r="13" spans="1:21" ht="53.4" thickBot="1">
      <c r="A13" s="17" t="s">
        <v>23</v>
      </c>
      <c r="B13" s="18" t="s">
        <v>42</v>
      </c>
      <c r="C13" s="18" t="s">
        <v>43</v>
      </c>
      <c r="D13" s="18" t="s">
        <v>44</v>
      </c>
      <c r="E13" s="18" t="s">
        <v>8</v>
      </c>
      <c r="F13" s="19" t="s">
        <v>45</v>
      </c>
      <c r="G13" s="20" t="s">
        <v>46</v>
      </c>
      <c r="H13" s="21" t="s">
        <v>47</v>
      </c>
      <c r="I13" s="18" t="s">
        <v>48</v>
      </c>
      <c r="J13" s="22" t="s">
        <v>49</v>
      </c>
      <c r="K13" s="21" t="s">
        <v>50</v>
      </c>
      <c r="L13" s="18" t="s">
        <v>51</v>
      </c>
      <c r="M13" s="22" t="s">
        <v>52</v>
      </c>
      <c r="N13" s="21" t="s">
        <v>53</v>
      </c>
      <c r="O13" s="18" t="s">
        <v>54</v>
      </c>
      <c r="P13" s="18" t="s">
        <v>55</v>
      </c>
      <c r="Q13" s="18" t="s">
        <v>56</v>
      </c>
      <c r="R13" s="18" t="s">
        <v>57</v>
      </c>
      <c r="S13" s="18" t="s">
        <v>58</v>
      </c>
      <c r="T13" s="18" t="s">
        <v>59</v>
      </c>
      <c r="U13" s="23" t="s">
        <v>60</v>
      </c>
    </row>
    <row r="14" spans="1:21" thickBot="1">
      <c r="A14" s="24" t="s">
        <v>61</v>
      </c>
      <c r="B14" s="25" t="s">
        <v>62</v>
      </c>
      <c r="C14" s="25" t="e">
        <f>ROUND((G5/B24)*B14,0)</f>
        <v>#VALUE!</v>
      </c>
      <c r="D14" s="25" t="s">
        <v>63</v>
      </c>
      <c r="E14" s="25" t="s">
        <v>64</v>
      </c>
      <c r="F14" s="26" t="e">
        <f>IF(C14="",0,IF(C14=0,0,SUM(D14+E14)/C14))</f>
        <v>#VALUE!</v>
      </c>
      <c r="G14" s="27">
        <f>SUM(H14,K14,N14)</f>
        <v>0</v>
      </c>
      <c r="H14" s="28" t="s">
        <v>65</v>
      </c>
      <c r="I14" s="29" t="s">
        <v>66</v>
      </c>
      <c r="J14" s="30" t="s">
        <v>67</v>
      </c>
      <c r="K14" s="28" t="s">
        <v>68</v>
      </c>
      <c r="L14" s="29" t="s">
        <v>69</v>
      </c>
      <c r="M14" s="30" t="s">
        <v>70</v>
      </c>
      <c r="N14" s="31">
        <f>SUM(O14,P14,Q14,R14)</f>
        <v>0</v>
      </c>
      <c r="O14" s="32" t="s">
        <v>71</v>
      </c>
      <c r="P14" s="32" t="s">
        <v>72</v>
      </c>
      <c r="Q14" s="32" t="s">
        <v>73</v>
      </c>
      <c r="R14" s="33" t="s">
        <v>74</v>
      </c>
      <c r="S14" s="34" t="s">
        <v>75</v>
      </c>
      <c r="T14" s="34" t="s">
        <v>76</v>
      </c>
      <c r="U14" s="34" t="s">
        <v>77</v>
      </c>
    </row>
    <row r="15" spans="1:21" thickBot="1">
      <c r="A15" s="35" t="s">
        <v>78</v>
      </c>
      <c r="B15" s="25" t="s">
        <v>79</v>
      </c>
      <c r="C15" s="25" t="e">
        <f>ROUND(G5/B24*B15,0)</f>
        <v>#VALUE!</v>
      </c>
      <c r="D15" s="25" t="s">
        <v>80</v>
      </c>
      <c r="E15" s="25" t="s">
        <v>81</v>
      </c>
      <c r="F15" s="26" t="e">
        <f>IF(C15="",0,IF(C15=0,0,(D15+E15)/C15))</f>
        <v>#VALUE!</v>
      </c>
      <c r="G15" s="27">
        <f>SUM(H15,K15,N15)</f>
        <v>0</v>
      </c>
      <c r="H15" s="28" t="s">
        <v>82</v>
      </c>
      <c r="I15" s="29" t="s">
        <v>83</v>
      </c>
      <c r="J15" s="30" t="s">
        <v>84</v>
      </c>
      <c r="K15" s="28" t="s">
        <v>85</v>
      </c>
      <c r="L15" s="29" t="s">
        <v>86</v>
      </c>
      <c r="M15" s="30" t="s">
        <v>87</v>
      </c>
      <c r="N15" s="31">
        <f>SUM(O15,P15,Q15,R15)</f>
        <v>0</v>
      </c>
      <c r="O15" s="32" t="s">
        <v>88</v>
      </c>
      <c r="P15" s="32" t="s">
        <v>89</v>
      </c>
      <c r="Q15" s="32" t="s">
        <v>90</v>
      </c>
      <c r="R15" s="33" t="s">
        <v>91</v>
      </c>
      <c r="S15" s="36" t="s">
        <v>92</v>
      </c>
      <c r="T15" s="36" t="s">
        <v>93</v>
      </c>
      <c r="U15" s="36" t="s">
        <v>94</v>
      </c>
    </row>
    <row r="16" spans="1:21" thickBot="1">
      <c r="A16" s="35" t="s">
        <v>95</v>
      </c>
      <c r="B16" s="25" t="s">
        <v>96</v>
      </c>
      <c r="C16" s="25" t="e">
        <f>ROUND(G5/B24*B16, 0)</f>
        <v>#VALUE!</v>
      </c>
      <c r="D16" s="25" t="s">
        <v>97</v>
      </c>
      <c r="E16" s="25" t="s">
        <v>98</v>
      </c>
      <c r="F16" s="26" t="e">
        <f>IF(C16="",0,IF(C16=0,0,(D16+E16)/C16))</f>
        <v>#VALUE!</v>
      </c>
      <c r="G16" s="27">
        <f>SUM(H16,K16,N16)</f>
        <v>0</v>
      </c>
      <c r="H16" s="28" t="s">
        <v>99</v>
      </c>
      <c r="I16" s="29" t="s">
        <v>100</v>
      </c>
      <c r="J16" s="30" t="s">
        <v>101</v>
      </c>
      <c r="K16" s="28" t="s">
        <v>102</v>
      </c>
      <c r="L16" s="29" t="s">
        <v>103</v>
      </c>
      <c r="M16" s="30" t="s">
        <v>104</v>
      </c>
      <c r="N16" s="31">
        <f>SUM(O16,P16,Q16,R16)</f>
        <v>0</v>
      </c>
      <c r="O16" s="32" t="s">
        <v>105</v>
      </c>
      <c r="P16" s="32" t="s">
        <v>106</v>
      </c>
      <c r="Q16" s="32" t="s">
        <v>107</v>
      </c>
      <c r="R16" s="33" t="s">
        <v>108</v>
      </c>
      <c r="S16" s="36" t="s">
        <v>109</v>
      </c>
      <c r="T16" s="36" t="s">
        <v>110</v>
      </c>
      <c r="U16" s="36" t="s">
        <v>111</v>
      </c>
    </row>
    <row r="17" spans="1:21" thickBot="1">
      <c r="A17" s="37" t="s">
        <v>112</v>
      </c>
      <c r="B17" s="38">
        <f>SUM(B14:B16)</f>
        <v>0</v>
      </c>
      <c r="C17" s="38" t="e">
        <f>SUM(C14:C16)</f>
        <v>#VALUE!</v>
      </c>
      <c r="D17" s="38">
        <f>SUM(D14:D16)</f>
        <v>0</v>
      </c>
      <c r="E17" s="38">
        <f>SUM(E14:E16)</f>
        <v>0</v>
      </c>
      <c r="F17" s="39" t="e">
        <f>IF(C17="",0,IF(C17=0,0,SUM(D17+E17)/C17))</f>
        <v>#VALUE!</v>
      </c>
      <c r="G17" s="40">
        <f>SUM(H17,K17,N17)</f>
        <v>0</v>
      </c>
      <c r="H17" s="41">
        <f t="shared" ref="H17:M17" si="0">SUM(H14:H16)</f>
        <v>0</v>
      </c>
      <c r="I17" s="42">
        <f t="shared" si="0"/>
        <v>0</v>
      </c>
      <c r="J17" s="43">
        <f t="shared" si="0"/>
        <v>0</v>
      </c>
      <c r="K17" s="41">
        <f t="shared" si="0"/>
        <v>0</v>
      </c>
      <c r="L17" s="42">
        <f t="shared" si="0"/>
        <v>0</v>
      </c>
      <c r="M17" s="43">
        <f t="shared" si="0"/>
        <v>0</v>
      </c>
      <c r="N17" s="31">
        <f>SUM(O17,P17,Q17,R17)</f>
        <v>0</v>
      </c>
      <c r="O17" s="42">
        <f t="shared" ref="O17:U17" si="1">SUM(O14:O16)</f>
        <v>0</v>
      </c>
      <c r="P17" s="42">
        <f t="shared" si="1"/>
        <v>0</v>
      </c>
      <c r="Q17" s="42">
        <f t="shared" si="1"/>
        <v>0</v>
      </c>
      <c r="R17" s="44">
        <f t="shared" si="1"/>
        <v>0</v>
      </c>
      <c r="S17" s="38">
        <f t="shared" si="1"/>
        <v>0</v>
      </c>
      <c r="T17" s="45">
        <f t="shared" si="1"/>
        <v>0</v>
      </c>
      <c r="U17" s="38">
        <f t="shared" si="1"/>
        <v>0</v>
      </c>
    </row>
    <row r="18" spans="1:21" ht="16.2" thickBot="1"/>
    <row r="19" spans="1:21" ht="53.4" thickBot="1">
      <c r="A19" s="17" t="s">
        <v>31</v>
      </c>
      <c r="B19" s="18" t="s">
        <v>42</v>
      </c>
      <c r="C19" s="18" t="s">
        <v>43</v>
      </c>
      <c r="D19" s="18" t="s">
        <v>44</v>
      </c>
      <c r="E19" s="18" t="s">
        <v>8</v>
      </c>
      <c r="F19" s="19" t="s">
        <v>45</v>
      </c>
      <c r="G19" s="46" t="s">
        <v>46</v>
      </c>
      <c r="H19" s="21" t="s">
        <v>47</v>
      </c>
      <c r="I19" s="18" t="s">
        <v>48</v>
      </c>
      <c r="J19" s="22" t="s">
        <v>49</v>
      </c>
      <c r="K19" s="21" t="s">
        <v>113</v>
      </c>
      <c r="L19" s="18" t="s">
        <v>51</v>
      </c>
      <c r="M19" s="22" t="s">
        <v>52</v>
      </c>
      <c r="N19" s="21" t="s">
        <v>53</v>
      </c>
      <c r="O19" s="18" t="s">
        <v>54</v>
      </c>
      <c r="P19" s="18" t="s">
        <v>114</v>
      </c>
      <c r="Q19" s="18" t="s">
        <v>56</v>
      </c>
      <c r="R19" s="22" t="s">
        <v>57</v>
      </c>
      <c r="S19" s="47" t="s">
        <v>115</v>
      </c>
      <c r="T19" s="81" t="s">
        <v>116</v>
      </c>
      <c r="U19" s="81"/>
    </row>
    <row r="20" spans="1:21" ht="16.2" thickBot="1">
      <c r="A20" s="24" t="s">
        <v>61</v>
      </c>
      <c r="B20" s="25" t="s">
        <v>117</v>
      </c>
      <c r="C20" s="25" t="e">
        <f>ROUND(G5/B24*B20,0)</f>
        <v>#VALUE!</v>
      </c>
      <c r="D20" s="25" t="s">
        <v>118</v>
      </c>
      <c r="E20" s="25" t="s">
        <v>119</v>
      </c>
      <c r="F20" s="26" t="e">
        <f>IF(C20="",0,IF(C20=0,0,(D20+E20)/C20))</f>
        <v>#VALUE!</v>
      </c>
      <c r="G20" s="27">
        <f>SUM(H20,K20,N20)</f>
        <v>0</v>
      </c>
      <c r="H20" s="28" t="s">
        <v>120</v>
      </c>
      <c r="I20" s="29" t="s">
        <v>121</v>
      </c>
      <c r="J20" s="30" t="s">
        <v>122</v>
      </c>
      <c r="K20" s="28" t="s">
        <v>123</v>
      </c>
      <c r="L20" s="29" t="s">
        <v>124</v>
      </c>
      <c r="M20" s="30" t="s">
        <v>125</v>
      </c>
      <c r="N20" s="31">
        <f>SUM(O20,P20,Q20,R20)</f>
        <v>0</v>
      </c>
      <c r="O20" s="32" t="s">
        <v>126</v>
      </c>
      <c r="P20" s="32" t="s">
        <v>127</v>
      </c>
      <c r="Q20" s="32" t="s">
        <v>128</v>
      </c>
      <c r="R20" s="33" t="s">
        <v>129</v>
      </c>
      <c r="S20" s="48" t="s">
        <v>130</v>
      </c>
      <c r="T20" s="96" t="s">
        <v>131</v>
      </c>
      <c r="U20" s="97"/>
    </row>
    <row r="21" spans="1:21" ht="16.2" thickBot="1">
      <c r="A21" s="35" t="s">
        <v>78</v>
      </c>
      <c r="B21" s="25" t="s">
        <v>132</v>
      </c>
      <c r="C21" s="25" t="e">
        <f>ROUND(G5/B24*B21,0)</f>
        <v>#VALUE!</v>
      </c>
      <c r="D21" s="25" t="s">
        <v>133</v>
      </c>
      <c r="E21" s="25" t="s">
        <v>134</v>
      </c>
      <c r="F21" s="26" t="e">
        <f>IF(C21="",0,IF(C21=0,0,(D21+E21)/C21))</f>
        <v>#VALUE!</v>
      </c>
      <c r="G21" s="27">
        <f>SUM(H21,K21,N21)</f>
        <v>0</v>
      </c>
      <c r="H21" s="28" t="s">
        <v>135</v>
      </c>
      <c r="I21" s="29" t="s">
        <v>136</v>
      </c>
      <c r="J21" s="30" t="s">
        <v>137</v>
      </c>
      <c r="K21" s="28" t="s">
        <v>138</v>
      </c>
      <c r="L21" s="29" t="s">
        <v>139</v>
      </c>
      <c r="M21" s="30" t="s">
        <v>140</v>
      </c>
      <c r="N21" s="31">
        <f>SUM(O21,P21,Q21,R21)</f>
        <v>0</v>
      </c>
      <c r="O21" s="32" t="s">
        <v>141</v>
      </c>
      <c r="P21" s="32" t="s">
        <v>142</v>
      </c>
      <c r="Q21" s="32" t="s">
        <v>143</v>
      </c>
      <c r="R21" s="33" t="s">
        <v>144</v>
      </c>
      <c r="S21" s="48" t="s">
        <v>145</v>
      </c>
      <c r="T21" s="96" t="s">
        <v>146</v>
      </c>
      <c r="U21" s="97"/>
    </row>
    <row r="22" spans="1:21" ht="16.2" thickBot="1">
      <c r="A22" s="35" t="s">
        <v>95</v>
      </c>
      <c r="B22" s="25" t="s">
        <v>147</v>
      </c>
      <c r="C22" s="25" t="e">
        <f>ROUND(G5/B24*B22, 0)</f>
        <v>#VALUE!</v>
      </c>
      <c r="D22" s="25" t="s">
        <v>148</v>
      </c>
      <c r="E22" s="25" t="s">
        <v>149</v>
      </c>
      <c r="F22" s="26" t="e">
        <f>IF(C22="",0,IF(C22=0,0,(D22+E22)/C22))</f>
        <v>#VALUE!</v>
      </c>
      <c r="G22" s="27">
        <f>SUM(H22,K22,N22)</f>
        <v>0</v>
      </c>
      <c r="H22" s="28" t="s">
        <v>150</v>
      </c>
      <c r="I22" s="29" t="s">
        <v>151</v>
      </c>
      <c r="J22" s="30" t="s">
        <v>152</v>
      </c>
      <c r="K22" s="28" t="s">
        <v>153</v>
      </c>
      <c r="L22" s="29" t="s">
        <v>154</v>
      </c>
      <c r="M22" s="30" t="s">
        <v>155</v>
      </c>
      <c r="N22" s="31">
        <f>SUM(O22,P22,Q22,R22)</f>
        <v>0</v>
      </c>
      <c r="O22" s="32" t="s">
        <v>156</v>
      </c>
      <c r="P22" s="32" t="s">
        <v>157</v>
      </c>
      <c r="Q22" s="32" t="s">
        <v>158</v>
      </c>
      <c r="R22" s="33" t="s">
        <v>159</v>
      </c>
      <c r="S22" s="48" t="s">
        <v>160</v>
      </c>
      <c r="T22" s="96" t="s">
        <v>161</v>
      </c>
      <c r="U22" s="97"/>
    </row>
    <row r="23" spans="1:21" thickBot="1">
      <c r="A23" s="37" t="s">
        <v>112</v>
      </c>
      <c r="B23" s="38">
        <f>SUM(B20:B22)</f>
        <v>0</v>
      </c>
      <c r="C23" s="38" t="e">
        <f>SUM(C20:C22)</f>
        <v>#VALUE!</v>
      </c>
      <c r="D23" s="38">
        <f>SUM(D20:D22)</f>
        <v>0</v>
      </c>
      <c r="E23" s="38">
        <f>SUM(E20:E22)</f>
        <v>0</v>
      </c>
      <c r="F23" s="26" t="e">
        <f>IF(C23="",0,IF(C23=0,0,(D23+E23)/C23))</f>
        <v>#VALUE!</v>
      </c>
      <c r="G23" s="40">
        <f>SUM(H23,K23,N23)</f>
        <v>0</v>
      </c>
      <c r="H23" s="41">
        <f t="shared" ref="H23:M23" si="2">SUM(H20:H22)</f>
        <v>0</v>
      </c>
      <c r="I23" s="42">
        <f t="shared" si="2"/>
        <v>0</v>
      </c>
      <c r="J23" s="43">
        <f t="shared" si="2"/>
        <v>0</v>
      </c>
      <c r="K23" s="41">
        <f t="shared" si="2"/>
        <v>0</v>
      </c>
      <c r="L23" s="42">
        <f t="shared" si="2"/>
        <v>0</v>
      </c>
      <c r="M23" s="43">
        <f t="shared" si="2"/>
        <v>0</v>
      </c>
      <c r="N23" s="31">
        <f>SUM(O23+P23+Q23+R23)</f>
        <v>0</v>
      </c>
      <c r="O23" s="42">
        <f>SUM(O20:O22)</f>
        <v>0</v>
      </c>
      <c r="P23" s="42">
        <f>SUM(P20:P22)</f>
        <v>0</v>
      </c>
      <c r="Q23" s="42">
        <f>SUM(Q20:Q22)</f>
        <v>0</v>
      </c>
      <c r="R23" s="44">
        <f>SUM(R20:R22)</f>
        <v>0</v>
      </c>
      <c r="S23" s="49">
        <f>SUM(S20:S22)</f>
        <v>0</v>
      </c>
      <c r="T23" s="98">
        <f>SUM(T20:U22)</f>
        <v>0</v>
      </c>
      <c r="U23" s="99"/>
    </row>
    <row r="24" spans="1:21" s="54" customFormat="1" thickBot="1">
      <c r="A24" s="17" t="s">
        <v>162</v>
      </c>
      <c r="B24" s="50">
        <f>SUM(B17+B23)</f>
        <v>0</v>
      </c>
      <c r="C24" s="50" t="e">
        <f>SUM(C17+C23)</f>
        <v>#VALUE!</v>
      </c>
      <c r="D24" s="50">
        <f>SUM(D17+D23)</f>
        <v>0</v>
      </c>
      <c r="E24" s="50">
        <f>SUM(E17+E23)</f>
        <v>0</v>
      </c>
      <c r="F24" s="26" t="e">
        <f>IF(C24="",0,IF(C24=0,0,(D24+E24)/C24))</f>
        <v>#VALUE!</v>
      </c>
      <c r="G24" s="51">
        <f>SUM(H24,K24,N24)</f>
        <v>0</v>
      </c>
      <c r="H24" s="52">
        <f t="shared" ref="H24:M24" si="3">SUM(H17+H23)</f>
        <v>0</v>
      </c>
      <c r="I24" s="50">
        <f t="shared" si="3"/>
        <v>0</v>
      </c>
      <c r="J24" s="53">
        <f t="shared" si="3"/>
        <v>0</v>
      </c>
      <c r="K24" s="52">
        <f t="shared" si="3"/>
        <v>0</v>
      </c>
      <c r="L24" s="50">
        <f t="shared" si="3"/>
        <v>0</v>
      </c>
      <c r="M24" s="53">
        <f t="shared" si="3"/>
        <v>0</v>
      </c>
      <c r="N24" s="52">
        <f>SUM(O24+P24+Q24+R24)</f>
        <v>0</v>
      </c>
      <c r="O24" s="50">
        <f>SUM(O17+O23)</f>
        <v>0</v>
      </c>
      <c r="P24" s="50">
        <f>SUM(P17+P23)</f>
        <v>0</v>
      </c>
      <c r="Q24" s="50">
        <f>SUM(Q17+Q23)</f>
        <v>0</v>
      </c>
      <c r="R24" s="50">
        <f>SUM(R17+R23)</f>
        <v>0</v>
      </c>
      <c r="S24" s="50"/>
      <c r="T24" s="100"/>
      <c r="U24" s="99"/>
    </row>
  </sheetData>
  <mergeCells count="27">
    <mergeCell ref="T20:U20"/>
    <mergeCell ref="T21:U21"/>
    <mergeCell ref="T22:U22"/>
    <mergeCell ref="T23:U23"/>
    <mergeCell ref="T24:U24"/>
    <mergeCell ref="T19:U19"/>
    <mergeCell ref="N3:N4"/>
    <mergeCell ref="O3:O4"/>
    <mergeCell ref="P3:P4"/>
    <mergeCell ref="Q3:U3"/>
    <mergeCell ref="Q4:U4"/>
    <mergeCell ref="Q5:U5"/>
    <mergeCell ref="Q6:U6"/>
    <mergeCell ref="Q7:U7"/>
    <mergeCell ref="A9:U9"/>
    <mergeCell ref="A10:U10"/>
    <mergeCell ref="A11:U11"/>
    <mergeCell ref="A1:P1"/>
    <mergeCell ref="A2:C2"/>
    <mergeCell ref="Q2:R2"/>
    <mergeCell ref="A3:A4"/>
    <mergeCell ref="B3:B4"/>
    <mergeCell ref="C3:F3"/>
    <mergeCell ref="G3:G4"/>
    <mergeCell ref="H3:K3"/>
    <mergeCell ref="L3:L4"/>
    <mergeCell ref="M3:M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9AF0-C0DA-4A8C-AD87-BD32F51147D6}">
  <dimension ref="A1:U24"/>
  <sheetViews>
    <sheetView workbookViewId="0">
      <selection sqref="A1:XFD1048576"/>
    </sheetView>
  </sheetViews>
  <sheetFormatPr defaultRowHeight="15.6"/>
  <cols>
    <col min="1" max="1" width="14.25" style="2" customWidth="1"/>
    <col min="2" max="3" width="13.125" style="2" customWidth="1"/>
    <col min="4" max="4" width="12" style="2" customWidth="1"/>
    <col min="5" max="5" width="9.75" style="2" customWidth="1"/>
    <col min="6" max="9" width="12" style="2" customWidth="1"/>
    <col min="10" max="10" width="9.75" style="2" customWidth="1"/>
    <col min="11" max="11" width="12" style="2" customWidth="1"/>
    <col min="12" max="12" width="9.75" style="2" customWidth="1"/>
    <col min="13" max="13" width="8.625" style="2" customWidth="1"/>
    <col min="14" max="16" width="9.75" style="2" customWidth="1"/>
    <col min="17" max="18" width="7.5" style="2" customWidth="1"/>
    <col min="19" max="21" width="9.75" style="2" customWidth="1"/>
  </cols>
  <sheetData>
    <row r="1" spans="1:21" ht="18">
      <c r="A1" s="72" t="s">
        <v>163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"/>
      <c r="R1" s="1"/>
      <c r="S1" s="1"/>
      <c r="T1" s="1"/>
      <c r="U1" s="1"/>
    </row>
    <row r="2" spans="1:21" ht="16.2" thickBot="1">
      <c r="A2" s="73" t="s">
        <v>1</v>
      </c>
      <c r="B2" s="73"/>
      <c r="C2" s="73"/>
      <c r="Q2" s="74" t="s">
        <v>2</v>
      </c>
      <c r="R2" s="74"/>
    </row>
    <row r="3" spans="1:21" ht="29.25" customHeight="1">
      <c r="A3" s="75" t="s">
        <v>3</v>
      </c>
      <c r="B3" s="77" t="s">
        <v>4</v>
      </c>
      <c r="C3" s="77" t="s">
        <v>5</v>
      </c>
      <c r="D3" s="77"/>
      <c r="E3" s="77"/>
      <c r="F3" s="77"/>
      <c r="G3" s="79" t="s">
        <v>6</v>
      </c>
      <c r="H3" s="77" t="s">
        <v>7</v>
      </c>
      <c r="I3" s="77"/>
      <c r="J3" s="77"/>
      <c r="K3" s="77"/>
      <c r="L3" s="79" t="s">
        <v>8</v>
      </c>
      <c r="M3" s="79" t="s">
        <v>9</v>
      </c>
      <c r="N3" s="79" t="s">
        <v>10</v>
      </c>
      <c r="O3" s="79" t="s">
        <v>11</v>
      </c>
      <c r="P3" s="79" t="s">
        <v>12</v>
      </c>
      <c r="Q3" s="77" t="s">
        <v>13</v>
      </c>
      <c r="R3" s="77"/>
      <c r="S3" s="77"/>
      <c r="T3" s="77"/>
      <c r="U3" s="82"/>
    </row>
    <row r="4" spans="1:21" ht="26.4">
      <c r="A4" s="76"/>
      <c r="B4" s="78"/>
      <c r="C4" s="3" t="s">
        <v>14</v>
      </c>
      <c r="D4" s="3" t="s">
        <v>15</v>
      </c>
      <c r="E4" s="3" t="s">
        <v>16</v>
      </c>
      <c r="F4" s="3" t="s">
        <v>17</v>
      </c>
      <c r="G4" s="80"/>
      <c r="H4" s="3" t="s">
        <v>14</v>
      </c>
      <c r="I4" s="3" t="s">
        <v>18</v>
      </c>
      <c r="J4" s="3" t="s">
        <v>16</v>
      </c>
      <c r="K4" s="3" t="s">
        <v>19</v>
      </c>
      <c r="L4" s="80"/>
      <c r="M4" s="80"/>
      <c r="N4" s="80"/>
      <c r="O4" s="80"/>
      <c r="P4" s="80"/>
      <c r="Q4" s="83" t="s">
        <v>20</v>
      </c>
      <c r="R4" s="84"/>
      <c r="S4" s="84"/>
      <c r="T4" s="84"/>
      <c r="U4" s="85"/>
    </row>
    <row r="5" spans="1:21" thickBot="1">
      <c r="A5" s="4" t="s">
        <v>21</v>
      </c>
      <c r="B5" s="5" t="e">
        <f>SUM(B6+B7)</f>
        <v>#VALUE!</v>
      </c>
      <c r="C5" s="5" t="e">
        <f>SUM(C6+C7)</f>
        <v>#VALUE!</v>
      </c>
      <c r="D5" s="6"/>
      <c r="E5" s="5" t="e">
        <f>SUM(E6+E7)</f>
        <v>#VALUE!</v>
      </c>
      <c r="F5" s="5" t="e">
        <f>SUM(C5+E5)</f>
        <v>#VALUE!</v>
      </c>
      <c r="G5" s="5">
        <f>G6+G7</f>
        <v>0</v>
      </c>
      <c r="H5" s="5" t="e">
        <f>SUM(H6+H7)</f>
        <v>#VALUE!</v>
      </c>
      <c r="I5" s="6"/>
      <c r="J5" s="5" t="e">
        <f>SUM(J6+J7)</f>
        <v>#VALUE!</v>
      </c>
      <c r="K5" s="5" t="e">
        <f>SUM(K6+K7)</f>
        <v>#VALUE!</v>
      </c>
      <c r="L5" s="5" t="e">
        <f>SUM(L6+L7)</f>
        <v>#VALUE!</v>
      </c>
      <c r="M5" s="5" t="e">
        <f>SUM(M6+M7)</f>
        <v>#VALUE!</v>
      </c>
      <c r="N5" s="6">
        <f>IF(G5="",0,IF(G5=0,0,IF(K5="",0,K5/G5)))</f>
        <v>0</v>
      </c>
      <c r="O5" s="6">
        <f>IF(G5="",0,IF(G5=0,0,SUM(K5+L5+M5)/G5))</f>
        <v>0</v>
      </c>
      <c r="P5" s="6" t="e">
        <f>IF(C5="",0,IF(C5=0,0,SUM(K5+L5+M5)/C5))</f>
        <v>#VALUE!</v>
      </c>
      <c r="Q5" s="86"/>
      <c r="R5" s="87"/>
      <c r="S5" s="87"/>
      <c r="T5" s="87"/>
      <c r="U5" s="88"/>
    </row>
    <row r="6" spans="1:21" thickBot="1">
      <c r="A6" s="8" t="s">
        <v>23</v>
      </c>
      <c r="B6" s="9" t="s">
        <v>24</v>
      </c>
      <c r="C6" s="9" t="s">
        <v>25</v>
      </c>
      <c r="D6" s="10"/>
      <c r="E6" s="9" t="s">
        <v>26</v>
      </c>
      <c r="F6" s="5" t="e">
        <f>SUM(C6+E6)</f>
        <v>#VALUE!</v>
      </c>
      <c r="G6" s="9">
        <f>C17</f>
        <v>0</v>
      </c>
      <c r="H6" s="9" t="s">
        <v>27</v>
      </c>
      <c r="I6" s="10"/>
      <c r="J6" s="9" t="s">
        <v>28</v>
      </c>
      <c r="K6" s="9" t="e">
        <f>SUM(H6+I6+J6)</f>
        <v>#VALUE!</v>
      </c>
      <c r="L6" s="9" t="s">
        <v>29</v>
      </c>
      <c r="M6" s="9" t="s">
        <v>30</v>
      </c>
      <c r="N6" s="6">
        <f>IF(G6="",0,IF(G6=0,0,IF(K6="",0,K6/G6)))</f>
        <v>0</v>
      </c>
      <c r="O6" s="6">
        <f>IF(G6="",0,IF(G6=0,0,SUM(K6+L6+M6)/G6))</f>
        <v>0</v>
      </c>
      <c r="P6" s="10" t="e">
        <f>IF(C6="",0,IF(C6=0,0,SUM(K6+L6+M6)/C6))</f>
        <v>#VALUE!</v>
      </c>
      <c r="Q6" s="89"/>
      <c r="R6" s="90"/>
      <c r="S6" s="90"/>
      <c r="T6" s="90"/>
      <c r="U6" s="91"/>
    </row>
    <row r="7" spans="1:21" thickBot="1">
      <c r="A7" s="12" t="s">
        <v>31</v>
      </c>
      <c r="B7" s="13" t="s">
        <v>32</v>
      </c>
      <c r="C7" s="13" t="s">
        <v>33</v>
      </c>
      <c r="D7" s="14"/>
      <c r="E7" s="13" t="s">
        <v>34</v>
      </c>
      <c r="F7" s="5" t="e">
        <f>SUM(C7+E7)</f>
        <v>#VALUE!</v>
      </c>
      <c r="G7" s="13">
        <f>C23</f>
        <v>0</v>
      </c>
      <c r="H7" s="13" t="s">
        <v>35</v>
      </c>
      <c r="I7" s="14"/>
      <c r="J7" s="13" t="s">
        <v>36</v>
      </c>
      <c r="K7" s="9" t="e">
        <f>SUM(H7+I7+J7)</f>
        <v>#VALUE!</v>
      </c>
      <c r="L7" s="13" t="s">
        <v>37</v>
      </c>
      <c r="M7" s="13" t="s">
        <v>38</v>
      </c>
      <c r="N7" s="6">
        <f>IF(G7="",0,IF(G7=0,0,IF(K7="",0,K7/G7)))</f>
        <v>0</v>
      </c>
      <c r="O7" s="6">
        <f>IF(G7="",0,IF(G7=0,0,SUM(K7+L7+M7)/G7))</f>
        <v>0</v>
      </c>
      <c r="P7" s="14" t="e">
        <f>IF(C7="",0,IF(C7=0,0,SUM(K7+L7+M7)/C7))</f>
        <v>#VALUE!</v>
      </c>
      <c r="Q7" s="92"/>
      <c r="R7" s="93"/>
      <c r="S7" s="93"/>
      <c r="T7" s="93"/>
      <c r="U7" s="94"/>
    </row>
    <row r="9" spans="1:21" ht="18" customHeight="1">
      <c r="A9" s="95" t="s">
        <v>39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</row>
    <row r="10" spans="1:21" ht="18" customHeight="1">
      <c r="A10" s="95" t="s">
        <v>40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</row>
    <row r="11" spans="1:21" ht="18" customHeight="1">
      <c r="A11" s="95" t="s">
        <v>41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</row>
    <row r="12" spans="1:21" ht="16.2" thickBot="1"/>
    <row r="13" spans="1:21" ht="53.4" thickBot="1">
      <c r="A13" s="17" t="s">
        <v>23</v>
      </c>
      <c r="B13" s="18" t="s">
        <v>42</v>
      </c>
      <c r="C13" s="18" t="s">
        <v>43</v>
      </c>
      <c r="D13" s="18" t="s">
        <v>44</v>
      </c>
      <c r="E13" s="18" t="s">
        <v>8</v>
      </c>
      <c r="F13" s="19" t="s">
        <v>45</v>
      </c>
      <c r="G13" s="20" t="s">
        <v>46</v>
      </c>
      <c r="H13" s="21" t="s">
        <v>47</v>
      </c>
      <c r="I13" s="18" t="s">
        <v>48</v>
      </c>
      <c r="J13" s="22" t="s">
        <v>49</v>
      </c>
      <c r="K13" s="21" t="s">
        <v>50</v>
      </c>
      <c r="L13" s="18" t="s">
        <v>51</v>
      </c>
      <c r="M13" s="22" t="s">
        <v>52</v>
      </c>
      <c r="N13" s="21" t="s">
        <v>53</v>
      </c>
      <c r="O13" s="18" t="s">
        <v>54</v>
      </c>
      <c r="P13" s="18" t="s">
        <v>114</v>
      </c>
      <c r="Q13" s="18" t="s">
        <v>56</v>
      </c>
      <c r="R13" s="18" t="s">
        <v>57</v>
      </c>
      <c r="S13" s="18" t="s">
        <v>58</v>
      </c>
      <c r="T13" s="18" t="s">
        <v>59</v>
      </c>
      <c r="U13" s="23" t="s">
        <v>60</v>
      </c>
    </row>
    <row r="14" spans="1:21" thickBot="1">
      <c r="A14" s="24" t="s">
        <v>61</v>
      </c>
      <c r="B14" s="25" t="s">
        <v>62</v>
      </c>
      <c r="C14" s="25" t="s">
        <v>164</v>
      </c>
      <c r="D14" s="25" t="s">
        <v>63</v>
      </c>
      <c r="E14" s="25" t="s">
        <v>64</v>
      </c>
      <c r="F14" s="26" t="e">
        <f>IF(C14="",0,IF(C14=0,0,SUM(D14+E14)/C14))</f>
        <v>#VALUE!</v>
      </c>
      <c r="G14" s="27">
        <f>SUM(H14,K14,N14)</f>
        <v>0</v>
      </c>
      <c r="H14" s="28" t="s">
        <v>65</v>
      </c>
      <c r="I14" s="29" t="s">
        <v>66</v>
      </c>
      <c r="J14" s="30" t="s">
        <v>67</v>
      </c>
      <c r="K14" s="28" t="s">
        <v>68</v>
      </c>
      <c r="L14" s="29" t="s">
        <v>69</v>
      </c>
      <c r="M14" s="30" t="s">
        <v>70</v>
      </c>
      <c r="N14" s="31">
        <f>SUM(O14,P14,Q14,R14)</f>
        <v>0</v>
      </c>
      <c r="O14" s="32" t="s">
        <v>71</v>
      </c>
      <c r="P14" s="32" t="s">
        <v>72</v>
      </c>
      <c r="Q14" s="32" t="s">
        <v>73</v>
      </c>
      <c r="R14" s="33" t="s">
        <v>74</v>
      </c>
      <c r="S14" s="34" t="s">
        <v>75</v>
      </c>
      <c r="T14" s="34" t="s">
        <v>76</v>
      </c>
      <c r="U14" s="34" t="s">
        <v>77</v>
      </c>
    </row>
    <row r="15" spans="1:21" thickBot="1">
      <c r="A15" s="35" t="s">
        <v>78</v>
      </c>
      <c r="B15" s="25" t="s">
        <v>79</v>
      </c>
      <c r="C15" s="25" t="s">
        <v>165</v>
      </c>
      <c r="D15" s="25" t="s">
        <v>80</v>
      </c>
      <c r="E15" s="25" t="s">
        <v>81</v>
      </c>
      <c r="F15" s="26" t="e">
        <f>IF(C15="",0,IF(C15=0,0,SUM(D15+E15)/C15))</f>
        <v>#VALUE!</v>
      </c>
      <c r="G15" s="27">
        <f>SUM(H15,K15,N15)</f>
        <v>0</v>
      </c>
      <c r="H15" s="28" t="s">
        <v>82</v>
      </c>
      <c r="I15" s="29" t="s">
        <v>83</v>
      </c>
      <c r="J15" s="30" t="s">
        <v>84</v>
      </c>
      <c r="K15" s="28" t="s">
        <v>85</v>
      </c>
      <c r="L15" s="29" t="s">
        <v>86</v>
      </c>
      <c r="M15" s="30" t="s">
        <v>87</v>
      </c>
      <c r="N15" s="31">
        <f>SUM(O15,P15,Q15,R15)</f>
        <v>0</v>
      </c>
      <c r="O15" s="32" t="s">
        <v>88</v>
      </c>
      <c r="P15" s="32" t="s">
        <v>89</v>
      </c>
      <c r="Q15" s="32" t="s">
        <v>90</v>
      </c>
      <c r="R15" s="33" t="s">
        <v>91</v>
      </c>
      <c r="S15" s="36" t="s">
        <v>92</v>
      </c>
      <c r="T15" s="36" t="s">
        <v>93</v>
      </c>
      <c r="U15" s="36" t="s">
        <v>94</v>
      </c>
    </row>
    <row r="16" spans="1:21" thickBot="1">
      <c r="A16" s="35" t="s">
        <v>95</v>
      </c>
      <c r="B16" s="25" t="s">
        <v>96</v>
      </c>
      <c r="C16" s="25" t="s">
        <v>166</v>
      </c>
      <c r="D16" s="25" t="s">
        <v>97</v>
      </c>
      <c r="E16" s="25" t="s">
        <v>98</v>
      </c>
      <c r="F16" s="26" t="e">
        <f>IF(C16="",0,IF(C16=0,0,SUM(D16+E16)/C16))</f>
        <v>#VALUE!</v>
      </c>
      <c r="G16" s="27">
        <f>SUM(H16,K16,N16)</f>
        <v>0</v>
      </c>
      <c r="H16" s="28" t="s">
        <v>99</v>
      </c>
      <c r="I16" s="29" t="s">
        <v>100</v>
      </c>
      <c r="J16" s="30" t="s">
        <v>101</v>
      </c>
      <c r="K16" s="28" t="s">
        <v>102</v>
      </c>
      <c r="L16" s="29" t="s">
        <v>103</v>
      </c>
      <c r="M16" s="30" t="s">
        <v>104</v>
      </c>
      <c r="N16" s="31">
        <f>SUM(O16,P16,Q16,R16)</f>
        <v>0</v>
      </c>
      <c r="O16" s="32" t="s">
        <v>105</v>
      </c>
      <c r="P16" s="32" t="s">
        <v>106</v>
      </c>
      <c r="Q16" s="32" t="s">
        <v>107</v>
      </c>
      <c r="R16" s="33" t="s">
        <v>108</v>
      </c>
      <c r="S16" s="36" t="s">
        <v>109</v>
      </c>
      <c r="T16" s="36" t="s">
        <v>110</v>
      </c>
      <c r="U16" s="36" t="s">
        <v>111</v>
      </c>
    </row>
    <row r="17" spans="1:21" thickBot="1">
      <c r="A17" s="37" t="s">
        <v>112</v>
      </c>
      <c r="B17" s="38">
        <f>SUM(B14:B16)</f>
        <v>0</v>
      </c>
      <c r="C17" s="38">
        <f>SUM(C14:C16)</f>
        <v>0</v>
      </c>
      <c r="D17" s="38">
        <f>SUM(D14:D16)</f>
        <v>0</v>
      </c>
      <c r="E17" s="38">
        <f>SUM(E14:E16)</f>
        <v>0</v>
      </c>
      <c r="F17" s="26">
        <f>IF(C17="",0,IF(C17=0,0,SUM(D17+E17)/C17))</f>
        <v>0</v>
      </c>
      <c r="G17" s="38">
        <f>SUM(H17,K17,N17)</f>
        <v>0</v>
      </c>
      <c r="H17" s="38">
        <f t="shared" ref="H17:M17" si="0">SUM(H14:H16)</f>
        <v>0</v>
      </c>
      <c r="I17" s="38">
        <f t="shared" si="0"/>
        <v>0</v>
      </c>
      <c r="J17" s="38">
        <f t="shared" si="0"/>
        <v>0</v>
      </c>
      <c r="K17" s="38">
        <f t="shared" si="0"/>
        <v>0</v>
      </c>
      <c r="L17" s="38">
        <f t="shared" si="0"/>
        <v>0</v>
      </c>
      <c r="M17" s="38">
        <f t="shared" si="0"/>
        <v>0</v>
      </c>
      <c r="N17" s="38">
        <f>SUM(O17,P17,Q17,R17)</f>
        <v>0</v>
      </c>
      <c r="O17" s="38">
        <f t="shared" ref="O17:U17" si="1">SUM(O14:O16)</f>
        <v>0</v>
      </c>
      <c r="P17" s="38">
        <f t="shared" si="1"/>
        <v>0</v>
      </c>
      <c r="Q17" s="38">
        <f t="shared" si="1"/>
        <v>0</v>
      </c>
      <c r="R17" s="38">
        <f t="shared" si="1"/>
        <v>0</v>
      </c>
      <c r="S17" s="38">
        <f t="shared" si="1"/>
        <v>0</v>
      </c>
      <c r="T17" s="38">
        <f t="shared" si="1"/>
        <v>0</v>
      </c>
      <c r="U17" s="56">
        <f t="shared" si="1"/>
        <v>0</v>
      </c>
    </row>
    <row r="18" spans="1:21" ht="16.2" thickBot="1"/>
    <row r="19" spans="1:21" ht="53.4" thickBot="1">
      <c r="A19" s="17" t="s">
        <v>31</v>
      </c>
      <c r="B19" s="18" t="s">
        <v>42</v>
      </c>
      <c r="C19" s="18" t="s">
        <v>43</v>
      </c>
      <c r="D19" s="18" t="s">
        <v>44</v>
      </c>
      <c r="E19" s="18" t="s">
        <v>8</v>
      </c>
      <c r="F19" s="19" t="s">
        <v>45</v>
      </c>
      <c r="G19" s="46" t="s">
        <v>46</v>
      </c>
      <c r="H19" s="21" t="s">
        <v>47</v>
      </c>
      <c r="I19" s="18" t="s">
        <v>48</v>
      </c>
      <c r="J19" s="22" t="s">
        <v>49</v>
      </c>
      <c r="K19" s="21" t="s">
        <v>113</v>
      </c>
      <c r="L19" s="18" t="s">
        <v>51</v>
      </c>
      <c r="M19" s="22" t="s">
        <v>52</v>
      </c>
      <c r="N19" s="21" t="s">
        <v>53</v>
      </c>
      <c r="O19" s="18" t="s">
        <v>54</v>
      </c>
      <c r="P19" s="18" t="s">
        <v>114</v>
      </c>
      <c r="Q19" s="18" t="s">
        <v>56</v>
      </c>
      <c r="R19" s="22" t="s">
        <v>57</v>
      </c>
      <c r="S19" s="47" t="s">
        <v>115</v>
      </c>
      <c r="T19" s="81" t="s">
        <v>116</v>
      </c>
      <c r="U19" s="81"/>
    </row>
    <row r="20" spans="1:21" thickBot="1">
      <c r="A20" s="24" t="s">
        <v>61</v>
      </c>
      <c r="B20" s="25" t="s">
        <v>117</v>
      </c>
      <c r="C20" s="25" t="s">
        <v>167</v>
      </c>
      <c r="D20" s="25" t="s">
        <v>118</v>
      </c>
      <c r="E20" s="25" t="s">
        <v>119</v>
      </c>
      <c r="F20" s="26" t="e">
        <f>IF(C20="",0,IF(C20=0,0,(D20+E20)/C20))</f>
        <v>#VALUE!</v>
      </c>
      <c r="G20" s="27">
        <f>SUM(H20,K20,N20)</f>
        <v>0</v>
      </c>
      <c r="H20" s="28" t="s">
        <v>120</v>
      </c>
      <c r="I20" s="29" t="s">
        <v>121</v>
      </c>
      <c r="J20" s="30" t="s">
        <v>122</v>
      </c>
      <c r="K20" s="28" t="s">
        <v>123</v>
      </c>
      <c r="L20" s="29" t="s">
        <v>124</v>
      </c>
      <c r="M20" s="30" t="s">
        <v>125</v>
      </c>
      <c r="N20" s="31">
        <f>SUM(O20,P20,Q20,R20)</f>
        <v>0</v>
      </c>
      <c r="O20" s="32" t="s">
        <v>126</v>
      </c>
      <c r="P20" s="32" t="s">
        <v>127</v>
      </c>
      <c r="Q20" s="32" t="s">
        <v>128</v>
      </c>
      <c r="R20" s="33" t="s">
        <v>129</v>
      </c>
      <c r="S20" s="34" t="s">
        <v>168</v>
      </c>
      <c r="T20" s="101" t="s">
        <v>131</v>
      </c>
      <c r="U20" s="102"/>
    </row>
    <row r="21" spans="1:21" thickBot="1">
      <c r="A21" s="35" t="s">
        <v>78</v>
      </c>
      <c r="B21" s="25" t="s">
        <v>132</v>
      </c>
      <c r="C21" s="25" t="s">
        <v>169</v>
      </c>
      <c r="D21" s="25" t="s">
        <v>133</v>
      </c>
      <c r="E21" s="25" t="s">
        <v>134</v>
      </c>
      <c r="F21" s="26" t="e">
        <f>IF(C21="",0,IF(C21=0,0,(D21+E21)/C21))</f>
        <v>#VALUE!</v>
      </c>
      <c r="G21" s="27">
        <f>SUM(H21,K21,N21)</f>
        <v>0</v>
      </c>
      <c r="H21" s="28" t="s">
        <v>135</v>
      </c>
      <c r="I21" s="29" t="s">
        <v>136</v>
      </c>
      <c r="J21" s="30" t="s">
        <v>137</v>
      </c>
      <c r="K21" s="28" t="s">
        <v>138</v>
      </c>
      <c r="L21" s="29" t="s">
        <v>139</v>
      </c>
      <c r="M21" s="30" t="s">
        <v>140</v>
      </c>
      <c r="N21" s="31">
        <f>SUM(O21,P21,Q21,R21)</f>
        <v>0</v>
      </c>
      <c r="O21" s="32" t="s">
        <v>141</v>
      </c>
      <c r="P21" s="32" t="s">
        <v>142</v>
      </c>
      <c r="Q21" s="32" t="s">
        <v>143</v>
      </c>
      <c r="R21" s="33" t="s">
        <v>144</v>
      </c>
      <c r="S21" s="34" t="s">
        <v>170</v>
      </c>
      <c r="T21" s="101" t="s">
        <v>146</v>
      </c>
      <c r="U21" s="102"/>
    </row>
    <row r="22" spans="1:21" thickBot="1">
      <c r="A22" s="35" t="s">
        <v>95</v>
      </c>
      <c r="B22" s="25" t="s">
        <v>147</v>
      </c>
      <c r="C22" s="25" t="s">
        <v>171</v>
      </c>
      <c r="D22" s="25" t="s">
        <v>148</v>
      </c>
      <c r="E22" s="25" t="s">
        <v>149</v>
      </c>
      <c r="F22" s="26" t="e">
        <f>IF(C22="",0,IF(C22=0,0,(D22+E22)/C22))</f>
        <v>#VALUE!</v>
      </c>
      <c r="G22" s="27">
        <f>SUM(H22,K22,N22)</f>
        <v>0</v>
      </c>
      <c r="H22" s="28" t="s">
        <v>150</v>
      </c>
      <c r="I22" s="29" t="s">
        <v>151</v>
      </c>
      <c r="J22" s="30" t="s">
        <v>152</v>
      </c>
      <c r="K22" s="28" t="s">
        <v>153</v>
      </c>
      <c r="L22" s="29" t="s">
        <v>154</v>
      </c>
      <c r="M22" s="30" t="s">
        <v>155</v>
      </c>
      <c r="N22" s="31">
        <f>SUM(O22,P22,Q22,R22)</f>
        <v>0</v>
      </c>
      <c r="O22" s="32" t="s">
        <v>156</v>
      </c>
      <c r="P22" s="32" t="s">
        <v>157</v>
      </c>
      <c r="Q22" s="32" t="s">
        <v>158</v>
      </c>
      <c r="R22" s="33" t="s">
        <v>159</v>
      </c>
      <c r="S22" s="34" t="s">
        <v>172</v>
      </c>
      <c r="T22" s="101" t="s">
        <v>161</v>
      </c>
      <c r="U22" s="102"/>
    </row>
    <row r="23" spans="1:21" thickBot="1">
      <c r="A23" s="37" t="s">
        <v>112</v>
      </c>
      <c r="B23" s="38">
        <f>SUM(B20:B22)</f>
        <v>0</v>
      </c>
      <c r="C23" s="38">
        <f>SUM(C20:C22)</f>
        <v>0</v>
      </c>
      <c r="D23" s="38">
        <f>SUM(D20:D22)</f>
        <v>0</v>
      </c>
      <c r="E23" s="38">
        <f>SUM(E20:E22)</f>
        <v>0</v>
      </c>
      <c r="F23" s="26">
        <f>IF(C23="",0,IF(C23=0,0,(D23+E23)/C23))</f>
        <v>0</v>
      </c>
      <c r="G23" s="38">
        <f>SUM(H23,K23,N23)</f>
        <v>0</v>
      </c>
      <c r="H23" s="38">
        <f t="shared" ref="H23:M23" si="2">SUM(H20:H22)</f>
        <v>0</v>
      </c>
      <c r="I23" s="38">
        <f t="shared" si="2"/>
        <v>0</v>
      </c>
      <c r="J23" s="38">
        <f t="shared" si="2"/>
        <v>0</v>
      </c>
      <c r="K23" s="38">
        <f t="shared" si="2"/>
        <v>0</v>
      </c>
      <c r="L23" s="38">
        <f t="shared" si="2"/>
        <v>0</v>
      </c>
      <c r="M23" s="38">
        <f t="shared" si="2"/>
        <v>0</v>
      </c>
      <c r="N23" s="38">
        <f>SUM(O23,P23,Q23,R23)</f>
        <v>0</v>
      </c>
      <c r="O23" s="38">
        <f>SUM(O20:O22)</f>
        <v>0</v>
      </c>
      <c r="P23" s="38">
        <f>SUM(P20:P22)</f>
        <v>0</v>
      </c>
      <c r="Q23" s="38">
        <f>SUM(Q20:Q22)</f>
        <v>0</v>
      </c>
      <c r="R23" s="38">
        <f>SUM(R20:R22)</f>
        <v>0</v>
      </c>
      <c r="S23" s="38">
        <f>SUM(S20:S22)</f>
        <v>0</v>
      </c>
      <c r="T23" s="101">
        <f>SUM(T20:U22)</f>
        <v>0</v>
      </c>
      <c r="U23" s="102"/>
    </row>
    <row r="24" spans="1:21" thickBot="1">
      <c r="A24" s="17" t="s">
        <v>162</v>
      </c>
      <c r="B24" s="57">
        <f>SUM(B17+B23)</f>
        <v>0</v>
      </c>
      <c r="C24" s="50">
        <f>SUM(C17+C23)</f>
        <v>0</v>
      </c>
      <c r="D24" s="50">
        <f>SUM(D17+D23)</f>
        <v>0</v>
      </c>
      <c r="E24" s="50">
        <f>SUM(E17+E23)</f>
        <v>0</v>
      </c>
      <c r="F24" s="26">
        <f>IF(C24="",0,IF(C24=0,0,SUM(D24+E24)/C24))</f>
        <v>0</v>
      </c>
      <c r="G24" s="58">
        <f>SUM(H24,K24,N24)</f>
        <v>0</v>
      </c>
      <c r="H24" s="59">
        <f t="shared" ref="H24:M24" si="3">SUM(H17+H23)</f>
        <v>0</v>
      </c>
      <c r="I24" s="57">
        <f t="shared" si="3"/>
        <v>0</v>
      </c>
      <c r="J24" s="60">
        <f t="shared" si="3"/>
        <v>0</v>
      </c>
      <c r="K24" s="59">
        <f t="shared" si="3"/>
        <v>0</v>
      </c>
      <c r="L24" s="57">
        <f t="shared" si="3"/>
        <v>0</v>
      </c>
      <c r="M24" s="60">
        <f t="shared" si="3"/>
        <v>0</v>
      </c>
      <c r="N24" s="59">
        <f>SUM(O24,P24,Q24,R24)</f>
        <v>0</v>
      </c>
      <c r="O24" s="57">
        <f>SUM(O17+O23)</f>
        <v>0</v>
      </c>
      <c r="P24" s="57">
        <f>SUM(P17+P23)</f>
        <v>0</v>
      </c>
      <c r="Q24" s="57">
        <f>SUM(Q17+Q23)</f>
        <v>0</v>
      </c>
      <c r="R24" s="57">
        <f>SUM(R17+R23)</f>
        <v>0</v>
      </c>
      <c r="S24" s="60"/>
      <c r="T24" s="101"/>
      <c r="U24" s="102"/>
    </row>
  </sheetData>
  <mergeCells count="27">
    <mergeCell ref="T20:U20"/>
    <mergeCell ref="T21:U21"/>
    <mergeCell ref="T22:U22"/>
    <mergeCell ref="T23:U23"/>
    <mergeCell ref="T24:U24"/>
    <mergeCell ref="T19:U19"/>
    <mergeCell ref="N3:N4"/>
    <mergeCell ref="O3:O4"/>
    <mergeCell ref="P3:P4"/>
    <mergeCell ref="Q3:U3"/>
    <mergeCell ref="Q4:U4"/>
    <mergeCell ref="Q5:U5"/>
    <mergeCell ref="Q6:U6"/>
    <mergeCell ref="Q7:U7"/>
    <mergeCell ref="A9:U9"/>
    <mergeCell ref="A10:U10"/>
    <mergeCell ref="A11:U11"/>
    <mergeCell ref="A1:P1"/>
    <mergeCell ref="A2:C2"/>
    <mergeCell ref="Q2:R2"/>
    <mergeCell ref="A3:A4"/>
    <mergeCell ref="B3:B4"/>
    <mergeCell ref="C3:F3"/>
    <mergeCell ref="G3:G4"/>
    <mergeCell ref="H3:K3"/>
    <mergeCell ref="L3:L4"/>
    <mergeCell ref="M3:M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CDC8-17B2-4397-8EFF-8E2A9E41B07C}">
  <dimension ref="A1:Q6"/>
  <sheetViews>
    <sheetView workbookViewId="0">
      <selection sqref="A1:XFD1048576"/>
    </sheetView>
  </sheetViews>
  <sheetFormatPr defaultRowHeight="15.6"/>
  <cols>
    <col min="1" max="1" width="6.25" style="2" bestFit="1" customWidth="1"/>
    <col min="2" max="2" width="29.375" style="2" bestFit="1" customWidth="1"/>
    <col min="3" max="3" width="11.25" style="2" bestFit="1" customWidth="1"/>
    <col min="4" max="5" width="10.125" style="2" bestFit="1" customWidth="1"/>
    <col min="6" max="6" width="9.375" style="2" bestFit="1" customWidth="1"/>
    <col min="7" max="10" width="13.875" style="2" bestFit="1" customWidth="1"/>
    <col min="11" max="11" width="23.25" style="2" bestFit="1" customWidth="1"/>
    <col min="12" max="12" width="15.25" style="2" bestFit="1" customWidth="1"/>
    <col min="13" max="13" width="13.875" bestFit="1" customWidth="1"/>
    <col min="14" max="14" width="12.125" bestFit="1" customWidth="1"/>
    <col min="15" max="15" width="12.625" bestFit="1" customWidth="1"/>
    <col min="16" max="16" width="13.125" bestFit="1" customWidth="1"/>
    <col min="17" max="17" width="14.5" bestFit="1" customWidth="1"/>
  </cols>
  <sheetData>
    <row r="1" spans="1:17">
      <c r="G1" s="103" t="s">
        <v>173</v>
      </c>
      <c r="H1" s="103"/>
      <c r="J1" s="95" t="s">
        <v>21</v>
      </c>
      <c r="K1" s="95"/>
      <c r="L1" s="95"/>
      <c r="M1" s="105"/>
    </row>
    <row r="2" spans="1:17">
      <c r="B2" s="61" t="s">
        <v>174</v>
      </c>
      <c r="C2" s="61"/>
      <c r="D2" s="61"/>
      <c r="E2" s="61"/>
      <c r="F2" s="61"/>
      <c r="G2" s="104"/>
      <c r="H2" s="104"/>
      <c r="J2" s="106"/>
      <c r="K2" s="106"/>
      <c r="L2" s="106"/>
      <c r="M2" s="106"/>
    </row>
    <row r="3" spans="1:17" ht="20.399999999999999">
      <c r="A3" s="62" t="s">
        <v>175</v>
      </c>
      <c r="B3" s="62" t="s">
        <v>176</v>
      </c>
      <c r="C3" s="62" t="s">
        <v>177</v>
      </c>
      <c r="D3" s="62" t="s">
        <v>178</v>
      </c>
      <c r="E3" s="62" t="s">
        <v>179</v>
      </c>
      <c r="F3" s="62" t="s">
        <v>180</v>
      </c>
      <c r="G3" s="63" t="s">
        <v>181</v>
      </c>
      <c r="H3" s="62" t="s">
        <v>182</v>
      </c>
      <c r="I3" s="62" t="s">
        <v>183</v>
      </c>
      <c r="J3" s="62" t="s">
        <v>184</v>
      </c>
      <c r="K3" s="62" t="s">
        <v>185</v>
      </c>
      <c r="L3" s="62" t="s">
        <v>186</v>
      </c>
      <c r="M3" s="64" t="s">
        <v>187</v>
      </c>
      <c r="N3" s="62" t="s">
        <v>5</v>
      </c>
      <c r="O3" s="62" t="s">
        <v>188</v>
      </c>
      <c r="P3" s="63" t="s">
        <v>189</v>
      </c>
    </row>
    <row r="4" spans="1:17" ht="38.1" customHeight="1">
      <c r="A4" s="107" t="s">
        <v>190</v>
      </c>
      <c r="B4" s="109" t="s">
        <v>191</v>
      </c>
      <c r="C4" s="111" t="str">
        <f>IF(I5="",Q5,Q4)</f>
        <v>$BID_FEE&amp;</v>
      </c>
      <c r="D4" s="113" t="s">
        <v>192</v>
      </c>
      <c r="E4" s="113" t="s">
        <v>193</v>
      </c>
      <c r="F4" s="113" t="e">
        <f>IF(OR(D4="",E4=""),"",E4-D4)</f>
        <v>#VALUE!</v>
      </c>
      <c r="G4" s="65" t="s">
        <v>194</v>
      </c>
      <c r="H4" s="66" t="s">
        <v>195</v>
      </c>
      <c r="I4" s="66" t="s">
        <v>196</v>
      </c>
      <c r="J4" s="66" t="s">
        <v>197</v>
      </c>
      <c r="K4" s="115" t="s">
        <v>198</v>
      </c>
      <c r="L4" s="115" t="s">
        <v>199</v>
      </c>
      <c r="M4" s="117" t="s">
        <v>200</v>
      </c>
      <c r="N4" s="119" t="s">
        <v>201</v>
      </c>
      <c r="O4" s="119" t="s">
        <v>202</v>
      </c>
      <c r="P4" s="121" t="s">
        <v>203</v>
      </c>
      <c r="Q4" t="s">
        <v>204</v>
      </c>
    </row>
    <row r="5" spans="1:17" ht="38.1" customHeight="1">
      <c r="A5" s="108"/>
      <c r="B5" s="110"/>
      <c r="C5" s="112"/>
      <c r="D5" s="114"/>
      <c r="E5" s="114"/>
      <c r="F5" s="114"/>
      <c r="G5" s="65" t="s">
        <v>205</v>
      </c>
      <c r="H5" s="66" t="s">
        <v>206</v>
      </c>
      <c r="I5" s="66" t="s">
        <v>207</v>
      </c>
      <c r="J5" s="66" t="s">
        <v>208</v>
      </c>
      <c r="K5" s="116"/>
      <c r="L5" s="116"/>
      <c r="M5" s="118"/>
      <c r="N5" s="120"/>
      <c r="O5" s="120"/>
      <c r="P5" s="122"/>
      <c r="Q5" t="s">
        <v>209</v>
      </c>
    </row>
    <row r="6" spans="1:17">
      <c r="A6" s="123" t="s">
        <v>210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67"/>
    </row>
  </sheetData>
  <mergeCells count="15">
    <mergeCell ref="N4:N5"/>
    <mergeCell ref="O4:O5"/>
    <mergeCell ref="P4:P5"/>
    <mergeCell ref="A6:K6"/>
    <mergeCell ref="G1:H2"/>
    <mergeCell ref="J1:M2"/>
    <mergeCell ref="A4:A5"/>
    <mergeCell ref="B4:B5"/>
    <mergeCell ref="C4:C5"/>
    <mergeCell ref="D4:D5"/>
    <mergeCell ref="E4:E5"/>
    <mergeCell ref="F4:F5"/>
    <mergeCell ref="K4:K5"/>
    <mergeCell ref="L4:L5"/>
    <mergeCell ref="M4:M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7FC-C60A-4CC5-9E2C-B251779BA710}">
  <dimension ref="A1:M6"/>
  <sheetViews>
    <sheetView workbookViewId="0">
      <selection sqref="A1:XFD1048576"/>
    </sheetView>
  </sheetViews>
  <sheetFormatPr defaultRowHeight="15"/>
  <cols>
    <col min="1" max="1" width="6.25" bestFit="1" customWidth="1"/>
    <col min="2" max="2" width="29.375" bestFit="1" customWidth="1"/>
    <col min="3" max="3" width="12.125" bestFit="1" customWidth="1"/>
    <col min="4" max="4" width="12.625" bestFit="1" customWidth="1"/>
    <col min="5" max="5" width="9.375" bestFit="1" customWidth="1"/>
    <col min="7" max="7" width="13.625" bestFit="1" customWidth="1"/>
    <col min="9" max="11" width="13.625" bestFit="1" customWidth="1"/>
    <col min="12" max="13" width="15.25" bestFit="1" customWidth="1"/>
  </cols>
  <sheetData>
    <row r="1" spans="1:13" ht="15.6">
      <c r="A1" s="2"/>
      <c r="B1" s="2"/>
      <c r="C1" s="2"/>
      <c r="D1" s="2"/>
      <c r="E1" s="103" t="s">
        <v>211</v>
      </c>
      <c r="F1" s="105"/>
      <c r="G1" s="105"/>
      <c r="H1" s="2"/>
      <c r="I1" s="68"/>
      <c r="J1" s="95" t="s">
        <v>21</v>
      </c>
      <c r="K1" s="95"/>
      <c r="L1" s="95"/>
      <c r="M1" s="55"/>
    </row>
    <row r="2" spans="1:13" ht="15.6">
      <c r="A2" s="2"/>
      <c r="B2" s="61" t="s">
        <v>174</v>
      </c>
      <c r="C2" s="2"/>
      <c r="D2" s="2"/>
      <c r="E2" s="106"/>
      <c r="F2" s="106"/>
      <c r="G2" s="106"/>
      <c r="H2" s="2"/>
      <c r="I2" s="69"/>
      <c r="J2" s="126"/>
      <c r="K2" s="126"/>
      <c r="L2" s="126"/>
      <c r="M2" s="70"/>
    </row>
    <row r="3" spans="1:13" ht="40.799999999999997">
      <c r="A3" s="62" t="s">
        <v>175</v>
      </c>
      <c r="B3" s="62" t="s">
        <v>176</v>
      </c>
      <c r="C3" s="62" t="s">
        <v>212</v>
      </c>
      <c r="D3" s="62" t="s">
        <v>213</v>
      </c>
      <c r="E3" s="71" t="s">
        <v>214</v>
      </c>
      <c r="F3" s="63" t="s">
        <v>215</v>
      </c>
      <c r="G3" s="62" t="s">
        <v>216</v>
      </c>
      <c r="H3" s="62" t="s">
        <v>217</v>
      </c>
      <c r="I3" s="62" t="s">
        <v>218</v>
      </c>
      <c r="J3" s="62" t="s">
        <v>219</v>
      </c>
      <c r="K3" s="62" t="s">
        <v>220</v>
      </c>
      <c r="L3" s="62" t="s">
        <v>221</v>
      </c>
      <c r="M3" s="62" t="s">
        <v>186</v>
      </c>
    </row>
    <row r="4" spans="1:13" ht="38.1" customHeight="1">
      <c r="A4" s="107" t="s">
        <v>190</v>
      </c>
      <c r="B4" s="109" t="s">
        <v>191</v>
      </c>
      <c r="C4" s="119" t="s">
        <v>201</v>
      </c>
      <c r="D4" s="119" t="s">
        <v>202</v>
      </c>
      <c r="E4" s="127" t="e">
        <f>IF(C4&lt;&gt;0,D4/C4,0)</f>
        <v>#VALUE!</v>
      </c>
      <c r="F4" s="65"/>
      <c r="G4" s="66" t="s">
        <v>222</v>
      </c>
      <c r="H4" s="66"/>
      <c r="I4" s="66" t="s">
        <v>223</v>
      </c>
      <c r="J4" s="66" t="s">
        <v>224</v>
      </c>
      <c r="K4" s="66" t="s">
        <v>225</v>
      </c>
      <c r="L4" s="115" t="s">
        <v>198</v>
      </c>
      <c r="M4" s="125" t="s">
        <v>199</v>
      </c>
    </row>
    <row r="5" spans="1:13" ht="38.1" customHeight="1">
      <c r="A5" s="108"/>
      <c r="B5" s="110"/>
      <c r="C5" s="120"/>
      <c r="D5" s="120"/>
      <c r="E5" s="128"/>
      <c r="F5" s="65"/>
      <c r="G5" s="66" t="s">
        <v>226</v>
      </c>
      <c r="H5" s="66"/>
      <c r="I5" s="66" t="s">
        <v>227</v>
      </c>
      <c r="J5" s="66" t="s">
        <v>228</v>
      </c>
      <c r="K5" s="66" t="s">
        <v>229</v>
      </c>
      <c r="L5" s="116"/>
      <c r="M5" s="125"/>
    </row>
    <row r="6" spans="1:13" ht="15.6">
      <c r="A6" s="123" t="s">
        <v>210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67"/>
    </row>
  </sheetData>
  <mergeCells count="10">
    <mergeCell ref="M4:M5"/>
    <mergeCell ref="A6:L6"/>
    <mergeCell ref="E1:G2"/>
    <mergeCell ref="J1:L2"/>
    <mergeCell ref="A4:A5"/>
    <mergeCell ref="B4:B5"/>
    <mergeCell ref="C4:C5"/>
    <mergeCell ref="D4:D5"/>
    <mergeCell ref="E4:E5"/>
    <mergeCell ref="L4:L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7E36-159F-43EA-B572-4B2859C199FD}">
  <dimension ref="A1:Q8"/>
  <sheetViews>
    <sheetView tabSelected="1" workbookViewId="0">
      <selection activeCell="I13" sqref="I13"/>
    </sheetView>
  </sheetViews>
  <sheetFormatPr defaultRowHeight="15"/>
  <cols>
    <col min="1" max="1" width="6.25" bestFit="1" customWidth="1"/>
    <col min="2" max="2" width="7.5" customWidth="1"/>
    <col min="3" max="3" width="11.25" bestFit="1" customWidth="1"/>
    <col min="4" max="5" width="10.125" bestFit="1" customWidth="1"/>
    <col min="6" max="6" width="9.375" bestFit="1" customWidth="1"/>
    <col min="7" max="10" width="13.875" bestFit="1" customWidth="1"/>
    <col min="11" max="11" width="3.75" customWidth="1"/>
    <col min="12" max="12" width="15.25" bestFit="1" customWidth="1"/>
    <col min="13" max="13" width="11.25" bestFit="1" customWidth="1"/>
    <col min="14" max="14" width="13.875" bestFit="1" customWidth="1"/>
    <col min="15" max="15" width="12.125" bestFit="1" customWidth="1"/>
    <col min="16" max="16" width="12.75" bestFit="1" customWidth="1"/>
    <col min="17" max="17" width="14.5" bestFit="1" customWidth="1"/>
  </cols>
  <sheetData>
    <row r="1" spans="1:17" ht="15.6">
      <c r="A1" s="2"/>
      <c r="B1" s="2"/>
      <c r="C1" s="2"/>
      <c r="D1" s="2"/>
      <c r="E1" s="2"/>
      <c r="F1" s="103" t="s">
        <v>230</v>
      </c>
      <c r="G1" s="105"/>
      <c r="H1" s="105"/>
      <c r="I1" s="2"/>
      <c r="J1" s="95" t="s">
        <v>21</v>
      </c>
      <c r="K1" s="95"/>
      <c r="L1" s="95"/>
      <c r="M1" s="129"/>
      <c r="N1" s="129"/>
    </row>
    <row r="2" spans="1:17" ht="15.6">
      <c r="A2" s="2"/>
      <c r="B2" s="61" t="s">
        <v>174</v>
      </c>
      <c r="C2" s="2"/>
      <c r="D2" s="2"/>
      <c r="E2" s="2"/>
      <c r="F2" s="106"/>
      <c r="G2" s="106"/>
      <c r="H2" s="106"/>
      <c r="I2" s="2"/>
      <c r="J2" s="106"/>
      <c r="K2" s="106"/>
      <c r="L2" s="106"/>
      <c r="M2" s="106"/>
      <c r="N2" s="106"/>
    </row>
    <row r="3" spans="1:17" ht="112.2">
      <c r="A3" s="62" t="s">
        <v>175</v>
      </c>
      <c r="B3" s="62" t="s">
        <v>176</v>
      </c>
      <c r="C3" s="62" t="s">
        <v>177</v>
      </c>
      <c r="D3" s="62" t="s">
        <v>178</v>
      </c>
      <c r="E3" s="62" t="s">
        <v>179</v>
      </c>
      <c r="F3" s="62" t="s">
        <v>231</v>
      </c>
      <c r="G3" s="63" t="s">
        <v>181</v>
      </c>
      <c r="H3" s="62" t="s">
        <v>182</v>
      </c>
      <c r="I3" s="62" t="s">
        <v>183</v>
      </c>
      <c r="J3" s="62" t="s">
        <v>184</v>
      </c>
      <c r="K3" s="62" t="s">
        <v>185</v>
      </c>
      <c r="L3" s="62" t="s">
        <v>186</v>
      </c>
      <c r="M3" s="64" t="s">
        <v>189</v>
      </c>
      <c r="N3" s="64" t="s">
        <v>187</v>
      </c>
      <c r="O3" s="62" t="s">
        <v>232</v>
      </c>
      <c r="P3" s="62" t="s">
        <v>188</v>
      </c>
    </row>
    <row r="4" spans="1:17" ht="38.1" customHeight="1">
      <c r="A4" s="107" t="s">
        <v>190</v>
      </c>
      <c r="B4" s="109" t="s">
        <v>191</v>
      </c>
      <c r="C4" s="131" t="str">
        <f>IF(I5="",Q5,Q4)</f>
        <v>$BID_FEE&amp;</v>
      </c>
      <c r="D4" s="131" t="s">
        <v>192</v>
      </c>
      <c r="E4" s="131" t="s">
        <v>193</v>
      </c>
      <c r="F4" s="131" t="e">
        <f>IF(OR(D4="",E4=""),"",E4-D4)</f>
        <v>#VALUE!</v>
      </c>
      <c r="G4" s="65" t="s">
        <v>194</v>
      </c>
      <c r="H4" s="66" t="s">
        <v>195</v>
      </c>
      <c r="I4" s="66" t="s">
        <v>196</v>
      </c>
      <c r="J4" s="66" t="s">
        <v>197</v>
      </c>
      <c r="K4" s="115" t="s">
        <v>198</v>
      </c>
      <c r="L4" s="115" t="s">
        <v>199</v>
      </c>
      <c r="M4" s="133"/>
      <c r="N4" s="119" t="s">
        <v>200</v>
      </c>
      <c r="O4" s="119" t="s">
        <v>201</v>
      </c>
      <c r="P4" s="119" t="s">
        <v>202</v>
      </c>
      <c r="Q4" t="s">
        <v>204</v>
      </c>
    </row>
    <row r="5" spans="1:17" ht="38.1" customHeight="1">
      <c r="A5" s="130"/>
      <c r="B5" s="110"/>
      <c r="C5" s="132"/>
      <c r="D5" s="132"/>
      <c r="E5" s="132"/>
      <c r="F5" s="132"/>
      <c r="G5" s="65" t="s">
        <v>205</v>
      </c>
      <c r="H5" s="66" t="s">
        <v>206</v>
      </c>
      <c r="I5" s="66" t="s">
        <v>207</v>
      </c>
      <c r="J5" s="66" t="s">
        <v>208</v>
      </c>
      <c r="K5" s="116"/>
      <c r="L5" s="116"/>
      <c r="M5" s="134"/>
      <c r="N5" s="135"/>
      <c r="O5" s="135"/>
      <c r="P5" s="135"/>
      <c r="Q5" t="s">
        <v>209</v>
      </c>
    </row>
    <row r="7" spans="1:17">
      <c r="A7">
        <v>1</v>
      </c>
      <c r="B7">
        <v>2</v>
      </c>
      <c r="C7">
        <v>3</v>
      </c>
    </row>
    <row r="8" spans="1:17">
      <c r="C8">
        <v>3</v>
      </c>
    </row>
  </sheetData>
  <mergeCells count="14">
    <mergeCell ref="O4:O5"/>
    <mergeCell ref="P4:P5"/>
    <mergeCell ref="F1:H2"/>
    <mergeCell ref="J1:N2"/>
    <mergeCell ref="A4:A5"/>
    <mergeCell ref="B4:B5"/>
    <mergeCell ref="C4:C5"/>
    <mergeCell ref="D4:D5"/>
    <mergeCell ref="E4:E5"/>
    <mergeCell ref="F4:F5"/>
    <mergeCell ref="K4:K5"/>
    <mergeCell ref="L4:L5"/>
    <mergeCell ref="M4:M5"/>
    <mergeCell ref="N4:N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總表</vt:lpstr>
      <vt:lpstr>分處</vt:lpstr>
      <vt:lpstr>自辦</vt:lpstr>
      <vt:lpstr>用地取得</vt:lpstr>
      <vt:lpstr>地方自辦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2023-04-11T02:20:34Z</dcterms:modified>
</cp:coreProperties>
</file>