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Work\Desktop PC\Data\Contextual cuing\Virtual Reality\Ed Exp 2\"/>
    </mc:Choice>
  </mc:AlternateContent>
  <bookViews>
    <workbookView xWindow="0" yWindow="0" windowWidth="38400" windowHeight="17835" activeTab="2"/>
  </bookViews>
  <sheets>
    <sheet name="Phase 1 Overall" sheetId="1" r:id="rId1"/>
    <sheet name="Phase 1 Split" sheetId="2" r:id="rId2"/>
    <sheet name="Phase 2" sheetId="3" r:id="rId3"/>
    <sheet name="Basic 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I17" i="3"/>
  <c r="I40" i="3" s="1"/>
  <c r="J17" i="3"/>
  <c r="L17" i="3"/>
  <c r="V37" i="1"/>
  <c r="W37" i="1"/>
  <c r="X37" i="1"/>
  <c r="Y37" i="1"/>
  <c r="Z37" i="1"/>
  <c r="AA37" i="1"/>
  <c r="AB37" i="1"/>
  <c r="AC37" i="1"/>
  <c r="AD37" i="1"/>
  <c r="AE37" i="1"/>
  <c r="AF37" i="1"/>
  <c r="U37" i="1"/>
  <c r="U36" i="1"/>
  <c r="V36" i="1"/>
  <c r="W36" i="1"/>
  <c r="X36" i="1"/>
  <c r="Y36" i="1"/>
  <c r="Z36" i="1"/>
  <c r="AA36" i="1"/>
  <c r="AB36" i="1"/>
  <c r="AC36" i="1"/>
  <c r="AD36" i="1"/>
  <c r="AE36" i="1"/>
  <c r="AF36" i="1"/>
  <c r="Y3" i="1"/>
  <c r="AA3" i="1"/>
  <c r="AB3" i="1"/>
  <c r="AC3" i="1"/>
  <c r="AD3" i="1"/>
  <c r="AE3" i="1"/>
  <c r="AF3" i="1"/>
  <c r="Y4" i="1"/>
  <c r="AA4" i="1"/>
  <c r="AB4" i="1"/>
  <c r="AC4" i="1"/>
  <c r="AD4" i="1"/>
  <c r="AE4" i="1"/>
  <c r="AF4" i="1"/>
  <c r="Y5" i="1"/>
  <c r="AA5" i="1"/>
  <c r="AB5" i="1"/>
  <c r="AC5" i="1"/>
  <c r="AD5" i="1"/>
  <c r="AE5" i="1"/>
  <c r="AF5" i="1"/>
  <c r="Y6" i="1"/>
  <c r="AA6" i="1"/>
  <c r="AB6" i="1"/>
  <c r="AC6" i="1"/>
  <c r="AD6" i="1"/>
  <c r="AE6" i="1"/>
  <c r="AF6" i="1"/>
  <c r="Y7" i="1"/>
  <c r="AA7" i="1"/>
  <c r="AB7" i="1"/>
  <c r="AC7" i="1"/>
  <c r="AD7" i="1"/>
  <c r="AE7" i="1"/>
  <c r="AF7" i="1"/>
  <c r="Y8" i="1"/>
  <c r="AA8" i="1"/>
  <c r="AB8" i="1"/>
  <c r="AC8" i="1"/>
  <c r="AD8" i="1"/>
  <c r="AE8" i="1"/>
  <c r="AF8" i="1"/>
  <c r="Y9" i="1"/>
  <c r="AA9" i="1"/>
  <c r="AB9" i="1"/>
  <c r="AC9" i="1"/>
  <c r="AD9" i="1"/>
  <c r="AE9" i="1"/>
  <c r="AF9" i="1"/>
  <c r="Y11" i="1"/>
  <c r="AA11" i="1"/>
  <c r="AB11" i="1"/>
  <c r="AC11" i="1"/>
  <c r="AD11" i="1"/>
  <c r="AE11" i="1"/>
  <c r="AF11" i="1"/>
  <c r="Y12" i="1"/>
  <c r="AA12" i="1"/>
  <c r="AB12" i="1"/>
  <c r="AC12" i="1"/>
  <c r="AD12" i="1"/>
  <c r="AE12" i="1"/>
  <c r="AF12" i="1"/>
  <c r="Y13" i="1"/>
  <c r="AA13" i="1"/>
  <c r="AB13" i="1"/>
  <c r="AC13" i="1"/>
  <c r="AD13" i="1"/>
  <c r="AE13" i="1"/>
  <c r="AF13" i="1"/>
  <c r="Y14" i="1"/>
  <c r="AA14" i="1"/>
  <c r="AB14" i="1"/>
  <c r="AC14" i="1"/>
  <c r="AD14" i="1"/>
  <c r="AE14" i="1"/>
  <c r="AF14" i="1"/>
  <c r="Y15" i="1"/>
  <c r="AA15" i="1"/>
  <c r="AB15" i="1"/>
  <c r="AC15" i="1"/>
  <c r="AD15" i="1"/>
  <c r="AE15" i="1"/>
  <c r="AF15" i="1"/>
  <c r="Y17" i="1"/>
  <c r="AA17" i="1"/>
  <c r="AB17" i="1"/>
  <c r="AC17" i="1"/>
  <c r="AD17" i="1"/>
  <c r="AE17" i="1"/>
  <c r="AF17" i="1"/>
  <c r="Y19" i="1"/>
  <c r="AA19" i="1"/>
  <c r="AB19" i="1"/>
  <c r="AC19" i="1"/>
  <c r="AD19" i="1"/>
  <c r="AE19" i="1"/>
  <c r="AF19" i="1"/>
  <c r="Y20" i="1"/>
  <c r="AA20" i="1"/>
  <c r="AB20" i="1"/>
  <c r="AC20" i="1"/>
  <c r="AD20" i="1"/>
  <c r="AE20" i="1"/>
  <c r="AF20" i="1"/>
  <c r="Y21" i="1"/>
  <c r="AA21" i="1"/>
  <c r="AB21" i="1"/>
  <c r="AC21" i="1"/>
  <c r="AD21" i="1"/>
  <c r="AE21" i="1"/>
  <c r="AF21" i="1"/>
  <c r="Y22" i="1"/>
  <c r="AA22" i="1"/>
  <c r="AB22" i="1"/>
  <c r="AC22" i="1"/>
  <c r="AD22" i="1"/>
  <c r="AE22" i="1"/>
  <c r="AF22" i="1"/>
  <c r="Y23" i="1"/>
  <c r="AA23" i="1"/>
  <c r="AB23" i="1"/>
  <c r="AC23" i="1"/>
  <c r="AD23" i="1"/>
  <c r="AE23" i="1"/>
  <c r="AF23" i="1"/>
  <c r="Y24" i="1"/>
  <c r="AA24" i="1"/>
  <c r="AB24" i="1"/>
  <c r="AC24" i="1"/>
  <c r="AD24" i="1"/>
  <c r="AE24" i="1"/>
  <c r="AF24" i="1"/>
  <c r="Y25" i="1"/>
  <c r="AA25" i="1"/>
  <c r="AB25" i="1"/>
  <c r="AC25" i="1"/>
  <c r="AD25" i="1"/>
  <c r="AE25" i="1"/>
  <c r="AF25" i="1"/>
  <c r="Y27" i="1"/>
  <c r="AA27" i="1"/>
  <c r="AB27" i="1"/>
  <c r="AC27" i="1"/>
  <c r="AD27" i="1"/>
  <c r="AE27" i="1"/>
  <c r="AF27" i="1"/>
  <c r="Y29" i="1"/>
  <c r="AA29" i="1"/>
  <c r="AB29" i="1"/>
  <c r="AC29" i="1"/>
  <c r="AD29" i="1"/>
  <c r="AE29" i="1"/>
  <c r="AF29" i="1"/>
  <c r="Y31" i="1"/>
  <c r="AA31" i="1"/>
  <c r="AB31" i="1"/>
  <c r="AC31" i="1"/>
  <c r="AD31" i="1"/>
  <c r="AE31" i="1"/>
  <c r="AF31" i="1"/>
  <c r="Y32" i="1"/>
  <c r="AA32" i="1"/>
  <c r="AB32" i="1"/>
  <c r="AC32" i="1"/>
  <c r="AD32" i="1"/>
  <c r="AE32" i="1"/>
  <c r="AF32" i="1"/>
  <c r="W2" i="1"/>
  <c r="Y2" i="1"/>
  <c r="Z2" i="1"/>
  <c r="AA2" i="1"/>
  <c r="AB2" i="1"/>
  <c r="AC2" i="1"/>
  <c r="S3" i="1"/>
  <c r="S4" i="1"/>
  <c r="S5" i="1"/>
  <c r="S6" i="1"/>
  <c r="S7" i="1"/>
  <c r="S36" i="1" s="1"/>
  <c r="U2" i="1" s="1"/>
  <c r="S8" i="1"/>
  <c r="S9" i="1"/>
  <c r="S11" i="1"/>
  <c r="S12" i="1"/>
  <c r="S13" i="1"/>
  <c r="S14" i="1"/>
  <c r="S15" i="1"/>
  <c r="S17" i="1"/>
  <c r="S19" i="1"/>
  <c r="S20" i="1"/>
  <c r="S21" i="1"/>
  <c r="S22" i="1"/>
  <c r="S23" i="1"/>
  <c r="S24" i="1"/>
  <c r="S25" i="1"/>
  <c r="S27" i="1"/>
  <c r="S29" i="1"/>
  <c r="S31" i="1"/>
  <c r="S32" i="1"/>
  <c r="R36" i="1"/>
  <c r="S2" i="1"/>
  <c r="H42" i="3"/>
  <c r="I2" i="3"/>
  <c r="H2" i="3"/>
  <c r="J37" i="3"/>
  <c r="J3" i="3"/>
  <c r="J4" i="3"/>
  <c r="J5" i="3"/>
  <c r="J6" i="3"/>
  <c r="J7" i="3"/>
  <c r="J8" i="3"/>
  <c r="J9" i="3"/>
  <c r="J11" i="3"/>
  <c r="J12" i="3"/>
  <c r="J13" i="3"/>
  <c r="J14" i="3"/>
  <c r="J15" i="3"/>
  <c r="J19" i="3"/>
  <c r="J20" i="3"/>
  <c r="J21" i="3"/>
  <c r="J22" i="3"/>
  <c r="J23" i="3"/>
  <c r="J24" i="3"/>
  <c r="J25" i="3"/>
  <c r="J27" i="3"/>
  <c r="J29" i="3"/>
  <c r="J31" i="3"/>
  <c r="J32" i="3"/>
  <c r="J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1" i="3"/>
  <c r="I11" i="3"/>
  <c r="H12" i="3"/>
  <c r="I12" i="3"/>
  <c r="H13" i="3"/>
  <c r="I13" i="3"/>
  <c r="H14" i="3"/>
  <c r="I14" i="3"/>
  <c r="H15" i="3"/>
  <c r="I15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7" i="3"/>
  <c r="I27" i="3"/>
  <c r="H29" i="3"/>
  <c r="I29" i="3"/>
  <c r="H31" i="3"/>
  <c r="I31" i="3"/>
  <c r="H32" i="3"/>
  <c r="I32" i="3"/>
  <c r="I37" i="3"/>
  <c r="H37" i="3"/>
  <c r="L3" i="3"/>
  <c r="L4" i="3"/>
  <c r="L5" i="3"/>
  <c r="L6" i="3"/>
  <c r="L7" i="3"/>
  <c r="L8" i="3"/>
  <c r="L9" i="3"/>
  <c r="L11" i="3"/>
  <c r="L12" i="3"/>
  <c r="L13" i="3"/>
  <c r="L14" i="3"/>
  <c r="L15" i="3"/>
  <c r="L19" i="3"/>
  <c r="L20" i="3"/>
  <c r="L21" i="3"/>
  <c r="L22" i="3"/>
  <c r="L23" i="3"/>
  <c r="L24" i="3"/>
  <c r="L25" i="3"/>
  <c r="L27" i="3"/>
  <c r="L29" i="3"/>
  <c r="L31" i="3"/>
  <c r="L32" i="3"/>
  <c r="L2" i="3"/>
  <c r="H40" i="3" l="1"/>
  <c r="X2" i="1"/>
  <c r="Z32" i="1"/>
  <c r="Z31" i="1"/>
  <c r="Z29" i="1"/>
  <c r="Z27" i="1"/>
  <c r="Z25" i="1"/>
  <c r="Z24" i="1"/>
  <c r="Z23" i="1"/>
  <c r="Z22" i="1"/>
  <c r="Z21" i="1"/>
  <c r="Z20" i="1"/>
  <c r="Z19" i="1"/>
  <c r="Z17" i="1"/>
  <c r="Z15" i="1"/>
  <c r="Z14" i="1"/>
  <c r="Z13" i="1"/>
  <c r="Z12" i="1"/>
  <c r="Z11" i="1"/>
  <c r="Z9" i="1"/>
  <c r="Z8" i="1"/>
  <c r="Z7" i="1"/>
  <c r="Z6" i="1"/>
  <c r="Z5" i="1"/>
  <c r="Z4" i="1"/>
  <c r="Z3" i="1"/>
  <c r="V2" i="1"/>
  <c r="X32" i="1"/>
  <c r="X31" i="1"/>
  <c r="X29" i="1"/>
  <c r="X27" i="1"/>
  <c r="X25" i="1"/>
  <c r="X24" i="1"/>
  <c r="X23" i="1"/>
  <c r="X22" i="1"/>
  <c r="X21" i="1"/>
  <c r="X20" i="1"/>
  <c r="X19" i="1"/>
  <c r="X17" i="1"/>
  <c r="X15" i="1"/>
  <c r="X14" i="1"/>
  <c r="X13" i="1"/>
  <c r="X12" i="1"/>
  <c r="X11" i="1"/>
  <c r="X9" i="1"/>
  <c r="X8" i="1"/>
  <c r="X7" i="1"/>
  <c r="X6" i="1"/>
  <c r="X5" i="1"/>
  <c r="X4" i="1"/>
  <c r="X3" i="1"/>
  <c r="AF2" i="1"/>
  <c r="W32" i="1"/>
  <c r="W31" i="1"/>
  <c r="W29" i="1"/>
  <c r="W27" i="1"/>
  <c r="W25" i="1"/>
  <c r="W24" i="1"/>
  <c r="W23" i="1"/>
  <c r="W22" i="1"/>
  <c r="W21" i="1"/>
  <c r="W20" i="1"/>
  <c r="W19" i="1"/>
  <c r="W17" i="1"/>
  <c r="W15" i="1"/>
  <c r="W14" i="1"/>
  <c r="W13" i="1"/>
  <c r="W12" i="1"/>
  <c r="W11" i="1"/>
  <c r="W9" i="1"/>
  <c r="W8" i="1"/>
  <c r="W7" i="1"/>
  <c r="W6" i="1"/>
  <c r="W5" i="1"/>
  <c r="W4" i="1"/>
  <c r="W3" i="1"/>
  <c r="AE2" i="1"/>
  <c r="V32" i="1"/>
  <c r="V31" i="1"/>
  <c r="V29" i="1"/>
  <c r="V27" i="1"/>
  <c r="V25" i="1"/>
  <c r="V24" i="1"/>
  <c r="V23" i="1"/>
  <c r="V22" i="1"/>
  <c r="V21" i="1"/>
  <c r="V20" i="1"/>
  <c r="V19" i="1"/>
  <c r="V17" i="1"/>
  <c r="V15" i="1"/>
  <c r="V14" i="1"/>
  <c r="V13" i="1"/>
  <c r="V12" i="1"/>
  <c r="V11" i="1"/>
  <c r="V9" i="1"/>
  <c r="V8" i="1"/>
  <c r="V7" i="1"/>
  <c r="V6" i="1"/>
  <c r="V5" i="1"/>
  <c r="V4" i="1"/>
  <c r="V3" i="1"/>
  <c r="AD2" i="1"/>
  <c r="U32" i="1"/>
  <c r="U31" i="1"/>
  <c r="U29" i="1"/>
  <c r="U27" i="1"/>
  <c r="U25" i="1"/>
  <c r="U24" i="1"/>
  <c r="U23" i="1"/>
  <c r="U22" i="1"/>
  <c r="U21" i="1"/>
  <c r="U20" i="1"/>
  <c r="U19" i="1"/>
  <c r="U17" i="1"/>
  <c r="U15" i="1"/>
  <c r="U14" i="1"/>
  <c r="U13" i="1"/>
  <c r="U12" i="1"/>
  <c r="U11" i="1"/>
  <c r="U9" i="1"/>
  <c r="U8" i="1"/>
  <c r="U7" i="1"/>
  <c r="U6" i="1"/>
  <c r="U5" i="1"/>
  <c r="U4" i="1"/>
  <c r="U3" i="1"/>
  <c r="L37" i="3"/>
  <c r="O4" i="3" l="1"/>
  <c r="N17" i="3"/>
  <c r="O17" i="3"/>
  <c r="Q17" i="3"/>
  <c r="R17" i="3"/>
  <c r="T17" i="3"/>
  <c r="U17" i="3"/>
  <c r="P17" i="3"/>
  <c r="S17" i="3"/>
  <c r="V17" i="3"/>
  <c r="N23" i="3"/>
  <c r="U4" i="3"/>
  <c r="U8" i="3"/>
  <c r="U13" i="3"/>
  <c r="U20" i="3"/>
  <c r="U24" i="3"/>
  <c r="U31" i="3"/>
  <c r="V4" i="3"/>
  <c r="V24" i="3"/>
  <c r="T9" i="3"/>
  <c r="T21" i="3"/>
  <c r="U14" i="3"/>
  <c r="U25" i="3"/>
  <c r="V5" i="3"/>
  <c r="V9" i="3"/>
  <c r="V14" i="3"/>
  <c r="V21" i="3"/>
  <c r="V25" i="3"/>
  <c r="V32" i="3"/>
  <c r="V22" i="3"/>
  <c r="T3" i="3"/>
  <c r="T19" i="3"/>
  <c r="U7" i="3"/>
  <c r="U23" i="3"/>
  <c r="V3" i="3"/>
  <c r="V19" i="3"/>
  <c r="T6" i="3"/>
  <c r="T11" i="3"/>
  <c r="T15" i="3"/>
  <c r="T22" i="3"/>
  <c r="T27" i="3"/>
  <c r="T2" i="3"/>
  <c r="V15" i="3"/>
  <c r="T7" i="3"/>
  <c r="T29" i="3"/>
  <c r="U12" i="3"/>
  <c r="U29" i="3"/>
  <c r="V12" i="3"/>
  <c r="V29" i="3"/>
  <c r="T4" i="3"/>
  <c r="T13" i="3"/>
  <c r="T31" i="3"/>
  <c r="V8" i="3"/>
  <c r="V13" i="3"/>
  <c r="V31" i="3"/>
  <c r="T5" i="3"/>
  <c r="T14" i="3"/>
  <c r="T25" i="3"/>
  <c r="U5" i="3"/>
  <c r="U21" i="3"/>
  <c r="U6" i="3"/>
  <c r="U11" i="3"/>
  <c r="U15" i="3"/>
  <c r="U22" i="3"/>
  <c r="U27" i="3"/>
  <c r="U2" i="3"/>
  <c r="V6" i="3"/>
  <c r="V11" i="3"/>
  <c r="V27" i="3"/>
  <c r="V2" i="3"/>
  <c r="T12" i="3"/>
  <c r="T23" i="3"/>
  <c r="U3" i="3"/>
  <c r="U19" i="3"/>
  <c r="V7" i="3"/>
  <c r="V23" i="3"/>
  <c r="T8" i="3"/>
  <c r="T24" i="3"/>
  <c r="T20" i="3"/>
  <c r="V20" i="3"/>
  <c r="T32" i="3"/>
  <c r="U9" i="3"/>
  <c r="U32" i="3"/>
  <c r="Q15" i="3"/>
  <c r="R9" i="3"/>
  <c r="R7" i="3"/>
  <c r="O8" i="3"/>
  <c r="Q19" i="3"/>
  <c r="O20" i="3"/>
  <c r="S24" i="3"/>
  <c r="P29" i="3"/>
  <c r="O5" i="3"/>
  <c r="N12" i="3"/>
  <c r="S21" i="3"/>
  <c r="S20" i="3"/>
  <c r="P22" i="3"/>
  <c r="O27" i="3"/>
  <c r="R6" i="3"/>
  <c r="O15" i="3"/>
  <c r="P4" i="3"/>
  <c r="S6" i="3"/>
  <c r="Q25" i="3"/>
  <c r="Q12" i="3"/>
  <c r="S9" i="3"/>
  <c r="S27" i="3"/>
  <c r="N3" i="3"/>
  <c r="P7" i="3"/>
  <c r="N4" i="3"/>
  <c r="N32" i="3"/>
  <c r="R11" i="3"/>
  <c r="O19" i="3"/>
  <c r="P6" i="3"/>
  <c r="S29" i="3"/>
  <c r="Q29" i="3"/>
  <c r="Q27" i="3"/>
  <c r="R31" i="3"/>
  <c r="S12" i="3"/>
  <c r="S19" i="3"/>
  <c r="P2" i="3"/>
  <c r="R14" i="3"/>
  <c r="N19" i="3"/>
  <c r="N22" i="3"/>
  <c r="Q13" i="3"/>
  <c r="P3" i="3"/>
  <c r="R24" i="3"/>
  <c r="O6" i="3"/>
  <c r="O9" i="3"/>
  <c r="P20" i="3"/>
  <c r="N8" i="3"/>
  <c r="O12" i="3"/>
  <c r="O22" i="3"/>
  <c r="P9" i="3"/>
  <c r="Q21" i="3"/>
  <c r="O2" i="3"/>
  <c r="N14" i="3"/>
  <c r="Q23" i="3"/>
  <c r="S3" i="3"/>
  <c r="R29" i="3"/>
  <c r="N27" i="3"/>
  <c r="R20" i="3"/>
  <c r="N24" i="3"/>
  <c r="S13" i="3"/>
  <c r="Q4" i="3"/>
  <c r="O24" i="3"/>
  <c r="R19" i="3"/>
  <c r="N21" i="3"/>
  <c r="S23" i="3"/>
  <c r="O25" i="3"/>
  <c r="P13" i="3"/>
  <c r="Q6" i="3"/>
  <c r="S8" i="3"/>
  <c r="S31" i="3"/>
  <c r="Q3" i="3"/>
  <c r="R2" i="3"/>
  <c r="R4" i="3"/>
  <c r="N31" i="3"/>
  <c r="Q14" i="3"/>
  <c r="N7" i="3"/>
  <c r="N29" i="3"/>
  <c r="P21" i="3"/>
  <c r="S2" i="3"/>
  <c r="S32" i="3"/>
  <c r="R13" i="3"/>
  <c r="S4" i="3"/>
  <c r="P25" i="3"/>
  <c r="Q22" i="3"/>
  <c r="O11" i="3"/>
  <c r="P12" i="3"/>
  <c r="S14" i="3"/>
  <c r="P32" i="3"/>
  <c r="N20" i="3"/>
  <c r="O21" i="3"/>
  <c r="Q32" i="3"/>
  <c r="R22" i="3"/>
  <c r="R3" i="3"/>
  <c r="P11" i="3"/>
  <c r="O3" i="3"/>
  <c r="N13" i="3"/>
  <c r="P27" i="3"/>
  <c r="O29" i="3"/>
  <c r="P15" i="3"/>
  <c r="Q8" i="3"/>
  <c r="S11" i="3"/>
  <c r="Q2" i="3"/>
  <c r="Q20" i="3"/>
  <c r="S22" i="3"/>
  <c r="Q5" i="3"/>
  <c r="N11" i="3"/>
  <c r="N15" i="3"/>
  <c r="R8" i="3"/>
  <c r="N9" i="3"/>
  <c r="P31" i="3"/>
  <c r="P5" i="3"/>
  <c r="P23" i="3"/>
  <c r="O31" i="3"/>
  <c r="O14" i="3"/>
  <c r="R21" i="3"/>
  <c r="Q31" i="3"/>
  <c r="O7" i="3"/>
  <c r="R25" i="3"/>
  <c r="N2" i="3"/>
  <c r="Q9" i="3"/>
  <c r="O13" i="3"/>
  <c r="P24" i="3"/>
  <c r="S15" i="3"/>
  <c r="R15" i="3"/>
  <c r="P8" i="3"/>
  <c r="R12" i="3"/>
  <c r="R32" i="3"/>
  <c r="N6" i="3"/>
  <c r="O23" i="3"/>
  <c r="R23" i="3"/>
  <c r="R5" i="3"/>
  <c r="Q24" i="3"/>
  <c r="R27" i="3"/>
  <c r="O32" i="3"/>
  <c r="P19" i="3"/>
  <c r="Q11" i="3"/>
  <c r="S25" i="3"/>
  <c r="S5" i="3"/>
  <c r="P14" i="3"/>
  <c r="Q7" i="3"/>
  <c r="S7" i="3"/>
  <c r="N5" i="3"/>
  <c r="N25" i="3"/>
  <c r="V38" i="3" l="1"/>
  <c r="R38" i="3"/>
  <c r="O38" i="3"/>
  <c r="S38" i="3"/>
  <c r="U38" i="3"/>
  <c r="N38" i="3"/>
  <c r="T38" i="3"/>
  <c r="P38" i="3"/>
  <c r="Q38" i="3"/>
  <c r="E43" i="3" l="1"/>
  <c r="F41" i="3"/>
  <c r="E41" i="3"/>
  <c r="B41" i="3"/>
  <c r="D38" i="4"/>
  <c r="D40" i="4" s="1"/>
  <c r="E38" i="4"/>
  <c r="E41" i="4" s="1"/>
  <c r="D39" i="4"/>
  <c r="E39" i="4"/>
  <c r="B39" i="4"/>
  <c r="B38" i="4"/>
  <c r="B40" i="4" s="1"/>
  <c r="AA27" i="2"/>
  <c r="AB27" i="2"/>
  <c r="AC27" i="2"/>
  <c r="AD27" i="2"/>
  <c r="AG27" i="2" s="1"/>
  <c r="AA29" i="2"/>
  <c r="AB29" i="2"/>
  <c r="AC29" i="2"/>
  <c r="AD29" i="2"/>
  <c r="AA31" i="2"/>
  <c r="AB31" i="2"/>
  <c r="AC31" i="2"/>
  <c r="AD31" i="2"/>
  <c r="AG31" i="2" s="1"/>
  <c r="AA32" i="2"/>
  <c r="AF32" i="2" s="1"/>
  <c r="AB32" i="2"/>
  <c r="AC32" i="2"/>
  <c r="AD32" i="2"/>
  <c r="AG32" i="2" s="1"/>
  <c r="O27" i="1"/>
  <c r="Q27" i="1" s="1"/>
  <c r="P27" i="1"/>
  <c r="O29" i="1"/>
  <c r="P29" i="1"/>
  <c r="Q29" i="1"/>
  <c r="O31" i="1"/>
  <c r="P31" i="1"/>
  <c r="Q31" i="1" s="1"/>
  <c r="O32" i="1"/>
  <c r="P32" i="1"/>
  <c r="Q32" i="1"/>
  <c r="B41" i="4" l="1"/>
  <c r="D41" i="4"/>
  <c r="E40" i="4"/>
  <c r="AF31" i="2"/>
  <c r="AF27" i="2"/>
  <c r="AG29" i="2"/>
  <c r="AF29" i="2"/>
  <c r="AA17" i="2"/>
  <c r="AB17" i="2"/>
  <c r="AC17" i="2"/>
  <c r="AD17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G22" i="2" s="1"/>
  <c r="AA23" i="2"/>
  <c r="AB23" i="2"/>
  <c r="AC23" i="2"/>
  <c r="AD23" i="2"/>
  <c r="AA24" i="2"/>
  <c r="AB24" i="2"/>
  <c r="AC24" i="2"/>
  <c r="AD24" i="2"/>
  <c r="AA25" i="2"/>
  <c r="AB25" i="2"/>
  <c r="AC25" i="2"/>
  <c r="AD25" i="2"/>
  <c r="C41" i="3"/>
  <c r="O20" i="1"/>
  <c r="P20" i="1"/>
  <c r="O21" i="1"/>
  <c r="P21" i="1"/>
  <c r="O22" i="1"/>
  <c r="P22" i="1"/>
  <c r="Q22" i="1" s="1"/>
  <c r="O23" i="1"/>
  <c r="P23" i="1"/>
  <c r="O24" i="1"/>
  <c r="P24" i="1"/>
  <c r="Q24" i="1" s="1"/>
  <c r="O25" i="1"/>
  <c r="P25" i="1"/>
  <c r="AF24" i="2" l="1"/>
  <c r="AF22" i="2"/>
  <c r="AF20" i="2"/>
  <c r="AG24" i="2"/>
  <c r="AG20" i="2"/>
  <c r="AG25" i="2"/>
  <c r="AF25" i="2"/>
  <c r="AG23" i="2"/>
  <c r="AF19" i="2"/>
  <c r="AG19" i="2"/>
  <c r="Q21" i="1"/>
  <c r="Q25" i="1"/>
  <c r="Q23" i="1"/>
  <c r="AG17" i="2"/>
  <c r="AF17" i="2"/>
  <c r="AG21" i="2"/>
  <c r="AF21" i="2"/>
  <c r="AF23" i="2"/>
  <c r="Q20" i="1"/>
  <c r="C38" i="3"/>
  <c r="E38" i="3"/>
  <c r="F38" i="3"/>
  <c r="D38" i="3"/>
  <c r="G38" i="3"/>
  <c r="B38" i="3"/>
  <c r="O17" i="1"/>
  <c r="P17" i="1"/>
  <c r="Q17" i="1" s="1"/>
  <c r="C39" i="4"/>
  <c r="C38" i="4"/>
  <c r="AA9" i="2"/>
  <c r="AB9" i="2"/>
  <c r="AC9" i="2"/>
  <c r="AF9" i="2" s="1"/>
  <c r="AD9" i="2"/>
  <c r="AG9" i="2" s="1"/>
  <c r="AA5" i="2"/>
  <c r="AB5" i="2"/>
  <c r="AC5" i="2"/>
  <c r="AD5" i="2"/>
  <c r="AA15" i="2"/>
  <c r="AB15" i="2"/>
  <c r="AC15" i="2"/>
  <c r="AF15" i="2" s="1"/>
  <c r="AD15" i="2"/>
  <c r="O19" i="1"/>
  <c r="P19" i="1"/>
  <c r="C40" i="4" l="1"/>
  <c r="AF5" i="2"/>
  <c r="Q19" i="1"/>
  <c r="AG5" i="2"/>
  <c r="AG15" i="2"/>
  <c r="C41" i="4"/>
  <c r="O4" i="1"/>
  <c r="P4" i="1"/>
  <c r="Q4" i="1" s="1"/>
  <c r="B39" i="1"/>
  <c r="D41" i="3"/>
  <c r="B43" i="3"/>
  <c r="AA13" i="2"/>
  <c r="AB13" i="2"/>
  <c r="AC13" i="2"/>
  <c r="AD13" i="2"/>
  <c r="AA14" i="2"/>
  <c r="AB14" i="2"/>
  <c r="AC14" i="2"/>
  <c r="AF14" i="2" s="1"/>
  <c r="AD14" i="2"/>
  <c r="AG14" i="2" s="1"/>
  <c r="O13" i="1"/>
  <c r="P13" i="1"/>
  <c r="O14" i="1"/>
  <c r="P14" i="1"/>
  <c r="O15" i="1"/>
  <c r="P15" i="1"/>
  <c r="Q15" i="1" l="1"/>
  <c r="Q13" i="1"/>
  <c r="AF13" i="2"/>
  <c r="Q14" i="1"/>
  <c r="AG13" i="2"/>
  <c r="AA2" i="2"/>
  <c r="AB2" i="2"/>
  <c r="AC2" i="2"/>
  <c r="AF2" i="2" s="1"/>
  <c r="AD2" i="2"/>
  <c r="AG2" i="2" s="1"/>
  <c r="AA11" i="2"/>
  <c r="AB11" i="2"/>
  <c r="AC11" i="2"/>
  <c r="AD11" i="2"/>
  <c r="AA12" i="2"/>
  <c r="AB12" i="2"/>
  <c r="AC12" i="2"/>
  <c r="AD12" i="2"/>
  <c r="O11" i="1"/>
  <c r="P11" i="1"/>
  <c r="Q11" i="1" s="1"/>
  <c r="O12" i="1"/>
  <c r="P12" i="1"/>
  <c r="Q12" i="1" s="1"/>
  <c r="O2" i="1"/>
  <c r="P2" i="1"/>
  <c r="Q2" i="1" l="1"/>
  <c r="AF11" i="2"/>
  <c r="AF12" i="2"/>
  <c r="AG11" i="2"/>
  <c r="AG12" i="2"/>
  <c r="O9" i="1"/>
  <c r="P9" i="1"/>
  <c r="Q9" i="1" l="1"/>
  <c r="AA8" i="2"/>
  <c r="AB8" i="2"/>
  <c r="AC8" i="2"/>
  <c r="AF8" i="2" s="1"/>
  <c r="AD8" i="2"/>
  <c r="O8" i="1"/>
  <c r="P8" i="1"/>
  <c r="Q8" i="1" s="1"/>
  <c r="AG8" i="2" l="1"/>
  <c r="C37" i="3"/>
  <c r="E37" i="3"/>
  <c r="F37" i="3"/>
  <c r="D37" i="3"/>
  <c r="G37" i="3"/>
  <c r="B37" i="3"/>
  <c r="AA7" i="2"/>
  <c r="AA3" i="2"/>
  <c r="AB3" i="2"/>
  <c r="AC3" i="2"/>
  <c r="AD3" i="2"/>
  <c r="AD39" i="2" s="1"/>
  <c r="AA4" i="2"/>
  <c r="AB4" i="2"/>
  <c r="AC4" i="2"/>
  <c r="AF4" i="2" s="1"/>
  <c r="AD4" i="2"/>
  <c r="AA6" i="2"/>
  <c r="AB6" i="2"/>
  <c r="AC6" i="2"/>
  <c r="AD6" i="2"/>
  <c r="AB7" i="2"/>
  <c r="AC7" i="2"/>
  <c r="AD7" i="2"/>
  <c r="AG7" i="2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39" i="2"/>
  <c r="C39" i="1"/>
  <c r="D39" i="1"/>
  <c r="E39" i="1"/>
  <c r="F39" i="1"/>
  <c r="G39" i="1"/>
  <c r="AA41" i="2" l="1"/>
  <c r="AC42" i="2"/>
  <c r="AC39" i="2"/>
  <c r="AA42" i="2"/>
  <c r="AB41" i="2"/>
  <c r="AF6" i="2"/>
  <c r="AF3" i="2"/>
  <c r="AF7" i="2"/>
  <c r="AG6" i="2"/>
  <c r="AG3" i="2"/>
  <c r="AB39" i="2"/>
  <c r="AG4" i="2"/>
  <c r="AA39" i="2"/>
  <c r="AG39" i="2" l="1"/>
  <c r="AF39" i="2"/>
  <c r="AF41" i="2"/>
  <c r="O7" i="1"/>
  <c r="P7" i="1"/>
  <c r="Q7" i="1" l="1"/>
  <c r="O5" i="1"/>
  <c r="P5" i="1"/>
  <c r="O6" i="1"/>
  <c r="P6" i="1"/>
  <c r="Q6" i="1" l="1"/>
  <c r="Q5" i="1"/>
  <c r="O3" i="1"/>
  <c r="O39" i="1" s="1"/>
  <c r="P3" i="1"/>
  <c r="Q3" i="1" s="1"/>
  <c r="C36" i="1"/>
  <c r="D36" i="1"/>
  <c r="E36" i="1"/>
  <c r="F36" i="1"/>
  <c r="G36" i="1"/>
  <c r="H36" i="1"/>
  <c r="I36" i="1"/>
  <c r="J36" i="1"/>
  <c r="K36" i="1"/>
  <c r="L36" i="1"/>
  <c r="M36" i="1"/>
  <c r="B36" i="1"/>
  <c r="O37" i="1" l="1"/>
  <c r="Q37" i="1"/>
  <c r="P37" i="1"/>
  <c r="P36" i="1"/>
  <c r="O36" i="1"/>
  <c r="Q36" i="1"/>
</calcChain>
</file>

<file path=xl/sharedStrings.xml><?xml version="1.0" encoding="utf-8"?>
<sst xmlns="http://schemas.openxmlformats.org/spreadsheetml/2006/main" count="59" uniqueCount="59">
  <si>
    <t>Rep 1</t>
  </si>
  <si>
    <t>Rep 2</t>
  </si>
  <si>
    <t>Rep 3</t>
  </si>
  <si>
    <t>Rep 4</t>
  </si>
  <si>
    <t>Rep 5</t>
  </si>
  <si>
    <t>Rep 6</t>
  </si>
  <si>
    <t>Rand 1</t>
  </si>
  <si>
    <t>Rand 2</t>
  </si>
  <si>
    <t>Rand 3</t>
  </si>
  <si>
    <t>Rand 4</t>
  </si>
  <si>
    <t>Rand 5</t>
  </si>
  <si>
    <t>Rand 6</t>
  </si>
  <si>
    <t>Rep</t>
  </si>
  <si>
    <t>Rand</t>
  </si>
  <si>
    <t>Ms Diff</t>
  </si>
  <si>
    <t>RepF1</t>
  </si>
  <si>
    <t>RepF2</t>
  </si>
  <si>
    <t>RepF3</t>
  </si>
  <si>
    <t>RepF4</t>
  </si>
  <si>
    <t>RepF5</t>
  </si>
  <si>
    <t>RepF6</t>
  </si>
  <si>
    <t>RepB1</t>
  </si>
  <si>
    <t>RepB2</t>
  </si>
  <si>
    <t>RepB3</t>
  </si>
  <si>
    <t>RepB4</t>
  </si>
  <si>
    <t>RepB5</t>
  </si>
  <si>
    <t>RepB6</t>
  </si>
  <si>
    <t>RandF1</t>
  </si>
  <si>
    <t>RandF2</t>
  </si>
  <si>
    <t>RandF3</t>
  </si>
  <si>
    <t>RandF4</t>
  </si>
  <si>
    <t>RandF5</t>
  </si>
  <si>
    <t>RandF6</t>
  </si>
  <si>
    <t>RandB1</t>
  </si>
  <si>
    <t>RandB2</t>
  </si>
  <si>
    <t>RandB3</t>
  </si>
  <si>
    <t>RandB4</t>
  </si>
  <si>
    <t>RandB5</t>
  </si>
  <si>
    <t>RandB6</t>
  </si>
  <si>
    <t>NaN</t>
  </si>
  <si>
    <t>Front-FR</t>
  </si>
  <si>
    <t>Back-FR</t>
  </si>
  <si>
    <t>Front-BR</t>
  </si>
  <si>
    <t>Back-BR</t>
  </si>
  <si>
    <t>Rand Front</t>
  </si>
  <si>
    <t>Rand Back</t>
  </si>
  <si>
    <t>Rep F</t>
  </si>
  <si>
    <t>Rep B</t>
  </si>
  <si>
    <t>Rand F</t>
  </si>
  <si>
    <t>Rand B</t>
  </si>
  <si>
    <t>Effect F</t>
  </si>
  <si>
    <t>Effect B</t>
  </si>
  <si>
    <t>% analysed</t>
  </si>
  <si>
    <t>Mean RT</t>
  </si>
  <si>
    <t>Mean FA</t>
  </si>
  <si>
    <t>Trials comp</t>
  </si>
  <si>
    <t>Random</t>
  </si>
  <si>
    <t>RandClose</t>
  </si>
  <si>
    <t>RandFar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</si>
</sst>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Repeating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'Phase 1 Overall'!$B$36:$G$36</c:f>
              <c:numCache>
                <c:formatCode>0.00</c:formatCode>
                <c:ptCount val="6"/>
                <c:pt idx="0">
                  <c:v>3.9805376245139183</c:v>
                </c:pt>
                <c:pt idx="1">
                  <c:v>3.4690104991910404</c:v>
                </c:pt>
                <c:pt idx="2">
                  <c:v>3.0598849862536235</c:v>
                </c:pt>
                <c:pt idx="3">
                  <c:v>2.9361715550625842</c:v>
                </c:pt>
                <c:pt idx="4">
                  <c:v>2.7777369335606057</c:v>
                </c:pt>
                <c:pt idx="5">
                  <c:v>2.7743238003293813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8-45F7-9AEB-778135B805DB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'Phase 1 Overall'!$H$36:$M$36</c:f>
              <c:numCache>
                <c:formatCode>0.00</c:formatCode>
                <c:ptCount val="6"/>
                <c:pt idx="0">
                  <c:v>3.9725358634922259</c:v>
                </c:pt>
                <c:pt idx="1">
                  <c:v>3.6216431570782981</c:v>
                </c:pt>
                <c:pt idx="2">
                  <c:v>3.278138487322134</c:v>
                </c:pt>
                <c:pt idx="3">
                  <c:v>3.0604053519703562</c:v>
                </c:pt>
                <c:pt idx="4">
                  <c:v>3.1354159951805012</c:v>
                </c:pt>
                <c:pt idx="5">
                  <c:v>3.0187512484907768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8-45F7-9AEB-778135B80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5168"/>
        <c:axId val="124042768"/>
      </c:lineChart>
      <c:catAx>
        <c:axId val="19190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2768"/>
        <c:crosses val="autoZero"/>
        <c:auto val="1"/>
        <c:lblAlgn val="ctr"/>
        <c:lblOffset val="100"/>
        <c:noMultiLvlLbl val="0"/>
      </c:catAx>
      <c:valAx>
        <c:axId val="124042768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Rep - T Front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'Phase 1 Split'!$B$39:$G$39</c:f>
              <c:numCache>
                <c:formatCode>0.00</c:formatCode>
                <c:ptCount val="6"/>
                <c:pt idx="0">
                  <c:v>3.2553847226207786</c:v>
                </c:pt>
                <c:pt idx="1">
                  <c:v>2.9915266120692645</c:v>
                </c:pt>
                <c:pt idx="2">
                  <c:v>2.8130918523391042</c:v>
                </c:pt>
                <c:pt idx="3">
                  <c:v>2.6522661646484851</c:v>
                </c:pt>
                <c:pt idx="4">
                  <c:v>2.672683994748918</c:v>
                </c:pt>
                <c:pt idx="5">
                  <c:v>2.5512948493376628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F-4FF7-9711-FC40899C590F}"/>
            </c:ext>
          </c:extLst>
        </c:ser>
        <c:ser>
          <c:idx val="1"/>
          <c:order val="1"/>
          <c:tx>
            <c:v>Rep - T Back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'Phase 1 Split'!$H$39:$M$39</c:f>
              <c:numCache>
                <c:formatCode>0.00</c:formatCode>
                <c:ptCount val="6"/>
                <c:pt idx="0">
                  <c:v>3.323802039650793</c:v>
                </c:pt>
                <c:pt idx="1">
                  <c:v>3.0204125832614723</c:v>
                </c:pt>
                <c:pt idx="2">
                  <c:v>2.7888580707720054</c:v>
                </c:pt>
                <c:pt idx="3">
                  <c:v>2.8360924962822502</c:v>
                </c:pt>
                <c:pt idx="4">
                  <c:v>2.5637061306278501</c:v>
                </c:pt>
                <c:pt idx="5">
                  <c:v>2.5931061073126984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F-4FF7-9711-FC40899C590F}"/>
            </c:ext>
          </c:extLst>
        </c:ser>
        <c:ser>
          <c:idx val="2"/>
          <c:order val="2"/>
          <c:tx>
            <c:v>Rand - T Front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'Phase 1 Split'!$N$39:$S$39</c:f>
              <c:numCache>
                <c:formatCode>0.00</c:formatCode>
                <c:ptCount val="6"/>
                <c:pt idx="0">
                  <c:v>3.2792161838845613</c:v>
                </c:pt>
                <c:pt idx="1">
                  <c:v>3.1450099930331898</c:v>
                </c:pt>
                <c:pt idx="2">
                  <c:v>2.9582365272380953</c:v>
                </c:pt>
                <c:pt idx="3">
                  <c:v>2.8120084838499277</c:v>
                </c:pt>
                <c:pt idx="4">
                  <c:v>2.7632990429093804</c:v>
                </c:pt>
                <c:pt idx="5">
                  <c:v>2.8047717609307368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F-4FF7-9711-FC40899C590F}"/>
            </c:ext>
          </c:extLst>
        </c:ser>
        <c:ser>
          <c:idx val="3"/>
          <c:order val="3"/>
          <c:tx>
            <c:v>Rand - T Back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'Phase 1 Split'!$T$39:$Y$39</c:f>
              <c:numCache>
                <c:formatCode>0.00</c:formatCode>
                <c:ptCount val="6"/>
                <c:pt idx="0">
                  <c:v>3.1124177616372055</c:v>
                </c:pt>
                <c:pt idx="1">
                  <c:v>3.1229981549422789</c:v>
                </c:pt>
                <c:pt idx="2">
                  <c:v>2.9349052510129869</c:v>
                </c:pt>
                <c:pt idx="3">
                  <c:v>2.9341943129999999</c:v>
                </c:pt>
                <c:pt idx="4">
                  <c:v>3.0006384131190487</c:v>
                </c:pt>
                <c:pt idx="5">
                  <c:v>2.8735214714526687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F-4FF7-9711-FC40899C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056992"/>
        <c:axId val="266057552"/>
      </c:lineChart>
      <c:catAx>
        <c:axId val="26605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57552"/>
        <c:crosses val="autoZero"/>
        <c:auto val="1"/>
        <c:lblAlgn val="ctr"/>
        <c:lblOffset val="100"/>
        <c:noMultiLvlLbl val="0"/>
      </c:catAx>
      <c:valAx>
        <c:axId val="266057552"/>
        <c:scaling>
          <c:orientation val="minMax"/>
          <c:max val="3.8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'Phase 2'!$B$1:$G$1</c:f>
              <c:strCache>
                <c:ptCount val="6"/>
                <c:pt idx="0">
                  <c:v>Front-FR</c:v>
                </c:pt>
                <c:pt idx="1">
                  <c:v>Front-BR</c:v>
                </c:pt>
                <c:pt idx="2">
                  <c:v>Rand Front</c:v>
                </c:pt>
                <c:pt idx="3">
                  <c:v>Back-FR</c:v>
                </c:pt>
                <c:pt idx="4">
                  <c:v>Back-BR</c:v>
                </c:pt>
                <c:pt idx="5">
                  <c:v>Rand Back</c:v>
                </c:pt>
              </c:strCache>
            </c:strRef>
          </c:cat>
          <c:val>
            <c:numRef>
              <c:f>'Phase 2'!$B$37:$G$37</c:f>
              <c:numCache>
                <c:formatCode>0.00</c:formatCode>
                <c:ptCount val="6"/>
                <c:pt idx="0">
                  <c:v>2.4853969833075049</c:v>
                </c:pt>
                <c:pt idx="1">
                  <c:v>2.4248786520729197</c:v>
                </c:pt>
                <c:pt idx="2">
                  <c:v>2.6611439441069491</c:v>
                </c:pt>
                <c:pt idx="3">
                  <c:v>2.6744054038738425</c:v>
                </c:pt>
                <c:pt idx="4">
                  <c:v>2.5314160160038437</c:v>
                </c:pt>
                <c:pt idx="5">
                  <c:v>2.6139015486047272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1-4802-B026-A014B780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59792"/>
        <c:axId val="266060352"/>
      </c:barChart>
      <c:catAx>
        <c:axId val="2660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60352"/>
        <c:crosses val="autoZero"/>
        <c:auto val="1"/>
        <c:lblAlgn val="ctr"/>
        <c:lblOffset val="100"/>
        <c:noMultiLvlLbl val="0"/>
      </c:catAx>
      <c:valAx>
        <c:axId val="266060352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5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41</xdr:row>
      <xdr:rowOff>14286</xdr:rowOff>
    </xdr:from>
    <xdr:to>
      <xdr:col>10</xdr:col>
      <xdr:colOff>390525</xdr:colOff>
      <xdr:row>61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261936</xdr:colOff>
      <xdr:row>43</xdr:row>
      <xdr:rowOff>90487</xdr:rowOff>
    </xdr:from>
    <xdr:to>
      <xdr:col>13</xdr:col>
      <xdr:colOff>581025</xdr:colOff>
      <xdr:row>68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238652</xdr:colOff>
      <xdr:row>1</xdr:row>
      <xdr:rowOff>159278</xdr:rowOff>
    </xdr:from>
    <xdr:to>
      <xdr:col>39</xdr:col>
      <xdr:colOff>328082</xdr:colOff>
      <xdr:row>31</xdr:row>
      <xdr:rowOff>148167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M22" sqref="M22"/>
    </sheetView>
  </sheetViews>
  <sheetFormatPr defaultRowHeight="15" x14ac:dyDescent="0.25"/>
  <cols>
    <col min="2" max="13" width="9.28515625" bestFit="1" customWidth="1"/>
    <col min="15" max="16" width="9.28515625" bestFit="1" customWidth="1"/>
    <col min="17" max="17" width="9.5703125" bestFit="1" customWidth="1"/>
  </cols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14</v>
      </c>
    </row>
    <row r="2" spans="1:32" x14ac:dyDescent="0.25">
      <c r="A2">
        <v>1</v>
      </c>
      <c r="B2" s="3">
        <v>3.72766786363636</v>
      </c>
      <c r="C2" s="3">
        <v>4.4312612727272702</v>
      </c>
      <c r="D2" s="3">
        <v>3.9910868260869599</v>
      </c>
      <c r="E2" s="3">
        <v>3.9858720434782602</v>
      </c>
      <c r="F2" s="3">
        <v>3.2431508333333299</v>
      </c>
      <c r="G2" s="3">
        <v>3.20594254166667</v>
      </c>
      <c r="H2" s="3">
        <v>4.6076243181818199</v>
      </c>
      <c r="I2" s="3">
        <v>4.28323756521739</v>
      </c>
      <c r="J2" s="3">
        <v>3.8840295</v>
      </c>
      <c r="K2" s="3">
        <v>3.6070860909090898</v>
      </c>
      <c r="L2" s="3">
        <v>4.6269791304347798</v>
      </c>
      <c r="M2" s="3">
        <v>3.3169259130434798</v>
      </c>
      <c r="N2" s="3"/>
      <c r="O2" s="3">
        <f>AVERAGE(B2:G2)</f>
        <v>3.7641635634881419</v>
      </c>
      <c r="P2" s="3">
        <f>AVERAGE(H2:M2)</f>
        <v>4.0543137529644264</v>
      </c>
      <c r="Q2" s="3">
        <f>(P2*1000)-(O2*1000)</f>
        <v>290.1501894762846</v>
      </c>
      <c r="S2" s="3">
        <f>AVERAGE(B2:M2)</f>
        <v>3.9092386582262839</v>
      </c>
      <c r="T2" s="3"/>
      <c r="U2" s="3">
        <f>B2-$S2+$S$36</f>
        <v>3.0754754972805305</v>
      </c>
      <c r="V2" s="3">
        <f t="shared" ref="V2:AC2" si="0">C2-$S2+$S$36</f>
        <v>3.7790689063714407</v>
      </c>
      <c r="W2" s="3">
        <f t="shared" si="0"/>
        <v>3.3388944597311303</v>
      </c>
      <c r="X2" s="3">
        <f t="shared" si="0"/>
        <v>3.3336796771224306</v>
      </c>
      <c r="Y2" s="3">
        <f t="shared" si="0"/>
        <v>2.5909584669775003</v>
      </c>
      <c r="Z2" s="3">
        <f t="shared" si="0"/>
        <v>2.5537501753108405</v>
      </c>
      <c r="AA2" s="3">
        <f t="shared" si="0"/>
        <v>3.9554319518259904</v>
      </c>
      <c r="AB2" s="3">
        <f t="shared" si="0"/>
        <v>3.6310451988615604</v>
      </c>
      <c r="AC2" s="3">
        <f t="shared" si="0"/>
        <v>3.2318371336441705</v>
      </c>
      <c r="AD2" s="3">
        <f t="shared" ref="AD2" si="1">K2-$S2+$S$36</f>
        <v>2.9548937245532603</v>
      </c>
      <c r="AE2" s="3">
        <f t="shared" ref="AE2" si="2">L2-$S2+$S$36</f>
        <v>3.9747867640789503</v>
      </c>
      <c r="AF2" s="3">
        <f t="shared" ref="AF2" si="3">M2-$S2+$S$36</f>
        <v>2.6647335466876503</v>
      </c>
    </row>
    <row r="3" spans="1:32" x14ac:dyDescent="0.25">
      <c r="A3">
        <v>2</v>
      </c>
      <c r="B3" s="3">
        <v>5.1815213181818196</v>
      </c>
      <c r="C3" s="3">
        <v>5.3967768695652198</v>
      </c>
      <c r="D3" s="3">
        <v>4.4508510000000001</v>
      </c>
      <c r="E3" s="3">
        <v>4.3092039166666698</v>
      </c>
      <c r="F3" s="3">
        <v>4.3314134583333299</v>
      </c>
      <c r="G3" s="3">
        <v>3.14482841666667</v>
      </c>
      <c r="H3" s="3">
        <v>4.8460944782608699</v>
      </c>
      <c r="I3" s="3">
        <v>4.1718841363636399</v>
      </c>
      <c r="J3" s="3">
        <v>4.8608230833333304</v>
      </c>
      <c r="K3" s="3">
        <v>4.7169464166666701</v>
      </c>
      <c r="L3" s="3">
        <v>4.6432053478260897</v>
      </c>
      <c r="M3" s="3">
        <v>3.2037230416666702</v>
      </c>
      <c r="N3" s="3"/>
      <c r="O3" s="3">
        <f>AVERAGE(B3:G3)</f>
        <v>4.4690991632356178</v>
      </c>
      <c r="P3" s="3">
        <f>AVERAGE(H3:M3)</f>
        <v>4.4071127506862116</v>
      </c>
      <c r="Q3" s="3">
        <f>(P3*1000)-(O3*1000)</f>
        <v>-61.98641254940685</v>
      </c>
      <c r="S3" s="3">
        <f t="shared" ref="S3:S32" si="4">AVERAGE(B3:M3)</f>
        <v>4.4381059569609151</v>
      </c>
      <c r="U3" s="3">
        <f t="shared" ref="U3:U32" si="5">B3-$S3+$S$36</f>
        <v>4.0004616530913584</v>
      </c>
      <c r="V3" s="3">
        <f t="shared" ref="V3:V32" si="6">C3-$S3+$S$36</f>
        <v>4.2157172044747586</v>
      </c>
      <c r="W3" s="3">
        <f t="shared" ref="W3:W32" si="7">D3-$S3+$S$36</f>
        <v>3.2697913349095393</v>
      </c>
      <c r="X3" s="3">
        <f t="shared" ref="X3:X32" si="8">E3-$S3+$S$36</f>
        <v>3.128144251576209</v>
      </c>
      <c r="Y3" s="3">
        <f t="shared" ref="Y3:Y32" si="9">F3-$S3+$S$36</f>
        <v>3.1503537932428691</v>
      </c>
      <c r="Z3" s="3">
        <f t="shared" ref="Z3:Z32" si="10">G3-$S3+$S$36</f>
        <v>1.9637687515762092</v>
      </c>
      <c r="AA3" s="3">
        <f t="shared" ref="AA3:AA32" si="11">H3-$S3+$S$36</f>
        <v>3.6650348131704091</v>
      </c>
      <c r="AB3" s="3">
        <f t="shared" ref="AB3:AB32" si="12">I3-$S3+$S$36</f>
        <v>2.9908244712731791</v>
      </c>
      <c r="AC3" s="3">
        <f t="shared" ref="AC3:AC32" si="13">J3-$S3+$S$36</f>
        <v>3.6797634182428696</v>
      </c>
      <c r="AD3" s="3">
        <f t="shared" ref="AD3:AD32" si="14">K3-$S3+$S$36</f>
        <v>3.5358867515762094</v>
      </c>
      <c r="AE3" s="3">
        <f t="shared" ref="AE3:AE32" si="15">L3-$S3+$S$36</f>
        <v>3.4621456827356289</v>
      </c>
      <c r="AF3" s="3">
        <f t="shared" ref="AF3:AF32" si="16">M3-$S3+$S$36</f>
        <v>2.0226633765762094</v>
      </c>
    </row>
    <row r="4" spans="1:32" x14ac:dyDescent="0.25">
      <c r="A4">
        <v>3</v>
      </c>
      <c r="B4" s="3">
        <v>6.1486144782608703</v>
      </c>
      <c r="C4" s="3">
        <v>7.1840021666666702</v>
      </c>
      <c r="D4" s="3">
        <v>3.6292455416666698</v>
      </c>
      <c r="E4" s="3">
        <v>4.0591992499999998</v>
      </c>
      <c r="F4" s="3">
        <v>3.1970437916666699</v>
      </c>
      <c r="G4" s="3">
        <v>2.91983629166667</v>
      </c>
      <c r="H4" s="3">
        <v>6.08426582608696</v>
      </c>
      <c r="I4" s="3">
        <v>6.3090667083333303</v>
      </c>
      <c r="J4" s="3">
        <v>4.7241743333333304</v>
      </c>
      <c r="K4" s="3">
        <v>3.8847895000000001</v>
      </c>
      <c r="L4" s="3">
        <v>3.72589754166667</v>
      </c>
      <c r="M4" s="3">
        <v>3.9342682173912999</v>
      </c>
      <c r="N4" s="3"/>
      <c r="O4" s="3">
        <f t="shared" ref="O4:O6" si="17">AVERAGE(B4:G4)</f>
        <v>4.5229902533212583</v>
      </c>
      <c r="P4" s="3">
        <f t="shared" ref="P4:P6" si="18">AVERAGE(H4:M4)</f>
        <v>4.7770770211352644</v>
      </c>
      <c r="Q4" s="3">
        <f t="shared" ref="Q4:Q6" si="19">(P4*1000)-(O4*1000)</f>
        <v>254.08676781400663</v>
      </c>
      <c r="S4" s="3">
        <f t="shared" si="4"/>
        <v>4.6500336372282609</v>
      </c>
      <c r="U4" s="3">
        <f t="shared" si="5"/>
        <v>4.7556271329030633</v>
      </c>
      <c r="V4" s="3">
        <f t="shared" si="6"/>
        <v>5.7910148213088632</v>
      </c>
      <c r="W4" s="3">
        <f t="shared" si="7"/>
        <v>2.2362581963088632</v>
      </c>
      <c r="X4" s="3">
        <f t="shared" si="8"/>
        <v>2.6662119046421933</v>
      </c>
      <c r="Y4" s="3">
        <f t="shared" si="9"/>
        <v>1.8040564463088633</v>
      </c>
      <c r="Z4" s="3">
        <f t="shared" si="10"/>
        <v>1.5268489463088635</v>
      </c>
      <c r="AA4" s="3">
        <f t="shared" si="11"/>
        <v>4.691278480729153</v>
      </c>
      <c r="AB4" s="3">
        <f t="shared" si="12"/>
        <v>4.9160793629755233</v>
      </c>
      <c r="AC4" s="3">
        <f t="shared" si="13"/>
        <v>3.3311869879755238</v>
      </c>
      <c r="AD4" s="3">
        <f t="shared" si="14"/>
        <v>2.4918021546421936</v>
      </c>
      <c r="AE4" s="3">
        <f t="shared" si="15"/>
        <v>2.3329101963088634</v>
      </c>
      <c r="AF4" s="3">
        <f t="shared" si="16"/>
        <v>2.5412808720334934</v>
      </c>
    </row>
    <row r="5" spans="1:32" x14ac:dyDescent="0.25">
      <c r="A5">
        <v>4</v>
      </c>
      <c r="B5" s="3">
        <v>5.1417265217391304</v>
      </c>
      <c r="C5" s="3">
        <v>3.9118874545454498</v>
      </c>
      <c r="D5" s="3">
        <v>3.4340191739130401</v>
      </c>
      <c r="E5" s="3">
        <v>3.3087179999999998</v>
      </c>
      <c r="F5" s="3">
        <v>3.5603804782608699</v>
      </c>
      <c r="G5" s="3">
        <v>3.6981305</v>
      </c>
      <c r="H5" s="3">
        <v>4.2257985714285704</v>
      </c>
      <c r="I5" s="3">
        <v>3.9688643636363601</v>
      </c>
      <c r="J5" s="3">
        <v>3.4287911304347798</v>
      </c>
      <c r="K5" s="3">
        <v>4.1564220833333296</v>
      </c>
      <c r="L5" s="3">
        <v>3.2587182916666699</v>
      </c>
      <c r="M5" s="3">
        <v>3.7953449166666702</v>
      </c>
      <c r="N5" s="3"/>
      <c r="O5" s="3">
        <f t="shared" si="17"/>
        <v>3.8424770214097488</v>
      </c>
      <c r="P5" s="3">
        <f t="shared" si="18"/>
        <v>3.8056565595277303</v>
      </c>
      <c r="Q5" s="3">
        <f t="shared" si="19"/>
        <v>-36.820461882018662</v>
      </c>
      <c r="S5" s="3">
        <f t="shared" si="4"/>
        <v>3.8240667904687395</v>
      </c>
      <c r="U5" s="3">
        <f t="shared" si="5"/>
        <v>4.5747060231408447</v>
      </c>
      <c r="V5" s="3">
        <f t="shared" si="6"/>
        <v>3.3448669559471647</v>
      </c>
      <c r="W5" s="3">
        <f t="shared" si="7"/>
        <v>2.8669986753147549</v>
      </c>
      <c r="X5" s="3">
        <f t="shared" si="8"/>
        <v>2.7416975014017146</v>
      </c>
      <c r="Y5" s="3">
        <f t="shared" si="9"/>
        <v>2.9933599796625847</v>
      </c>
      <c r="Z5" s="3">
        <f t="shared" si="10"/>
        <v>3.1311100014017148</v>
      </c>
      <c r="AA5" s="3">
        <f t="shared" si="11"/>
        <v>3.6587780728302852</v>
      </c>
      <c r="AB5" s="3">
        <f t="shared" si="12"/>
        <v>3.4018438650380749</v>
      </c>
      <c r="AC5" s="3">
        <f t="shared" si="13"/>
        <v>2.8617706318364946</v>
      </c>
      <c r="AD5" s="3">
        <f t="shared" si="14"/>
        <v>3.5894015847350444</v>
      </c>
      <c r="AE5" s="3">
        <f t="shared" si="15"/>
        <v>2.6916977930683847</v>
      </c>
      <c r="AF5" s="3">
        <f t="shared" si="16"/>
        <v>3.228324418068385</v>
      </c>
    </row>
    <row r="6" spans="1:32" x14ac:dyDescent="0.25">
      <c r="A6">
        <v>5</v>
      </c>
      <c r="B6" s="3">
        <v>2.5798682090909102</v>
      </c>
      <c r="C6" s="3">
        <v>2.7426385</v>
      </c>
      <c r="D6" s="3">
        <v>2.4479963434782599</v>
      </c>
      <c r="E6" s="3">
        <v>2.1699043625000001</v>
      </c>
      <c r="F6" s="3">
        <v>1.8788124583333301</v>
      </c>
      <c r="G6" s="3">
        <v>2.1332422727272702</v>
      </c>
      <c r="H6" s="3">
        <v>2.4379664761904798</v>
      </c>
      <c r="I6" s="3">
        <v>2.63522256521739</v>
      </c>
      <c r="J6" s="3">
        <v>3.4458022499999998</v>
      </c>
      <c r="K6" s="3">
        <v>2.2887762083333301</v>
      </c>
      <c r="L6" s="3">
        <v>2.4213217608695699</v>
      </c>
      <c r="M6" s="3">
        <v>2.3089781363636401</v>
      </c>
      <c r="N6" s="3"/>
      <c r="O6" s="3">
        <f t="shared" si="17"/>
        <v>2.3254103576882952</v>
      </c>
      <c r="P6" s="3">
        <f t="shared" si="18"/>
        <v>2.5896778994957352</v>
      </c>
      <c r="Q6" s="3">
        <f t="shared" si="19"/>
        <v>264.26754180744001</v>
      </c>
      <c r="S6" s="3">
        <f t="shared" si="4"/>
        <v>2.4575441285920152</v>
      </c>
      <c r="U6" s="3">
        <f t="shared" si="5"/>
        <v>3.3793703723693493</v>
      </c>
      <c r="V6" s="3">
        <f t="shared" si="6"/>
        <v>3.5421406632784391</v>
      </c>
      <c r="W6" s="3">
        <f t="shared" si="7"/>
        <v>3.247498506756699</v>
      </c>
      <c r="X6" s="3">
        <f t="shared" si="8"/>
        <v>2.9694065257784392</v>
      </c>
      <c r="Y6" s="3">
        <f t="shared" si="9"/>
        <v>2.6783146216117695</v>
      </c>
      <c r="Z6" s="3">
        <f t="shared" si="10"/>
        <v>2.9327444360057093</v>
      </c>
      <c r="AA6" s="3">
        <f t="shared" si="11"/>
        <v>3.2374686394689189</v>
      </c>
      <c r="AB6" s="3">
        <f t="shared" si="12"/>
        <v>3.4347247284958291</v>
      </c>
      <c r="AC6" s="3">
        <f t="shared" si="13"/>
        <v>4.245304413278439</v>
      </c>
      <c r="AD6" s="3">
        <f t="shared" si="14"/>
        <v>3.0882783716117692</v>
      </c>
      <c r="AE6" s="3">
        <f t="shared" si="15"/>
        <v>3.220823924148009</v>
      </c>
      <c r="AF6" s="3">
        <f t="shared" si="16"/>
        <v>3.1084802996420793</v>
      </c>
    </row>
    <row r="7" spans="1:32" x14ac:dyDescent="0.25">
      <c r="A7">
        <v>6</v>
      </c>
      <c r="B7" s="3">
        <v>3.6097417368421101</v>
      </c>
      <c r="C7" s="3">
        <v>2.8173015652173898</v>
      </c>
      <c r="D7" s="3">
        <v>2.5654851249999999</v>
      </c>
      <c r="E7" s="3">
        <v>2.3254921666666699</v>
      </c>
      <c r="F7" s="3">
        <v>2.0132915217391298</v>
      </c>
      <c r="G7" s="3">
        <v>2.3582861666666699</v>
      </c>
      <c r="H7" s="3">
        <v>3.63076710526316</v>
      </c>
      <c r="I7" s="3">
        <v>3.1138226250000001</v>
      </c>
      <c r="J7" s="3">
        <v>3.0978590434782598</v>
      </c>
      <c r="K7" s="3">
        <v>2.3999991739130402</v>
      </c>
      <c r="L7" s="3">
        <v>2.43330679166667</v>
      </c>
      <c r="M7" s="3">
        <v>2.5498901666666698</v>
      </c>
      <c r="O7" s="3">
        <f t="shared" ref="O7" si="20">AVERAGE(B7:G7)</f>
        <v>2.6149330470219954</v>
      </c>
      <c r="P7" s="3">
        <f t="shared" ref="P7" si="21">AVERAGE(H7:M7)</f>
        <v>2.8709408176646334</v>
      </c>
      <c r="Q7" s="3">
        <f t="shared" ref="Q7" si="22">(P7*1000)-(O7*1000)</f>
        <v>256.00777064263821</v>
      </c>
      <c r="S7" s="3">
        <f t="shared" si="4"/>
        <v>2.7429369323433144</v>
      </c>
      <c r="U7" s="3">
        <f t="shared" si="5"/>
        <v>4.1238510963692505</v>
      </c>
      <c r="V7" s="3">
        <f t="shared" si="6"/>
        <v>3.3314109247445298</v>
      </c>
      <c r="W7" s="3">
        <f t="shared" si="7"/>
        <v>3.0795944845271399</v>
      </c>
      <c r="X7" s="3">
        <f t="shared" si="8"/>
        <v>2.8396015261938099</v>
      </c>
      <c r="Y7" s="3">
        <f t="shared" si="9"/>
        <v>2.5274008812662698</v>
      </c>
      <c r="Z7" s="3">
        <f t="shared" si="10"/>
        <v>2.8723955261938099</v>
      </c>
      <c r="AA7" s="3">
        <f t="shared" si="11"/>
        <v>4.1448764647903005</v>
      </c>
      <c r="AB7" s="3">
        <f t="shared" si="12"/>
        <v>3.6279319845271401</v>
      </c>
      <c r="AC7" s="3">
        <f t="shared" si="13"/>
        <v>3.6119684030053998</v>
      </c>
      <c r="AD7" s="3">
        <f t="shared" si="14"/>
        <v>2.9141085334401802</v>
      </c>
      <c r="AE7" s="3">
        <f t="shared" si="15"/>
        <v>2.94741615119381</v>
      </c>
      <c r="AF7" s="3">
        <f t="shared" si="16"/>
        <v>3.0639995261938098</v>
      </c>
    </row>
    <row r="8" spans="1:32" x14ac:dyDescent="0.25">
      <c r="A8">
        <v>7</v>
      </c>
      <c r="B8" s="3">
        <v>3.7030569999999998</v>
      </c>
      <c r="C8" s="3">
        <v>3.9715574999999999</v>
      </c>
      <c r="D8" s="3">
        <v>3.6704517083333301</v>
      </c>
      <c r="E8" s="3">
        <v>3.2299089166666701</v>
      </c>
      <c r="F8" s="3">
        <v>3.0743641666666699</v>
      </c>
      <c r="G8" s="3">
        <v>2.74160116666667</v>
      </c>
      <c r="H8" s="3">
        <v>4.3065398999999998</v>
      </c>
      <c r="I8" s="3">
        <v>3.5393404583333301</v>
      </c>
      <c r="J8" s="3">
        <v>4.2410053750000003</v>
      </c>
      <c r="K8" s="3">
        <v>3.5526284090909099</v>
      </c>
      <c r="L8" s="3">
        <v>3.0360259166666701</v>
      </c>
      <c r="M8" s="3">
        <v>2.9860420833333299</v>
      </c>
      <c r="O8" s="3">
        <f t="shared" ref="O8" si="23">AVERAGE(B8:G8)</f>
        <v>3.3984900763888901</v>
      </c>
      <c r="P8" s="3">
        <f t="shared" ref="P8" si="24">AVERAGE(H8:M8)</f>
        <v>3.6102636904040399</v>
      </c>
      <c r="Q8" s="3">
        <f t="shared" ref="Q8" si="25">(P8*1000)-(O8*1000)</f>
        <v>211.77361401515009</v>
      </c>
      <c r="S8" s="3">
        <f t="shared" si="4"/>
        <v>3.5043768833964655</v>
      </c>
      <c r="U8" s="3">
        <f t="shared" si="5"/>
        <v>3.4557264084739887</v>
      </c>
      <c r="V8" s="3">
        <f t="shared" si="6"/>
        <v>3.7242269084739887</v>
      </c>
      <c r="W8" s="3">
        <f t="shared" si="7"/>
        <v>3.423121116807319</v>
      </c>
      <c r="X8" s="3">
        <f t="shared" si="8"/>
        <v>2.982578325140659</v>
      </c>
      <c r="Y8" s="3">
        <f t="shared" si="9"/>
        <v>2.8270335751406588</v>
      </c>
      <c r="Z8" s="3">
        <f t="shared" si="10"/>
        <v>2.4942705751406589</v>
      </c>
      <c r="AA8" s="3">
        <f t="shared" si="11"/>
        <v>4.0592093084739886</v>
      </c>
      <c r="AB8" s="3">
        <f t="shared" si="12"/>
        <v>3.292009866807319</v>
      </c>
      <c r="AC8" s="3">
        <f t="shared" si="13"/>
        <v>3.9936747834739892</v>
      </c>
      <c r="AD8" s="3">
        <f t="shared" si="14"/>
        <v>3.3052978175648988</v>
      </c>
      <c r="AE8" s="3">
        <f t="shared" si="15"/>
        <v>2.788695325140659</v>
      </c>
      <c r="AF8" s="3">
        <f t="shared" si="16"/>
        <v>2.7387114918073188</v>
      </c>
    </row>
    <row r="9" spans="1:32" x14ac:dyDescent="0.25">
      <c r="A9">
        <v>8</v>
      </c>
      <c r="B9" s="3">
        <v>4.3532002272727297</v>
      </c>
      <c r="C9" s="3">
        <v>3.4971248749999999</v>
      </c>
      <c r="D9" s="3">
        <v>3.0332529583333301</v>
      </c>
      <c r="E9" s="3">
        <v>3.0210521666666699</v>
      </c>
      <c r="F9" s="3">
        <v>2.9366024166666702</v>
      </c>
      <c r="G9" s="3">
        <v>2.9404896666666702</v>
      </c>
      <c r="H9" s="3">
        <v>3.65600983333333</v>
      </c>
      <c r="I9" s="3">
        <v>3.7448976666666698</v>
      </c>
      <c r="J9" s="3">
        <v>3.0215787708333299</v>
      </c>
      <c r="K9" s="3">
        <v>3.1049135833333299</v>
      </c>
      <c r="L9" s="3">
        <v>3.0938235833333301</v>
      </c>
      <c r="M9" s="3">
        <v>2.9304875833333299</v>
      </c>
      <c r="O9" s="3">
        <f t="shared" ref="O9" si="26">AVERAGE(B9:G9)</f>
        <v>3.2969537184343451</v>
      </c>
      <c r="P9" s="3">
        <f t="shared" ref="P9" si="27">AVERAGE(H9:M9)</f>
        <v>3.2586185034722202</v>
      </c>
      <c r="Q9" s="3">
        <f t="shared" ref="Q9" si="28">(P9*1000)-(O9*1000)</f>
        <v>-38.335214962125065</v>
      </c>
      <c r="S9" s="3">
        <f t="shared" si="4"/>
        <v>3.2777861109532829</v>
      </c>
      <c r="U9" s="3">
        <f t="shared" si="5"/>
        <v>4.3324604081899007</v>
      </c>
      <c r="V9" s="3">
        <f t="shared" si="6"/>
        <v>3.4763850559171714</v>
      </c>
      <c r="W9" s="3">
        <f t="shared" si="7"/>
        <v>3.0125131392505016</v>
      </c>
      <c r="X9" s="3">
        <f t="shared" si="8"/>
        <v>3.0003123475838414</v>
      </c>
      <c r="Y9" s="3">
        <f t="shared" si="9"/>
        <v>2.9158625975838417</v>
      </c>
      <c r="Z9" s="3">
        <f t="shared" si="10"/>
        <v>2.9197498475838417</v>
      </c>
      <c r="AA9" s="3">
        <f t="shared" si="11"/>
        <v>3.6352700142505014</v>
      </c>
      <c r="AB9" s="3">
        <f t="shared" si="12"/>
        <v>3.7241578475838413</v>
      </c>
      <c r="AC9" s="3">
        <f t="shared" si="13"/>
        <v>3.0008389517505014</v>
      </c>
      <c r="AD9" s="3">
        <f t="shared" si="14"/>
        <v>3.0841737642505014</v>
      </c>
      <c r="AE9" s="3">
        <f t="shared" si="15"/>
        <v>3.0730837642505016</v>
      </c>
      <c r="AF9" s="3">
        <f t="shared" si="16"/>
        <v>2.9097477642505014</v>
      </c>
    </row>
    <row r="10" spans="1:3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O10" s="3"/>
      <c r="P10" s="3"/>
      <c r="Q10" s="3"/>
      <c r="S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>
        <v>10</v>
      </c>
      <c r="B11" s="3">
        <v>3.3436978260869599</v>
      </c>
      <c r="C11" s="3">
        <v>3.0962991863636402</v>
      </c>
      <c r="D11" s="3">
        <v>2.5466088782608698</v>
      </c>
      <c r="E11" s="3">
        <v>2.8416715260869601</v>
      </c>
      <c r="F11" s="3">
        <v>2.6754860708333301</v>
      </c>
      <c r="G11" s="3">
        <v>2.1993967291666698</v>
      </c>
      <c r="H11" s="3">
        <v>3.2405574761904798</v>
      </c>
      <c r="I11" s="3">
        <v>3.2265931000000001</v>
      </c>
      <c r="J11" s="3">
        <v>2.6474793043478302</v>
      </c>
      <c r="K11" s="3">
        <v>2.5821653625000001</v>
      </c>
      <c r="L11" s="3">
        <v>2.7593775416666699</v>
      </c>
      <c r="M11" s="3">
        <v>3.0996359956521702</v>
      </c>
      <c r="O11" s="3">
        <f t="shared" ref="O10:O12" si="29">AVERAGE(B11:G11)</f>
        <v>2.7838600361330719</v>
      </c>
      <c r="P11" s="3">
        <f t="shared" ref="P10:P12" si="30">AVERAGE(H11:M11)</f>
        <v>2.9259681300595251</v>
      </c>
      <c r="Q11" s="3">
        <f t="shared" ref="Q10:Q12" si="31">(P11*1000)-(O11*1000)</f>
        <v>142.10809392645342</v>
      </c>
      <c r="S11" s="3">
        <f t="shared" si="4"/>
        <v>2.8549140830962982</v>
      </c>
      <c r="U11" s="3">
        <f t="shared" si="5"/>
        <v>3.745830034861116</v>
      </c>
      <c r="V11" s="3">
        <f t="shared" si="6"/>
        <v>3.4984313951377963</v>
      </c>
      <c r="W11" s="3">
        <f t="shared" si="7"/>
        <v>2.9487410870350259</v>
      </c>
      <c r="X11" s="3">
        <f t="shared" si="8"/>
        <v>3.2438037348611162</v>
      </c>
      <c r="Y11" s="3">
        <f t="shared" si="9"/>
        <v>3.0776182796074862</v>
      </c>
      <c r="Z11" s="3">
        <f t="shared" si="10"/>
        <v>2.601528937940826</v>
      </c>
      <c r="AA11" s="3">
        <f t="shared" si="11"/>
        <v>3.642689684964636</v>
      </c>
      <c r="AB11" s="3">
        <f t="shared" si="12"/>
        <v>3.6287253087741562</v>
      </c>
      <c r="AC11" s="3">
        <f t="shared" si="13"/>
        <v>3.0496115131219863</v>
      </c>
      <c r="AD11" s="3">
        <f t="shared" si="14"/>
        <v>2.9842975712741562</v>
      </c>
      <c r="AE11" s="3">
        <f t="shared" si="15"/>
        <v>3.161509750440826</v>
      </c>
      <c r="AF11" s="3">
        <f t="shared" si="16"/>
        <v>3.5017682044263263</v>
      </c>
    </row>
    <row r="12" spans="1:32" x14ac:dyDescent="0.25">
      <c r="A12">
        <v>11</v>
      </c>
      <c r="B12" s="3">
        <v>3.4152472</v>
      </c>
      <c r="C12" s="3">
        <v>3.3349911304347799</v>
      </c>
      <c r="D12" s="3">
        <v>3.03216208333333</v>
      </c>
      <c r="E12" s="3">
        <v>2.6932865000000001</v>
      </c>
      <c r="F12" s="3">
        <v>2.3966077083333301</v>
      </c>
      <c r="G12" s="3">
        <v>2.6099411250000002</v>
      </c>
      <c r="H12" s="3">
        <v>4.3071620454545503</v>
      </c>
      <c r="I12" s="3">
        <v>3.7460212916666702</v>
      </c>
      <c r="J12" s="3">
        <v>3.22426965217391</v>
      </c>
      <c r="K12" s="3">
        <v>3.3560331666666698</v>
      </c>
      <c r="L12" s="3">
        <v>3.1638130416666699</v>
      </c>
      <c r="M12" s="3">
        <v>3.1371458333333302</v>
      </c>
      <c r="O12" s="3">
        <f t="shared" si="29"/>
        <v>2.9137059578502398</v>
      </c>
      <c r="P12" s="3">
        <f t="shared" si="30"/>
        <v>3.4890741718269673</v>
      </c>
      <c r="Q12" s="3">
        <f t="shared" si="31"/>
        <v>575.36821397672747</v>
      </c>
      <c r="S12" s="3">
        <f t="shared" si="4"/>
        <v>3.2013900648386033</v>
      </c>
      <c r="U12" s="3">
        <f t="shared" si="5"/>
        <v>3.4709034270318511</v>
      </c>
      <c r="V12" s="3">
        <f t="shared" si="6"/>
        <v>3.3906473574666309</v>
      </c>
      <c r="W12" s="3">
        <f t="shared" si="7"/>
        <v>3.0878183103651811</v>
      </c>
      <c r="X12" s="3">
        <f t="shared" si="8"/>
        <v>2.7489427270318512</v>
      </c>
      <c r="Y12" s="3">
        <f t="shared" si="9"/>
        <v>2.4522639353651812</v>
      </c>
      <c r="Z12" s="3">
        <f t="shared" si="10"/>
        <v>2.6655973520318512</v>
      </c>
      <c r="AA12" s="3">
        <f t="shared" si="11"/>
        <v>4.3628182724864013</v>
      </c>
      <c r="AB12" s="3">
        <f t="shared" si="12"/>
        <v>3.8016775186985212</v>
      </c>
      <c r="AC12" s="3">
        <f t="shared" si="13"/>
        <v>3.2799258792057611</v>
      </c>
      <c r="AD12" s="3">
        <f t="shared" si="14"/>
        <v>3.4116893936985209</v>
      </c>
      <c r="AE12" s="3">
        <f t="shared" si="15"/>
        <v>3.2194692686985209</v>
      </c>
      <c r="AF12" s="3">
        <f t="shared" si="16"/>
        <v>3.1928020603651812</v>
      </c>
    </row>
    <row r="13" spans="1:32" x14ac:dyDescent="0.25">
      <c r="A13">
        <v>12</v>
      </c>
      <c r="B13" s="3">
        <v>3.8729063333333298</v>
      </c>
      <c r="C13" s="3">
        <v>3.0554826249999998</v>
      </c>
      <c r="D13" s="3">
        <v>2.7621758750000001</v>
      </c>
      <c r="E13" s="3">
        <v>2.6366086666666702</v>
      </c>
      <c r="F13" s="3">
        <v>2.6538406666666701</v>
      </c>
      <c r="G13" s="3">
        <v>2.1155252500000001</v>
      </c>
      <c r="H13" s="3">
        <v>4.3506053913043496</v>
      </c>
      <c r="I13" s="3">
        <v>3.7776841666666701</v>
      </c>
      <c r="J13" s="3">
        <v>2.9643799999999998</v>
      </c>
      <c r="K13" s="3">
        <v>2.88825841666667</v>
      </c>
      <c r="L13" s="3">
        <v>2.80938870833333</v>
      </c>
      <c r="M13" s="3">
        <v>2.5927265833333299</v>
      </c>
      <c r="O13" s="3">
        <f t="shared" ref="O13:O16" si="32">AVERAGE(B13:G13)</f>
        <v>2.8494232361111123</v>
      </c>
      <c r="P13" s="3">
        <f t="shared" ref="P13:P16" si="33">AVERAGE(H13:M13)</f>
        <v>3.2305072110507247</v>
      </c>
      <c r="Q13" s="3">
        <f t="shared" ref="Q13:Q16" si="34">(P13*1000)-(O13*1000)</f>
        <v>381.08397493961274</v>
      </c>
      <c r="S13" s="3">
        <f t="shared" si="4"/>
        <v>3.0399652235809183</v>
      </c>
      <c r="U13" s="3">
        <f t="shared" si="5"/>
        <v>4.0899874016228654</v>
      </c>
      <c r="V13" s="3">
        <f t="shared" si="6"/>
        <v>3.2725636932895359</v>
      </c>
      <c r="W13" s="3">
        <f t="shared" si="7"/>
        <v>2.9792569432895362</v>
      </c>
      <c r="X13" s="3">
        <f t="shared" si="8"/>
        <v>2.8536897349562063</v>
      </c>
      <c r="Y13" s="3">
        <f t="shared" si="9"/>
        <v>2.8709217349562062</v>
      </c>
      <c r="Z13" s="3">
        <f t="shared" si="10"/>
        <v>2.3326063182895362</v>
      </c>
      <c r="AA13" s="3">
        <f t="shared" si="11"/>
        <v>4.5676864595938858</v>
      </c>
      <c r="AB13" s="3">
        <f t="shared" si="12"/>
        <v>3.9947652349562062</v>
      </c>
      <c r="AC13" s="3">
        <f t="shared" si="13"/>
        <v>3.1814610682895359</v>
      </c>
      <c r="AD13" s="3">
        <f t="shared" si="14"/>
        <v>3.1053394849562062</v>
      </c>
      <c r="AE13" s="3">
        <f t="shared" si="15"/>
        <v>3.0264697766228661</v>
      </c>
      <c r="AF13" s="3">
        <f t="shared" si="16"/>
        <v>2.8098076516228661</v>
      </c>
    </row>
    <row r="14" spans="1:32" x14ac:dyDescent="0.25">
      <c r="A14">
        <v>13</v>
      </c>
      <c r="B14" s="3">
        <v>5.43232008695652</v>
      </c>
      <c r="C14" s="3">
        <v>3.0871609583333299</v>
      </c>
      <c r="D14" s="3">
        <v>3.1415949166666701</v>
      </c>
      <c r="E14" s="3">
        <v>2.8610430416666701</v>
      </c>
      <c r="F14" s="3">
        <v>4.5826529166666701</v>
      </c>
      <c r="G14" s="3">
        <v>5.1865199583333297</v>
      </c>
      <c r="H14" s="3">
        <v>4.4920511304347803</v>
      </c>
      <c r="I14" s="3">
        <v>3.2543622499999998</v>
      </c>
      <c r="J14" s="3">
        <v>3.7754602916666702</v>
      </c>
      <c r="K14" s="3">
        <v>2.9310471666666702</v>
      </c>
      <c r="L14" s="3">
        <v>3.8665540416666699</v>
      </c>
      <c r="M14" s="3">
        <v>4.8026412083333296</v>
      </c>
      <c r="O14" s="3">
        <f t="shared" si="32"/>
        <v>4.0485486464371983</v>
      </c>
      <c r="P14" s="3">
        <f t="shared" si="33"/>
        <v>3.8536860147946865</v>
      </c>
      <c r="Q14" s="3">
        <f t="shared" si="34"/>
        <v>-194.86263164251204</v>
      </c>
      <c r="S14" s="3">
        <f t="shared" si="4"/>
        <v>3.9511173306159422</v>
      </c>
      <c r="U14" s="3">
        <f t="shared" si="5"/>
        <v>4.7382490482110322</v>
      </c>
      <c r="V14" s="3">
        <f t="shared" si="6"/>
        <v>2.3930899195878421</v>
      </c>
      <c r="W14" s="3">
        <f t="shared" si="7"/>
        <v>2.4475238779211823</v>
      </c>
      <c r="X14" s="3">
        <f t="shared" si="8"/>
        <v>2.1669720029211823</v>
      </c>
      <c r="Y14" s="3">
        <f t="shared" si="9"/>
        <v>3.8885818779211823</v>
      </c>
      <c r="Z14" s="3">
        <f t="shared" si="10"/>
        <v>4.4924489195878419</v>
      </c>
      <c r="AA14" s="3">
        <f t="shared" si="11"/>
        <v>3.7979800916892925</v>
      </c>
      <c r="AB14" s="3">
        <f t="shared" si="12"/>
        <v>2.560291211254512</v>
      </c>
      <c r="AC14" s="3">
        <f t="shared" si="13"/>
        <v>3.0813892529211824</v>
      </c>
      <c r="AD14" s="3">
        <f t="shared" si="14"/>
        <v>2.2369761279211824</v>
      </c>
      <c r="AE14" s="3">
        <f t="shared" si="15"/>
        <v>3.1724830029211821</v>
      </c>
      <c r="AF14" s="3">
        <f t="shared" si="16"/>
        <v>4.1085701695878418</v>
      </c>
    </row>
    <row r="15" spans="1:32" x14ac:dyDescent="0.25">
      <c r="A15">
        <v>14</v>
      </c>
      <c r="B15" s="3">
        <v>3.4223321363636399</v>
      </c>
      <c r="C15" s="3">
        <v>3.3674458695652199</v>
      </c>
      <c r="D15" s="3">
        <v>3.2161496521739101</v>
      </c>
      <c r="E15" s="3">
        <v>3.381583</v>
      </c>
      <c r="F15" s="3">
        <v>3.36991958333333</v>
      </c>
      <c r="G15" s="3">
        <v>3.2288076666666701</v>
      </c>
      <c r="H15" s="3">
        <v>3.2673442222222202</v>
      </c>
      <c r="I15" s="3">
        <v>3.99990195652174</v>
      </c>
      <c r="J15" s="3">
        <v>3.3668742608695701</v>
      </c>
      <c r="K15" s="3">
        <v>3.4306447826087001</v>
      </c>
      <c r="L15" s="3">
        <v>3.6641544090909099</v>
      </c>
      <c r="M15" s="3">
        <v>3.3854679583333298</v>
      </c>
      <c r="O15" s="3">
        <f t="shared" si="32"/>
        <v>3.3310396513504621</v>
      </c>
      <c r="P15" s="3">
        <f t="shared" si="33"/>
        <v>3.5190645982744115</v>
      </c>
      <c r="Q15" s="3">
        <f t="shared" si="34"/>
        <v>188.02494692394976</v>
      </c>
      <c r="S15" s="3">
        <f t="shared" si="4"/>
        <v>3.4250521248124368</v>
      </c>
      <c r="U15" s="3">
        <f t="shared" si="5"/>
        <v>3.2543263034216574</v>
      </c>
      <c r="V15" s="3">
        <f t="shared" si="6"/>
        <v>3.1994400366232374</v>
      </c>
      <c r="W15" s="3">
        <f t="shared" si="7"/>
        <v>3.0481438192319277</v>
      </c>
      <c r="X15" s="3">
        <f t="shared" si="8"/>
        <v>3.2135771670580175</v>
      </c>
      <c r="Y15" s="3">
        <f t="shared" si="9"/>
        <v>3.2019137503913475</v>
      </c>
      <c r="Z15" s="3">
        <f t="shared" si="10"/>
        <v>3.0608018337246876</v>
      </c>
      <c r="AA15" s="3">
        <f t="shared" si="11"/>
        <v>3.0993383892802377</v>
      </c>
      <c r="AB15" s="3">
        <f t="shared" si="12"/>
        <v>3.8318961235797575</v>
      </c>
      <c r="AC15" s="3">
        <f t="shared" si="13"/>
        <v>3.1988684279275876</v>
      </c>
      <c r="AD15" s="3">
        <f t="shared" si="14"/>
        <v>3.2626389496667176</v>
      </c>
      <c r="AE15" s="3">
        <f t="shared" si="15"/>
        <v>3.4961485761489275</v>
      </c>
      <c r="AF15" s="3">
        <f t="shared" si="16"/>
        <v>3.2174621253913473</v>
      </c>
    </row>
    <row r="16" spans="1:3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O16" s="3"/>
      <c r="P16" s="3"/>
      <c r="Q16" s="3"/>
      <c r="S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>
        <v>16</v>
      </c>
      <c r="B17" s="3">
        <v>2.5174199047619101</v>
      </c>
      <c r="C17" s="3">
        <v>2.4527138260869599</v>
      </c>
      <c r="D17" s="3">
        <v>2.0156148521739099</v>
      </c>
      <c r="E17" s="3">
        <v>2.2296546818181802</v>
      </c>
      <c r="F17" s="3">
        <v>1.7644278208333299</v>
      </c>
      <c r="G17" s="3">
        <v>2.1283064249999999</v>
      </c>
      <c r="H17" s="3">
        <v>3.1622496956521702</v>
      </c>
      <c r="I17" s="3">
        <v>2.71828483333333</v>
      </c>
      <c r="J17" s="3">
        <v>2.4648792608695702</v>
      </c>
      <c r="K17" s="3">
        <v>2.0482990583333298</v>
      </c>
      <c r="L17" s="3">
        <v>2.1993732565217399</v>
      </c>
      <c r="M17" s="3">
        <v>2.41213842173913</v>
      </c>
      <c r="O17" s="3">
        <f t="shared" ref="O17:O19" si="35">AVERAGE(B17:G17)</f>
        <v>2.1846895851123818</v>
      </c>
      <c r="P17" s="3">
        <f t="shared" ref="P17:P19" si="36">AVERAGE(H17:M17)</f>
        <v>2.5008707544082114</v>
      </c>
      <c r="Q17" s="3">
        <f t="shared" ref="Q17:Q19" si="37">(P17*1000)-(O17*1000)</f>
        <v>316.18116929582948</v>
      </c>
      <c r="S17" s="3">
        <f t="shared" si="4"/>
        <v>2.3427801697602963</v>
      </c>
      <c r="U17" s="3">
        <f t="shared" si="5"/>
        <v>3.4316860268720681</v>
      </c>
      <c r="V17" s="3">
        <f t="shared" si="6"/>
        <v>3.3669799481971179</v>
      </c>
      <c r="W17" s="3">
        <f t="shared" si="7"/>
        <v>2.9298809742840679</v>
      </c>
      <c r="X17" s="3">
        <f t="shared" si="8"/>
        <v>3.1439208039283382</v>
      </c>
      <c r="Y17" s="3">
        <f t="shared" si="9"/>
        <v>2.6786939429434877</v>
      </c>
      <c r="Z17" s="3">
        <f t="shared" si="10"/>
        <v>3.0425725471101579</v>
      </c>
      <c r="AA17" s="3">
        <f t="shared" si="11"/>
        <v>4.0765158177623277</v>
      </c>
      <c r="AB17" s="3">
        <f t="shared" si="12"/>
        <v>3.632550955443488</v>
      </c>
      <c r="AC17" s="3">
        <f t="shared" si="13"/>
        <v>3.3791453829797282</v>
      </c>
      <c r="AD17" s="3">
        <f t="shared" si="14"/>
        <v>2.9625651804434878</v>
      </c>
      <c r="AE17" s="3">
        <f t="shared" si="15"/>
        <v>3.1136393786318979</v>
      </c>
      <c r="AF17" s="3">
        <f t="shared" si="16"/>
        <v>3.326404543849288</v>
      </c>
    </row>
    <row r="18" spans="1:3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3"/>
      <c r="P18" s="3"/>
      <c r="Q18" s="3"/>
      <c r="S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>
        <v>18</v>
      </c>
      <c r="B19" s="3">
        <v>4.2284596666666703</v>
      </c>
      <c r="C19" s="3">
        <v>2.5832876250000001</v>
      </c>
      <c r="D19" s="3">
        <v>2.3482962000000001</v>
      </c>
      <c r="E19" s="3">
        <v>2.26329570833333</v>
      </c>
      <c r="F19" s="3">
        <v>2.2982963500000002</v>
      </c>
      <c r="G19" s="3">
        <v>2.2021941749999998</v>
      </c>
      <c r="H19" s="3">
        <v>4.3790165217391301</v>
      </c>
      <c r="I19" s="3">
        <v>2.7916091249999999</v>
      </c>
      <c r="J19" s="3">
        <v>2.41885166666667</v>
      </c>
      <c r="K19" s="3">
        <v>2.4210715875000002</v>
      </c>
      <c r="L19" s="3">
        <v>2.4038442500000001</v>
      </c>
      <c r="M19" s="3">
        <v>2.3755103750000002</v>
      </c>
      <c r="O19" s="3">
        <f t="shared" si="35"/>
        <v>2.6539716208333335</v>
      </c>
      <c r="P19" s="3">
        <f t="shared" si="36"/>
        <v>2.7983172543176331</v>
      </c>
      <c r="Q19" s="3">
        <f t="shared" si="37"/>
        <v>144.34563348429992</v>
      </c>
      <c r="S19" s="3">
        <f t="shared" si="4"/>
        <v>2.7261444375754831</v>
      </c>
      <c r="U19" s="3">
        <f t="shared" si="5"/>
        <v>4.759361520961642</v>
      </c>
      <c r="V19" s="3">
        <f t="shared" si="6"/>
        <v>3.1141894792949714</v>
      </c>
      <c r="W19" s="3">
        <f t="shared" si="7"/>
        <v>2.8791980542949713</v>
      </c>
      <c r="X19" s="3">
        <f t="shared" si="8"/>
        <v>2.7941975626283013</v>
      </c>
      <c r="Y19" s="3">
        <f t="shared" si="9"/>
        <v>2.8291982042949715</v>
      </c>
      <c r="Z19" s="3">
        <f t="shared" si="10"/>
        <v>2.7330960292949711</v>
      </c>
      <c r="AA19" s="3">
        <f t="shared" si="11"/>
        <v>4.909918376034101</v>
      </c>
      <c r="AB19" s="3">
        <f t="shared" si="12"/>
        <v>3.3225109792949712</v>
      </c>
      <c r="AC19" s="3">
        <f t="shared" si="13"/>
        <v>2.9497535209616412</v>
      </c>
      <c r="AD19" s="3">
        <f t="shared" si="14"/>
        <v>2.9519734417949715</v>
      </c>
      <c r="AE19" s="3">
        <f t="shared" si="15"/>
        <v>2.9347461042949714</v>
      </c>
      <c r="AF19" s="3">
        <f t="shared" si="16"/>
        <v>2.9064122292949714</v>
      </c>
    </row>
    <row r="20" spans="1:32" x14ac:dyDescent="0.25">
      <c r="A20">
        <v>19</v>
      </c>
      <c r="B20" s="3">
        <v>3.99657325</v>
      </c>
      <c r="C20" s="3">
        <v>3.04052147826087</v>
      </c>
      <c r="D20" s="3">
        <v>3.0758777391304402</v>
      </c>
      <c r="E20" s="3">
        <v>3.0838342083333301</v>
      </c>
      <c r="F20" s="3">
        <v>2.4360707499999998</v>
      </c>
      <c r="G20" s="3">
        <v>2.5516153333333298</v>
      </c>
      <c r="H20" s="3">
        <v>4.2629202272727298</v>
      </c>
      <c r="I20" s="3">
        <v>3.58325379166667</v>
      </c>
      <c r="J20" s="3">
        <v>2.8866110416666699</v>
      </c>
      <c r="K20" s="3">
        <v>2.6138430416666698</v>
      </c>
      <c r="L20" s="3">
        <v>3.3388145833333298</v>
      </c>
      <c r="M20" s="3">
        <v>3.3038155833333298</v>
      </c>
      <c r="O20" s="3">
        <f t="shared" ref="O20:O26" si="38">AVERAGE(B20:G20)</f>
        <v>3.0307487931763286</v>
      </c>
      <c r="P20" s="3">
        <f t="shared" ref="P20:P26" si="39">AVERAGE(H20:M20)</f>
        <v>3.331543044823233</v>
      </c>
      <c r="Q20" s="3">
        <f t="shared" ref="Q20:Q26" si="40">(P20*1000)-(O20*1000)</f>
        <v>300.79425164690474</v>
      </c>
      <c r="S20" s="3">
        <f t="shared" si="4"/>
        <v>3.1811459189997806</v>
      </c>
      <c r="U20" s="3">
        <f t="shared" si="5"/>
        <v>4.0724736228706737</v>
      </c>
      <c r="V20" s="3">
        <f t="shared" si="6"/>
        <v>3.1164218511315438</v>
      </c>
      <c r="W20" s="3">
        <f t="shared" si="7"/>
        <v>3.1517781120011139</v>
      </c>
      <c r="X20" s="3">
        <f t="shared" si="8"/>
        <v>3.1597345812040039</v>
      </c>
      <c r="Y20" s="3">
        <f t="shared" si="9"/>
        <v>2.5119711228706736</v>
      </c>
      <c r="Z20" s="3">
        <f t="shared" si="10"/>
        <v>2.6275157062040035</v>
      </c>
      <c r="AA20" s="3">
        <f t="shared" si="11"/>
        <v>4.3388206001434035</v>
      </c>
      <c r="AB20" s="3">
        <f t="shared" si="12"/>
        <v>3.6591541645373438</v>
      </c>
      <c r="AC20" s="3">
        <f t="shared" si="13"/>
        <v>2.9625114145373437</v>
      </c>
      <c r="AD20" s="3">
        <f t="shared" si="14"/>
        <v>2.6897434145373436</v>
      </c>
      <c r="AE20" s="3">
        <f t="shared" si="15"/>
        <v>3.4147149562040036</v>
      </c>
      <c r="AF20" s="3">
        <f t="shared" si="16"/>
        <v>3.3797159562040036</v>
      </c>
    </row>
    <row r="21" spans="1:32" x14ac:dyDescent="0.25">
      <c r="A21">
        <v>20</v>
      </c>
      <c r="B21" s="3">
        <v>3.8332256111111098</v>
      </c>
      <c r="C21" s="3">
        <v>3.36433179166667</v>
      </c>
      <c r="D21" s="3">
        <v>3.0232161666666699</v>
      </c>
      <c r="E21" s="3">
        <v>1.98713916666667</v>
      </c>
      <c r="F21" s="3">
        <v>2.1564377000000001</v>
      </c>
      <c r="G21" s="3">
        <v>2.2399838958333298</v>
      </c>
      <c r="H21" s="3">
        <v>3.34414968181818</v>
      </c>
      <c r="I21" s="3">
        <v>3.2326538636363602</v>
      </c>
      <c r="J21" s="3">
        <v>3.2973099130434802</v>
      </c>
      <c r="K21" s="3">
        <v>2.3654799583333301</v>
      </c>
      <c r="L21" s="3">
        <v>2.2272191000000001</v>
      </c>
      <c r="M21" s="3">
        <v>2.2422408739130399</v>
      </c>
      <c r="O21" s="3">
        <f t="shared" si="38"/>
        <v>2.7673890553240752</v>
      </c>
      <c r="P21" s="3">
        <f t="shared" si="39"/>
        <v>2.7848422317907318</v>
      </c>
      <c r="Q21" s="3">
        <f t="shared" si="40"/>
        <v>17.453176466656259</v>
      </c>
      <c r="S21" s="3">
        <f t="shared" si="4"/>
        <v>2.7761156435574037</v>
      </c>
      <c r="U21" s="3">
        <f t="shared" si="5"/>
        <v>4.3141562594241609</v>
      </c>
      <c r="V21" s="3">
        <f t="shared" si="6"/>
        <v>3.8452624399797206</v>
      </c>
      <c r="W21" s="3">
        <f t="shared" si="7"/>
        <v>3.5041468149797206</v>
      </c>
      <c r="X21" s="3">
        <f t="shared" si="8"/>
        <v>2.4680698149797209</v>
      </c>
      <c r="Y21" s="3">
        <f t="shared" si="9"/>
        <v>2.6373683483130508</v>
      </c>
      <c r="Z21" s="3">
        <f t="shared" si="10"/>
        <v>2.7209145441463805</v>
      </c>
      <c r="AA21" s="3">
        <f t="shared" si="11"/>
        <v>3.8250803301312306</v>
      </c>
      <c r="AB21" s="3">
        <f t="shared" si="12"/>
        <v>3.7135845119494109</v>
      </c>
      <c r="AC21" s="3">
        <f t="shared" si="13"/>
        <v>3.7782405613565309</v>
      </c>
      <c r="AD21" s="3">
        <f t="shared" si="14"/>
        <v>2.8464106066463808</v>
      </c>
      <c r="AE21" s="3">
        <f t="shared" si="15"/>
        <v>2.7081497483130508</v>
      </c>
      <c r="AF21" s="3">
        <f t="shared" si="16"/>
        <v>2.7231715222260906</v>
      </c>
    </row>
    <row r="22" spans="1:32" x14ac:dyDescent="0.25">
      <c r="A22">
        <v>21</v>
      </c>
      <c r="B22" s="3">
        <v>2.92718677272727</v>
      </c>
      <c r="C22" s="3">
        <v>2.6155004583333299</v>
      </c>
      <c r="D22" s="3">
        <v>2.5188190416666698</v>
      </c>
      <c r="E22" s="3">
        <v>2.2777184166666702</v>
      </c>
      <c r="F22" s="3">
        <v>2.240497875</v>
      </c>
      <c r="G22" s="3">
        <v>2.12161379166667</v>
      </c>
      <c r="H22" s="3">
        <v>3.0945056666666702</v>
      </c>
      <c r="I22" s="3">
        <v>2.3796395652173898</v>
      </c>
      <c r="J22" s="3">
        <v>2.59386759090909</v>
      </c>
      <c r="K22" s="3">
        <v>2.2071659583333298</v>
      </c>
      <c r="L22" s="3">
        <v>2.3810456250000001</v>
      </c>
      <c r="M22" s="3">
        <v>2.2227231916666699</v>
      </c>
      <c r="O22" s="3">
        <f t="shared" si="38"/>
        <v>2.4502227260101015</v>
      </c>
      <c r="P22" s="3">
        <f t="shared" si="39"/>
        <v>2.4798245996321922</v>
      </c>
      <c r="Q22" s="3">
        <f t="shared" si="40"/>
        <v>29.601873622090807</v>
      </c>
      <c r="S22" s="3">
        <f t="shared" si="4"/>
        <v>2.4650236628211464</v>
      </c>
      <c r="U22" s="3">
        <f t="shared" si="5"/>
        <v>3.719209401776578</v>
      </c>
      <c r="V22" s="3">
        <f t="shared" si="6"/>
        <v>3.4075230873826379</v>
      </c>
      <c r="W22" s="3">
        <f t="shared" si="7"/>
        <v>3.3108416707159778</v>
      </c>
      <c r="X22" s="3">
        <f t="shared" si="8"/>
        <v>3.0697410457159782</v>
      </c>
      <c r="Y22" s="3">
        <f t="shared" si="9"/>
        <v>3.032520504049308</v>
      </c>
      <c r="Z22" s="3">
        <f t="shared" si="10"/>
        <v>2.9136364207159779</v>
      </c>
      <c r="AA22" s="3">
        <f t="shared" si="11"/>
        <v>3.8865282957159781</v>
      </c>
      <c r="AB22" s="3">
        <f t="shared" si="12"/>
        <v>3.1716621942666978</v>
      </c>
      <c r="AC22" s="3">
        <f t="shared" si="13"/>
        <v>3.385890219958398</v>
      </c>
      <c r="AD22" s="3">
        <f t="shared" si="14"/>
        <v>2.9991885873826378</v>
      </c>
      <c r="AE22" s="3">
        <f t="shared" si="15"/>
        <v>3.173068254049308</v>
      </c>
      <c r="AF22" s="3">
        <f t="shared" si="16"/>
        <v>3.0147458207159779</v>
      </c>
    </row>
    <row r="23" spans="1:32" x14ac:dyDescent="0.25">
      <c r="A23">
        <v>22</v>
      </c>
      <c r="B23" s="3">
        <v>4.0531876666666697</v>
      </c>
      <c r="C23" s="3">
        <v>3.0665826086956498</v>
      </c>
      <c r="D23" s="3">
        <v>3.0937837458333299</v>
      </c>
      <c r="E23" s="3">
        <v>2.5488106958333301</v>
      </c>
      <c r="F23" s="3">
        <v>2.3327175375000002</v>
      </c>
      <c r="G23" s="3">
        <v>2.7765838333333299</v>
      </c>
      <c r="H23" s="3">
        <v>3.9325945</v>
      </c>
      <c r="I23" s="3">
        <v>3.2871674999999998</v>
      </c>
      <c r="J23" s="3">
        <v>3.0694669565217398</v>
      </c>
      <c r="K23" s="3">
        <v>2.89499443478261</v>
      </c>
      <c r="L23" s="3">
        <v>2.5152920869565198</v>
      </c>
      <c r="M23" s="3">
        <v>2.6358761739130401</v>
      </c>
      <c r="O23" s="3">
        <f t="shared" si="38"/>
        <v>2.9786110146437181</v>
      </c>
      <c r="P23" s="3">
        <f t="shared" si="39"/>
        <v>3.0558986086956517</v>
      </c>
      <c r="Q23" s="3">
        <f t="shared" si="40"/>
        <v>77.287594051933411</v>
      </c>
      <c r="S23" s="3">
        <f t="shared" si="4"/>
        <v>3.0172548116696851</v>
      </c>
      <c r="U23" s="3">
        <f t="shared" si="5"/>
        <v>4.292979146867439</v>
      </c>
      <c r="V23" s="3">
        <f t="shared" si="6"/>
        <v>3.306374088896419</v>
      </c>
      <c r="W23" s="3">
        <f t="shared" si="7"/>
        <v>3.3335752260340992</v>
      </c>
      <c r="X23" s="3">
        <f t="shared" si="8"/>
        <v>2.7886021760340993</v>
      </c>
      <c r="Y23" s="3">
        <f t="shared" si="9"/>
        <v>2.5725090177007695</v>
      </c>
      <c r="Z23" s="3">
        <f t="shared" si="10"/>
        <v>3.0163753135340992</v>
      </c>
      <c r="AA23" s="3">
        <f t="shared" si="11"/>
        <v>4.1723859802007688</v>
      </c>
      <c r="AB23" s="3">
        <f t="shared" si="12"/>
        <v>3.526958980200769</v>
      </c>
      <c r="AC23" s="3">
        <f t="shared" si="13"/>
        <v>3.3092584367225091</v>
      </c>
      <c r="AD23" s="3">
        <f t="shared" si="14"/>
        <v>3.1347859149833792</v>
      </c>
      <c r="AE23" s="3">
        <f t="shared" si="15"/>
        <v>2.7550835671572891</v>
      </c>
      <c r="AF23" s="3">
        <f t="shared" si="16"/>
        <v>2.8756676541138093</v>
      </c>
    </row>
    <row r="24" spans="1:32" x14ac:dyDescent="0.25">
      <c r="A24">
        <v>23</v>
      </c>
      <c r="B24" s="3">
        <v>4.6149780454545501</v>
      </c>
      <c r="C24" s="3">
        <v>3.5529231304347801</v>
      </c>
      <c r="D24" s="3">
        <v>3.32323066666667</v>
      </c>
      <c r="E24" s="3">
        <v>3.62711116666667</v>
      </c>
      <c r="F24" s="3">
        <v>3.29545054166667</v>
      </c>
      <c r="G24" s="3">
        <v>3.369338875</v>
      </c>
      <c r="H24" s="3">
        <v>5.0068014761904802</v>
      </c>
      <c r="I24" s="3">
        <v>3.7704244166666698</v>
      </c>
      <c r="J24" s="3">
        <v>3.68599566666667</v>
      </c>
      <c r="K24" s="3">
        <v>4.2565154583333298</v>
      </c>
      <c r="L24" s="3">
        <v>3.581552625</v>
      </c>
      <c r="M24" s="3">
        <v>3.75820991666667</v>
      </c>
      <c r="O24" s="3">
        <f t="shared" si="38"/>
        <v>3.6305054043148903</v>
      </c>
      <c r="P24" s="3">
        <f t="shared" si="39"/>
        <v>4.00991659325397</v>
      </c>
      <c r="Q24" s="3">
        <f t="shared" si="40"/>
        <v>379.41118893907969</v>
      </c>
      <c r="S24" s="3">
        <f t="shared" si="4"/>
        <v>3.8202109987844306</v>
      </c>
      <c r="U24" s="3">
        <f t="shared" si="5"/>
        <v>4.0518133385405743</v>
      </c>
      <c r="V24" s="3">
        <f t="shared" si="6"/>
        <v>2.9897584235208039</v>
      </c>
      <c r="W24" s="3">
        <f t="shared" si="7"/>
        <v>2.7600659597526938</v>
      </c>
      <c r="X24" s="3">
        <f t="shared" si="8"/>
        <v>3.0639464597526938</v>
      </c>
      <c r="Y24" s="3">
        <f t="shared" si="9"/>
        <v>2.7322858347526937</v>
      </c>
      <c r="Z24" s="3">
        <f t="shared" si="10"/>
        <v>2.8061741680860237</v>
      </c>
      <c r="AA24" s="3">
        <f t="shared" si="11"/>
        <v>4.4436367692765035</v>
      </c>
      <c r="AB24" s="3">
        <f t="shared" si="12"/>
        <v>3.2072597097526936</v>
      </c>
      <c r="AC24" s="3">
        <f t="shared" si="13"/>
        <v>3.1228309597526938</v>
      </c>
      <c r="AD24" s="3">
        <f t="shared" si="14"/>
        <v>3.6933507514193535</v>
      </c>
      <c r="AE24" s="3">
        <f t="shared" si="15"/>
        <v>3.0183879180860238</v>
      </c>
      <c r="AF24" s="3">
        <f t="shared" si="16"/>
        <v>3.1950452097526938</v>
      </c>
    </row>
    <row r="25" spans="1:32" x14ac:dyDescent="0.25">
      <c r="A25">
        <v>24</v>
      </c>
      <c r="B25" s="3">
        <v>4.8343660454545496</v>
      </c>
      <c r="C25" s="3">
        <v>3.8725940909090899</v>
      </c>
      <c r="D25" s="3">
        <v>2.7926945416666702</v>
      </c>
      <c r="E25" s="3">
        <v>2.7299283750000001</v>
      </c>
      <c r="F25" s="3">
        <v>2.5827035</v>
      </c>
      <c r="G25" s="3">
        <v>2.9126911249999998</v>
      </c>
      <c r="H25" s="3">
        <v>4.8307339090909096</v>
      </c>
      <c r="I25" s="3">
        <v>5.1919454090909101</v>
      </c>
      <c r="J25" s="3">
        <v>2.9943583333333299</v>
      </c>
      <c r="K25" s="3">
        <v>2.7860397916666702</v>
      </c>
      <c r="L25" s="3">
        <v>3.3626635</v>
      </c>
      <c r="M25" s="3">
        <v>2.5949351666666698</v>
      </c>
      <c r="O25" s="3">
        <f t="shared" si="38"/>
        <v>3.2874962796717178</v>
      </c>
      <c r="P25" s="3">
        <f t="shared" si="39"/>
        <v>3.6267793516414151</v>
      </c>
      <c r="Q25" s="3">
        <f t="shared" si="40"/>
        <v>339.28307196969718</v>
      </c>
      <c r="S25" s="3">
        <f t="shared" si="4"/>
        <v>3.4571378156565657</v>
      </c>
      <c r="U25" s="3">
        <f t="shared" si="5"/>
        <v>4.6342745216684378</v>
      </c>
      <c r="V25" s="3">
        <f t="shared" si="6"/>
        <v>3.6725025671229785</v>
      </c>
      <c r="W25" s="3">
        <f t="shared" si="7"/>
        <v>2.5926030178805588</v>
      </c>
      <c r="X25" s="3">
        <f t="shared" si="8"/>
        <v>2.5298368512138887</v>
      </c>
      <c r="Y25" s="3">
        <f t="shared" si="9"/>
        <v>2.3826119762138886</v>
      </c>
      <c r="Z25" s="3">
        <f t="shared" si="10"/>
        <v>2.7125996012138884</v>
      </c>
      <c r="AA25" s="3">
        <f t="shared" si="11"/>
        <v>4.6306423853047978</v>
      </c>
      <c r="AB25" s="3">
        <f t="shared" si="12"/>
        <v>4.9918538853047991</v>
      </c>
      <c r="AC25" s="3">
        <f t="shared" si="13"/>
        <v>2.7942668095472185</v>
      </c>
      <c r="AD25" s="3">
        <f t="shared" si="14"/>
        <v>2.5859482678805588</v>
      </c>
      <c r="AE25" s="3">
        <f t="shared" si="15"/>
        <v>3.1625719762138886</v>
      </c>
      <c r="AF25" s="3">
        <f t="shared" si="16"/>
        <v>2.3948436428805584</v>
      </c>
    </row>
    <row r="26" spans="1:32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O26" s="3"/>
      <c r="P26" s="3"/>
      <c r="Q26" s="3"/>
      <c r="S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5">
      <c r="A27">
        <v>26</v>
      </c>
      <c r="B27" s="3">
        <v>4.3392892916666703</v>
      </c>
      <c r="C27" s="3">
        <v>3.47624436363636</v>
      </c>
      <c r="D27" s="3">
        <v>3.55698308695652</v>
      </c>
      <c r="E27" s="3">
        <v>3.4729273043478299</v>
      </c>
      <c r="F27" s="3">
        <v>3.0532405833333298</v>
      </c>
      <c r="G27" s="3">
        <v>3.0080353043478301</v>
      </c>
      <c r="H27" s="3">
        <v>3.52495576190476</v>
      </c>
      <c r="I27" s="3">
        <v>4.2443037619047601</v>
      </c>
      <c r="J27" s="3">
        <v>3.0653661818181801</v>
      </c>
      <c r="K27" s="3">
        <v>2.8302126954545499</v>
      </c>
      <c r="L27" s="3">
        <v>3.2673271363636398</v>
      </c>
      <c r="M27" s="3">
        <v>3.7558248260869602</v>
      </c>
      <c r="O27" s="3">
        <f t="shared" ref="O27:O32" si="41">AVERAGE(B27:G27)</f>
        <v>3.4844533223814231</v>
      </c>
      <c r="P27" s="3">
        <f t="shared" ref="P27:P32" si="42">AVERAGE(H27:M27)</f>
        <v>3.4479983939221417</v>
      </c>
      <c r="Q27" s="3">
        <f t="shared" ref="Q27:Q32" si="43">(P27*1000)-(O27*1000)</f>
        <v>-36.454928459281746</v>
      </c>
      <c r="S27" s="3">
        <f t="shared" si="4"/>
        <v>3.4662258581517822</v>
      </c>
      <c r="U27" s="3">
        <f t="shared" si="5"/>
        <v>4.130109725385342</v>
      </c>
      <c r="V27" s="3">
        <f t="shared" si="6"/>
        <v>3.2670647973550322</v>
      </c>
      <c r="W27" s="3">
        <f t="shared" si="7"/>
        <v>3.3478035206751922</v>
      </c>
      <c r="X27" s="3">
        <f t="shared" si="8"/>
        <v>3.2637477380665021</v>
      </c>
      <c r="Y27" s="3">
        <f t="shared" si="9"/>
        <v>2.844061017052002</v>
      </c>
      <c r="Z27" s="3">
        <f t="shared" si="10"/>
        <v>2.7988557380665022</v>
      </c>
      <c r="AA27" s="3">
        <f t="shared" si="11"/>
        <v>3.3157761956234322</v>
      </c>
      <c r="AB27" s="3">
        <f t="shared" si="12"/>
        <v>4.0351241956234318</v>
      </c>
      <c r="AC27" s="3">
        <f t="shared" si="13"/>
        <v>2.8561866155368523</v>
      </c>
      <c r="AD27" s="3">
        <f t="shared" si="14"/>
        <v>2.6210331291732221</v>
      </c>
      <c r="AE27" s="3">
        <f t="shared" si="15"/>
        <v>3.058147570082312</v>
      </c>
      <c r="AF27" s="3">
        <f t="shared" si="16"/>
        <v>3.5466452598056324</v>
      </c>
    </row>
    <row r="28" spans="1:32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O28" s="3"/>
      <c r="P28" s="3"/>
      <c r="Q28" s="3"/>
      <c r="S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5">
      <c r="A29">
        <v>28</v>
      </c>
      <c r="B29" s="3">
        <v>3.0427266842105301</v>
      </c>
      <c r="C29" s="3">
        <v>2.65049341666667</v>
      </c>
      <c r="D29" s="3">
        <v>3.0642649999999998</v>
      </c>
      <c r="E29" s="3">
        <v>2.3499513749999998</v>
      </c>
      <c r="F29" s="3">
        <v>2.4635896818181799</v>
      </c>
      <c r="G29" s="3">
        <v>2.373837575</v>
      </c>
      <c r="H29" s="3">
        <v>3.1910327142857202</v>
      </c>
      <c r="I29" s="3">
        <v>3.0508237272727299</v>
      </c>
      <c r="J29" s="3">
        <v>2.9952948695652202</v>
      </c>
      <c r="K29" s="3">
        <v>2.8564430000000001</v>
      </c>
      <c r="L29" s="3">
        <v>2.9112409565217399</v>
      </c>
      <c r="M29" s="3">
        <v>2.59660433333333</v>
      </c>
      <c r="O29" s="3">
        <f t="shared" si="41"/>
        <v>2.6574772887825633</v>
      </c>
      <c r="P29" s="3">
        <f t="shared" si="42"/>
        <v>2.9335732668297907</v>
      </c>
      <c r="Q29" s="3">
        <f t="shared" si="43"/>
        <v>276.09597804722716</v>
      </c>
      <c r="S29" s="3">
        <f t="shared" si="4"/>
        <v>2.7955252778061763</v>
      </c>
      <c r="U29" s="3">
        <f t="shared" si="5"/>
        <v>3.5042476982748081</v>
      </c>
      <c r="V29" s="3">
        <f t="shared" si="6"/>
        <v>3.1120144307309481</v>
      </c>
      <c r="W29" s="3">
        <f t="shared" si="7"/>
        <v>3.5257860140642778</v>
      </c>
      <c r="X29" s="3">
        <f t="shared" si="8"/>
        <v>2.8114723890642779</v>
      </c>
      <c r="Y29" s="3">
        <f t="shared" si="9"/>
        <v>2.925110695882458</v>
      </c>
      <c r="Z29" s="3">
        <f t="shared" si="10"/>
        <v>2.8353585890642781</v>
      </c>
      <c r="AA29" s="3">
        <f t="shared" si="11"/>
        <v>3.6525537283499983</v>
      </c>
      <c r="AB29" s="3">
        <f t="shared" si="12"/>
        <v>3.5123447413370079</v>
      </c>
      <c r="AC29" s="3">
        <f t="shared" si="13"/>
        <v>3.4568158836294982</v>
      </c>
      <c r="AD29" s="3">
        <f t="shared" si="14"/>
        <v>3.3179640140642781</v>
      </c>
      <c r="AE29" s="3">
        <f t="shared" si="15"/>
        <v>3.3727619705860179</v>
      </c>
      <c r="AF29" s="3">
        <f t="shared" si="16"/>
        <v>3.058125347397608</v>
      </c>
    </row>
    <row r="30" spans="1:32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O30" s="3"/>
      <c r="P30" s="3"/>
      <c r="Q30" s="3"/>
      <c r="S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5">
      <c r="A31">
        <v>30</v>
      </c>
      <c r="B31" s="3">
        <v>4.1562436363636399</v>
      </c>
      <c r="C31" s="3">
        <v>3.6649101666666701</v>
      </c>
      <c r="D31" s="3">
        <v>3.4326810833333301</v>
      </c>
      <c r="E31" s="3">
        <v>3.8782190416666702</v>
      </c>
      <c r="F31" s="3">
        <v>2.9677042916666698</v>
      </c>
      <c r="G31" s="3">
        <v>3.3154668749999998</v>
      </c>
      <c r="H31" s="3">
        <v>4.4570864583333298</v>
      </c>
      <c r="I31" s="3">
        <v>4.1698751249999999</v>
      </c>
      <c r="J31" s="3">
        <v>3.3799127499999999</v>
      </c>
      <c r="K31" s="3">
        <v>4.2387645833333298</v>
      </c>
      <c r="L31" s="3">
        <v>4.3287498749999997</v>
      </c>
      <c r="M31" s="3">
        <v>3.5899081666666701</v>
      </c>
      <c r="O31" s="3">
        <f t="shared" si="41"/>
        <v>3.5692041824494964</v>
      </c>
      <c r="P31" s="3">
        <f t="shared" si="42"/>
        <v>4.0273828263888882</v>
      </c>
      <c r="Q31" s="3">
        <f t="shared" si="43"/>
        <v>458.1786439393918</v>
      </c>
      <c r="S31" s="3">
        <f t="shared" si="4"/>
        <v>3.7982935044191919</v>
      </c>
      <c r="U31" s="3">
        <f t="shared" si="5"/>
        <v>3.6149964238149024</v>
      </c>
      <c r="V31" s="3">
        <f t="shared" si="6"/>
        <v>3.1236629541179326</v>
      </c>
      <c r="W31" s="3">
        <f t="shared" si="7"/>
        <v>2.8914338707845926</v>
      </c>
      <c r="X31" s="3">
        <f t="shared" si="8"/>
        <v>3.3369718291179327</v>
      </c>
      <c r="Y31" s="3">
        <f t="shared" si="9"/>
        <v>2.4264570791179323</v>
      </c>
      <c r="Z31" s="3">
        <f t="shared" si="10"/>
        <v>2.7742196624512623</v>
      </c>
      <c r="AA31" s="3">
        <f t="shared" si="11"/>
        <v>3.9158392457845923</v>
      </c>
      <c r="AB31" s="3">
        <f t="shared" si="12"/>
        <v>3.6286279124512624</v>
      </c>
      <c r="AC31" s="3">
        <f t="shared" si="13"/>
        <v>2.8386655374512624</v>
      </c>
      <c r="AD31" s="3">
        <f t="shared" si="14"/>
        <v>3.6975173707845923</v>
      </c>
      <c r="AE31" s="3">
        <f t="shared" si="15"/>
        <v>3.7875026624512622</v>
      </c>
      <c r="AF31" s="3">
        <f t="shared" si="16"/>
        <v>3.0486609541179326</v>
      </c>
    </row>
    <row r="32" spans="1:32" x14ac:dyDescent="0.25">
      <c r="A32">
        <v>31</v>
      </c>
      <c r="B32" s="3">
        <v>3.0378831000000002</v>
      </c>
      <c r="C32" s="3">
        <v>2.4912295499999999</v>
      </c>
      <c r="D32" s="3">
        <v>2.3305824500000001</v>
      </c>
      <c r="E32" s="3">
        <v>2.13215517916667</v>
      </c>
      <c r="F32" s="3">
        <v>1.93872063636364</v>
      </c>
      <c r="G32" s="3">
        <v>1.87588004782609</v>
      </c>
      <c r="H32" s="3">
        <v>2.6745632000000001</v>
      </c>
      <c r="I32" s="3">
        <v>2.35019895454545</v>
      </c>
      <c r="J32" s="3">
        <v>2.4190209565217402</v>
      </c>
      <c r="K32" s="3">
        <v>2.0915938708333299</v>
      </c>
      <c r="L32" s="3">
        <v>2.36571077826087</v>
      </c>
      <c r="M32" s="3">
        <v>1.9377165458333301</v>
      </c>
      <c r="O32" s="3">
        <f t="shared" si="41"/>
        <v>2.3010751605594</v>
      </c>
      <c r="P32" s="3">
        <f t="shared" si="42"/>
        <v>2.3064673843324539</v>
      </c>
      <c r="Q32" s="3">
        <f t="shared" si="43"/>
        <v>5.3922237730539564</v>
      </c>
      <c r="S32" s="3">
        <f t="shared" si="4"/>
        <v>2.3037712724459269</v>
      </c>
      <c r="U32" s="3">
        <f t="shared" si="5"/>
        <v>3.9911581194245276</v>
      </c>
      <c r="V32" s="3">
        <f t="shared" si="6"/>
        <v>3.4445045694245273</v>
      </c>
      <c r="W32" s="3">
        <f t="shared" si="7"/>
        <v>3.2838574694245275</v>
      </c>
      <c r="X32" s="3">
        <f t="shared" si="8"/>
        <v>3.0854301985911974</v>
      </c>
      <c r="Y32" s="3">
        <f t="shared" si="9"/>
        <v>2.8919956557881674</v>
      </c>
      <c r="Z32" s="3">
        <f t="shared" si="10"/>
        <v>2.8291550672506176</v>
      </c>
      <c r="AA32" s="3">
        <f t="shared" si="11"/>
        <v>3.6278382194245276</v>
      </c>
      <c r="AB32" s="3">
        <f t="shared" si="12"/>
        <v>3.3034739739699774</v>
      </c>
      <c r="AC32" s="3">
        <f t="shared" si="13"/>
        <v>3.3722959759462676</v>
      </c>
      <c r="AD32" s="3">
        <f t="shared" si="14"/>
        <v>3.0448688902578573</v>
      </c>
      <c r="AE32" s="3">
        <f t="shared" si="15"/>
        <v>3.3189857976853974</v>
      </c>
      <c r="AF32" s="3">
        <f t="shared" si="16"/>
        <v>2.8909915652578575</v>
      </c>
    </row>
    <row r="36" spans="2:32" x14ac:dyDescent="0.25">
      <c r="B36" s="3">
        <f>AVERAGE(B2:B35)</f>
        <v>3.9805376245139183</v>
      </c>
      <c r="C36" s="3">
        <f t="shared" ref="C36:M36" si="44">AVERAGE(C2:C35)</f>
        <v>3.4690104991910404</v>
      </c>
      <c r="D36" s="3">
        <f t="shared" si="44"/>
        <v>3.0598849862536235</v>
      </c>
      <c r="E36" s="3">
        <f t="shared" si="44"/>
        <v>2.9361715550625842</v>
      </c>
      <c r="F36" s="3">
        <f t="shared" si="44"/>
        <v>2.7777369335606057</v>
      </c>
      <c r="G36" s="3">
        <f t="shared" si="44"/>
        <v>2.7743238003293813</v>
      </c>
      <c r="H36" s="3">
        <f t="shared" si="44"/>
        <v>3.9725358634922259</v>
      </c>
      <c r="I36" s="3">
        <f t="shared" si="44"/>
        <v>3.6216431570782981</v>
      </c>
      <c r="J36" s="3">
        <f t="shared" si="44"/>
        <v>3.278138487322134</v>
      </c>
      <c r="K36" s="3">
        <f t="shared" si="44"/>
        <v>3.0604053519703562</v>
      </c>
      <c r="L36" s="3">
        <f t="shared" si="44"/>
        <v>3.1354159951805012</v>
      </c>
      <c r="M36" s="3">
        <f t="shared" si="44"/>
        <v>3.0187512484907768</v>
      </c>
      <c r="N36" s="3"/>
      <c r="O36" s="3">
        <f t="shared" ref="O36" si="45">AVERAGE(O2:O35)</f>
        <v>3.1662775664851925</v>
      </c>
      <c r="P36" s="3">
        <f t="shared" ref="P36" si="46">AVERAGE(P2:P35)</f>
        <v>3.3478150172557162</v>
      </c>
      <c r="Q36" s="3">
        <f>AVERAGE(Q2:Q35)</f>
        <v>181.53745077052332</v>
      </c>
      <c r="R36" s="3" t="e">
        <f t="shared" ref="R36:S36" si="47">AVERAGE(R2:R35)</f>
        <v>#DIV/0!</v>
      </c>
      <c r="S36" s="3">
        <f t="shared" si="47"/>
        <v>3.2570462918704544</v>
      </c>
      <c r="T36" s="3"/>
      <c r="U36" s="3">
        <f t="shared" ref="U36" si="48">AVERAGE(U2:U35)</f>
        <v>3.9805376245139183</v>
      </c>
      <c r="V36" s="3">
        <f t="shared" ref="V36" si="49">AVERAGE(V2:V35)</f>
        <v>3.4690104991910409</v>
      </c>
      <c r="W36" s="3">
        <f t="shared" ref="W36" si="50">AVERAGE(W2:W35)</f>
        <v>3.0598849862536239</v>
      </c>
      <c r="X36" s="3">
        <f t="shared" ref="X36" si="51">AVERAGE(X2:X35)</f>
        <v>2.9361715550625838</v>
      </c>
      <c r="Y36" s="3">
        <f t="shared" ref="Y36" si="52">AVERAGE(Y2:Y35)</f>
        <v>2.7777369335606061</v>
      </c>
      <c r="Z36" s="3">
        <f t="shared" ref="Z36" si="53">AVERAGE(Z2:Z35)</f>
        <v>2.7743238003293822</v>
      </c>
      <c r="AA36" s="3">
        <f t="shared" ref="AA36" si="54">AVERAGE(AA2:AA35)</f>
        <v>3.9725358634922272</v>
      </c>
      <c r="AB36" s="3">
        <f t="shared" ref="AB36" si="55">AVERAGE(AB2:AB35)</f>
        <v>3.6216431570782985</v>
      </c>
      <c r="AC36" s="3">
        <f t="shared" ref="AC36" si="56">AVERAGE(AC2:AC35)</f>
        <v>3.2781384873221366</v>
      </c>
      <c r="AD36" s="3">
        <f t="shared" ref="AD36" si="57">AVERAGE(AD2:AD35)</f>
        <v>3.0604053519703562</v>
      </c>
      <c r="AE36" s="3">
        <f t="shared" ref="AE36" si="58">AVERAGE(AE2:AE35)</f>
        <v>3.1354159951805007</v>
      </c>
      <c r="AF36" s="3">
        <f t="shared" ref="AF36" si="59">AVERAGE(AF2:AF35)</f>
        <v>3.0187512484907773</v>
      </c>
    </row>
    <row r="37" spans="2:32" x14ac:dyDescent="0.25">
      <c r="O37" s="3">
        <f>_xlfn.CONFIDENCE.NORM(0.05,STDEV(O2:O34),COUNT(O2:O34))</f>
        <v>0.25307315958222587</v>
      </c>
      <c r="P37" s="3">
        <f>_xlfn.CONFIDENCE.NORM(0.05,STDEV(P2:P34),COUNT(P2:P34))</f>
        <v>0.2488037315207052</v>
      </c>
      <c r="Q37" s="3">
        <f>_xlfn.CONFIDENCE.NORM(0.05,STDEV(Q2:Q34),COUNT(Q2:Q34))</f>
        <v>73.620736071328096</v>
      </c>
      <c r="U37" s="3">
        <f>STDEV(U2:U32)/SQRT(COUNT(U2:U32))</f>
        <v>9.9931098490292983E-2</v>
      </c>
      <c r="V37" s="3">
        <f t="shared" ref="V37:AF37" si="60">STDEV(V2:V32)/SQRT(COUNT(V2:V32))</f>
        <v>0.1184467137042069</v>
      </c>
      <c r="W37" s="3">
        <f t="shared" si="60"/>
        <v>6.4316854689675407E-2</v>
      </c>
      <c r="X37" s="3">
        <f t="shared" si="60"/>
        <v>5.7541618899213443E-2</v>
      </c>
      <c r="Y37" s="3">
        <f t="shared" si="60"/>
        <v>7.5403044249941889E-2</v>
      </c>
      <c r="Z37" s="3">
        <f t="shared" si="60"/>
        <v>9.9853812626290145E-2</v>
      </c>
      <c r="AA37" s="3">
        <f t="shared" si="60"/>
        <v>9.3210983816714457E-2</v>
      </c>
      <c r="AB37" s="3">
        <f t="shared" si="60"/>
        <v>0.10216564346959493</v>
      </c>
      <c r="AC37" s="3">
        <f t="shared" si="60"/>
        <v>7.3399528017383961E-2</v>
      </c>
      <c r="AD37" s="3">
        <f t="shared" si="60"/>
        <v>7.3917588637087389E-2</v>
      </c>
      <c r="AE37" s="3">
        <f t="shared" si="60"/>
        <v>7.0155564037574919E-2</v>
      </c>
      <c r="AF37" s="3">
        <f t="shared" si="60"/>
        <v>8.2537579605953953E-2</v>
      </c>
    </row>
    <row r="38" spans="2:32" x14ac:dyDescent="0.25">
      <c r="O38" s="3"/>
    </row>
    <row r="39" spans="2:32" x14ac:dyDescent="0.25">
      <c r="B39" s="2">
        <f>TTEST(B2:B33,H2:H33,2,1)</f>
        <v>0.93885774215959583</v>
      </c>
      <c r="C39" s="2">
        <f t="shared" ref="C39:G39" si="61">TTEST(C2:C33,I2:I33,2,1)</f>
        <v>0.15656998698509023</v>
      </c>
      <c r="D39" s="2">
        <f t="shared" si="61"/>
        <v>5.4158687454784332E-3</v>
      </c>
      <c r="E39" s="2">
        <f t="shared" si="61"/>
        <v>9.8200154041610865E-2</v>
      </c>
      <c r="F39" s="2">
        <f t="shared" si="61"/>
        <v>6.1335037860201912E-4</v>
      </c>
      <c r="G39" s="2">
        <f t="shared" si="61"/>
        <v>1.5736085282592798E-3</v>
      </c>
      <c r="O39" s="2">
        <f>TTEST(O2:O34,P2:P34,2,1)</f>
        <v>6.3507663910555438E-5</v>
      </c>
    </row>
  </sheetData>
  <conditionalFormatting sqref="Q2:Q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{A272EA66-8DFC-4380-8E2A-267915130630}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72EA66-8DFC-4380-8E2A-26791513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opLeftCell="A26" workbookViewId="0">
      <selection activeCell="T59" sqref="T59"/>
    </sheetView>
  </sheetViews>
  <sheetFormatPr defaultRowHeight="15" x14ac:dyDescent="0.25"/>
  <sheetData>
    <row r="1" spans="1:33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AA1" s="1" t="s">
        <v>46</v>
      </c>
      <c r="AB1" s="1" t="s">
        <v>47</v>
      </c>
      <c r="AC1" s="1" t="s">
        <v>48</v>
      </c>
      <c r="AD1" s="1" t="s">
        <v>49</v>
      </c>
      <c r="AF1" s="1" t="s">
        <v>50</v>
      </c>
      <c r="AG1" s="1" t="s">
        <v>51</v>
      </c>
    </row>
    <row r="2" spans="1:33" x14ac:dyDescent="0.25">
      <c r="A2">
        <v>1</v>
      </c>
      <c r="B2" s="3">
        <v>3.6590604444444401</v>
      </c>
      <c r="C2" s="3">
        <v>3.3257493333333299</v>
      </c>
      <c r="D2" s="3">
        <v>3.6036297142857099</v>
      </c>
      <c r="E2" s="3">
        <v>3.3620491666666701</v>
      </c>
      <c r="F2" s="3">
        <v>3.3769534285714302</v>
      </c>
      <c r="G2" s="3">
        <v>3.4598260000000001</v>
      </c>
      <c r="H2" s="3">
        <v>3.47536966666667</v>
      </c>
      <c r="I2" s="3">
        <v>3.7398069999999999</v>
      </c>
      <c r="J2" s="3">
        <v>3.4109138333333302</v>
      </c>
      <c r="K2" s="3">
        <v>3.3820683333333301</v>
      </c>
      <c r="L2" s="3">
        <v>3.0098462499999998</v>
      </c>
      <c r="M2" s="3">
        <v>2.8754110000000002</v>
      </c>
      <c r="N2" s="3">
        <v>3.2048427500000001</v>
      </c>
      <c r="O2" s="3">
        <v>3.4760242857142898</v>
      </c>
      <c r="P2" s="3">
        <v>2.9558564000000001</v>
      </c>
      <c r="Q2" s="3">
        <v>3.5026714285714302</v>
      </c>
      <c r="R2" s="3">
        <v>3.8086756666666699</v>
      </c>
      <c r="S2" s="3">
        <v>3.0760504285714299</v>
      </c>
      <c r="T2" s="3">
        <v>5.1263955000000001</v>
      </c>
      <c r="U2" s="3">
        <v>4.8130550000000003</v>
      </c>
      <c r="V2" s="3">
        <v>3.4877910000000001</v>
      </c>
      <c r="W2" s="3">
        <v>4.7997585000000003</v>
      </c>
      <c r="X2" s="3">
        <v>5.0730345000000003</v>
      </c>
      <c r="Y2" s="3">
        <v>3.024276</v>
      </c>
      <c r="Z2" s="3"/>
      <c r="AA2" s="3">
        <f>AVERAGE(B2:G2)</f>
        <v>3.46454468121693</v>
      </c>
      <c r="AB2" s="3">
        <f>AVERAGE(H2:M2)</f>
        <v>3.3155693472222212</v>
      </c>
      <c r="AC2" s="3">
        <f>AVERAGE(N2:S2)</f>
        <v>3.3373534932539699</v>
      </c>
      <c r="AD2" s="3">
        <f>AVERAGE(T2:Y2)</f>
        <v>4.3873850833333341</v>
      </c>
      <c r="AF2" s="4">
        <f>(AC2-AA2)*1000</f>
        <v>-127.19118796296014</v>
      </c>
      <c r="AG2" s="4">
        <f>(AD2-AB2)*1000</f>
        <v>1071.815736111113</v>
      </c>
    </row>
    <row r="3" spans="1:33" x14ac:dyDescent="0.25">
      <c r="A3">
        <v>2</v>
      </c>
      <c r="B3" s="3">
        <v>4.2931207142857097</v>
      </c>
      <c r="C3" s="3">
        <v>3.6036144285714302</v>
      </c>
      <c r="D3" s="3">
        <v>3.4387046666666699</v>
      </c>
      <c r="E3" s="3">
        <v>3.4398226666666698</v>
      </c>
      <c r="F3" s="3">
        <v>3.8842271111111102</v>
      </c>
      <c r="G3" s="3">
        <v>2.7295615454545499</v>
      </c>
      <c r="H3" s="3">
        <v>3.4975860000000001</v>
      </c>
      <c r="I3" s="3">
        <v>4.2997395000000003</v>
      </c>
      <c r="J3" s="3">
        <v>3.1709481666666699</v>
      </c>
      <c r="K3" s="3">
        <v>3.6771394000000002</v>
      </c>
      <c r="L3" s="3">
        <v>2.2065844999999999</v>
      </c>
      <c r="M3" s="3">
        <v>2.61987083333333</v>
      </c>
      <c r="N3" s="3">
        <v>4.0175618888888902</v>
      </c>
      <c r="O3" s="3">
        <v>3.8731205000000002</v>
      </c>
      <c r="P3" s="3">
        <v>4.4761110909090904</v>
      </c>
      <c r="Q3" s="3">
        <v>4.4463952500000001</v>
      </c>
      <c r="R3" s="3">
        <v>3.82311975</v>
      </c>
      <c r="S3" s="3">
        <v>2.729876</v>
      </c>
      <c r="T3" s="3">
        <v>3.9964464999999998</v>
      </c>
      <c r="U3" s="3">
        <v>4.0424568000000001</v>
      </c>
      <c r="V3" s="3">
        <v>3.5358073999999999</v>
      </c>
      <c r="W3" s="3">
        <v>3.91311766666667</v>
      </c>
      <c r="X3" s="3">
        <v>3.63758316666667</v>
      </c>
      <c r="Y3" s="3">
        <v>2.4238946000000001</v>
      </c>
      <c r="Z3" s="3"/>
      <c r="AA3" s="3">
        <f t="shared" ref="AA3:AA6" si="0">AVERAGE(B3:G3)</f>
        <v>3.5648418554593566</v>
      </c>
      <c r="AB3" s="3">
        <f t="shared" ref="AB3:AB7" si="1">AVERAGE(H3:M3)</f>
        <v>3.2453113999999998</v>
      </c>
      <c r="AC3" s="3">
        <f t="shared" ref="AC3:AC7" si="2">AVERAGE(N3:S3)</f>
        <v>3.8943640799663299</v>
      </c>
      <c r="AD3" s="3">
        <f t="shared" ref="AD3:AD7" si="3">AVERAGE(T3:Y3)</f>
        <v>3.5915510222222231</v>
      </c>
      <c r="AF3" s="4">
        <f t="shared" ref="AF3:AF6" si="4">(AC3-AA3)*1000</f>
        <v>329.52222450697332</v>
      </c>
      <c r="AG3" s="4">
        <f t="shared" ref="AG3:AG7" si="5">(AD3-AB3)*1000</f>
        <v>346.23962222222326</v>
      </c>
    </row>
    <row r="4" spans="1:33" x14ac:dyDescent="0.25">
      <c r="A4">
        <v>3</v>
      </c>
      <c r="B4" s="3">
        <v>3.6611264000000001</v>
      </c>
      <c r="C4" s="3">
        <v>4.23785514285714</v>
      </c>
      <c r="D4" s="3">
        <v>3.0631828749999999</v>
      </c>
      <c r="E4" s="3">
        <v>2.5442876666666701</v>
      </c>
      <c r="F4" s="3">
        <v>3.3364827500000001</v>
      </c>
      <c r="G4" s="3">
        <v>2.2703772857142899</v>
      </c>
      <c r="H4" s="3">
        <v>4.0764414999999996</v>
      </c>
      <c r="I4" s="3">
        <v>4.0930883333333297</v>
      </c>
      <c r="J4" s="3">
        <v>3.4331469999999999</v>
      </c>
      <c r="K4" s="3">
        <v>4.6111474285714298</v>
      </c>
      <c r="L4" s="3">
        <v>3.2249963333333298</v>
      </c>
      <c r="M4" s="3">
        <v>3.5540597142857102</v>
      </c>
      <c r="N4" s="3">
        <v>4.5730607777777799</v>
      </c>
      <c r="O4" s="3">
        <v>4.39679111111111</v>
      </c>
      <c r="P4" s="3">
        <v>3.4820521666666702</v>
      </c>
      <c r="Q4" s="3">
        <v>3.3548252500000002</v>
      </c>
      <c r="R4" s="3">
        <v>3.1376066666666702</v>
      </c>
      <c r="S4" s="3">
        <v>3.7331251249999999</v>
      </c>
      <c r="T4" s="3">
        <v>4.1235852857142898</v>
      </c>
      <c r="U4" s="3">
        <v>4.6352900000000004</v>
      </c>
      <c r="V4" s="3">
        <v>4.5477470999999996</v>
      </c>
      <c r="W4" s="3">
        <v>3.0781749999999999</v>
      </c>
      <c r="X4" s="3">
        <v>3.3031393750000002</v>
      </c>
      <c r="Y4" s="3">
        <v>4.87399</v>
      </c>
      <c r="Z4" s="3"/>
      <c r="AA4" s="3">
        <f t="shared" si="0"/>
        <v>3.1855520200396832</v>
      </c>
      <c r="AB4" s="3">
        <f t="shared" si="1"/>
        <v>3.8321467182539664</v>
      </c>
      <c r="AC4" s="3">
        <f t="shared" si="2"/>
        <v>3.7795768495370385</v>
      </c>
      <c r="AD4" s="3">
        <f t="shared" si="3"/>
        <v>4.0936544601190477</v>
      </c>
      <c r="AF4" s="4">
        <f t="shared" si="4"/>
        <v>594.02482949735531</v>
      </c>
      <c r="AG4" s="4">
        <f t="shared" si="5"/>
        <v>261.5077418650813</v>
      </c>
    </row>
    <row r="5" spans="1:33" x14ac:dyDescent="0.25">
      <c r="A5">
        <v>4</v>
      </c>
      <c r="B5" s="3">
        <v>3.45167744444444</v>
      </c>
      <c r="C5" s="3">
        <v>4.1775178333333303</v>
      </c>
      <c r="D5" s="3">
        <v>3.5407519999999999</v>
      </c>
      <c r="E5" s="3">
        <v>3.2958318000000002</v>
      </c>
      <c r="F5" s="3">
        <v>3.55757366666667</v>
      </c>
      <c r="G5" s="3">
        <v>2.9376263333333301</v>
      </c>
      <c r="H5" s="3">
        <v>4.3864016666666696</v>
      </c>
      <c r="I5" s="3">
        <v>2.6931954999999999</v>
      </c>
      <c r="J5" s="3">
        <v>3.4131629999999999</v>
      </c>
      <c r="K5" s="3">
        <v>3.3264840000000002</v>
      </c>
      <c r="L5" s="3">
        <v>2.9398335000000002</v>
      </c>
      <c r="M5" s="3">
        <v>3.3464830000000001</v>
      </c>
      <c r="N5" s="3">
        <v>2.9545159999999999</v>
      </c>
      <c r="O5" s="3">
        <v>3.13125157142857</v>
      </c>
      <c r="P5" s="3">
        <v>3.1811486000000002</v>
      </c>
      <c r="Q5" s="3">
        <v>3.41982733333333</v>
      </c>
      <c r="R5" s="3">
        <v>3.3442645</v>
      </c>
      <c r="S5" s="3">
        <v>3.2931794999999999</v>
      </c>
      <c r="T5" s="3">
        <v>2.4932270000000001</v>
      </c>
      <c r="U5" s="3">
        <v>3.519828</v>
      </c>
      <c r="V5" s="3">
        <v>4.1997600000000004</v>
      </c>
      <c r="W5" s="3">
        <v>3.9197730000000002</v>
      </c>
      <c r="X5" s="3">
        <v>3.3687136666666699</v>
      </c>
      <c r="Y5" s="3">
        <v>4.0531050000000004</v>
      </c>
      <c r="Z5" s="3"/>
      <c r="AA5" s="3">
        <f t="shared" si="0"/>
        <v>3.4934965129629614</v>
      </c>
      <c r="AB5" s="3">
        <f t="shared" si="1"/>
        <v>3.350926777777778</v>
      </c>
      <c r="AC5" s="3">
        <f t="shared" si="2"/>
        <v>3.220697917460317</v>
      </c>
      <c r="AD5" s="3">
        <f t="shared" si="3"/>
        <v>3.592401111111112</v>
      </c>
      <c r="AF5" s="4">
        <f>(AC5-AA5)*1000</f>
        <v>-272.79859550264439</v>
      </c>
      <c r="AG5" s="4">
        <f t="shared" si="5"/>
        <v>241.47433333333402</v>
      </c>
    </row>
    <row r="6" spans="1:33" x14ac:dyDescent="0.25">
      <c r="A6">
        <v>5</v>
      </c>
      <c r="B6" s="3">
        <v>2.5558651600000002</v>
      </c>
      <c r="C6" s="3">
        <v>2.48231663636364</v>
      </c>
      <c r="D6" s="3">
        <v>2.6047178999999998</v>
      </c>
      <c r="E6" s="3">
        <v>2.1121262750000001</v>
      </c>
      <c r="F6" s="3">
        <v>2.0254745750000001</v>
      </c>
      <c r="G6" s="3">
        <v>2.1425635000000001</v>
      </c>
      <c r="H6" s="3">
        <v>2.3315591250000001</v>
      </c>
      <c r="I6" s="3">
        <v>2.4627238571428598</v>
      </c>
      <c r="J6" s="3">
        <v>2.1532388</v>
      </c>
      <c r="K6" s="3">
        <v>2.23869130909091</v>
      </c>
      <c r="L6" s="3">
        <v>1.63460581</v>
      </c>
      <c r="M6" s="3">
        <v>2.0435614545454501</v>
      </c>
      <c r="N6" s="3">
        <v>2.1404929090909102</v>
      </c>
      <c r="O6" s="3">
        <v>2.5235066363636398</v>
      </c>
      <c r="P6" s="3">
        <v>3.1598101249999999</v>
      </c>
      <c r="Q6" s="3">
        <v>2.5659301818181799</v>
      </c>
      <c r="R6" s="3">
        <v>2.3198782699999998</v>
      </c>
      <c r="S6" s="3">
        <v>2.1005089090909101</v>
      </c>
      <c r="T6" s="3">
        <v>2.2958837999999999</v>
      </c>
      <c r="U6" s="3">
        <v>2.3310098333333298</v>
      </c>
      <c r="V6" s="3">
        <v>2.9750845714285701</v>
      </c>
      <c r="W6" s="3">
        <v>1.913257875</v>
      </c>
      <c r="X6" s="3">
        <v>2.0591547555555598</v>
      </c>
      <c r="Y6" s="3">
        <v>2.3815490000000001</v>
      </c>
      <c r="Z6" s="3"/>
      <c r="AA6" s="3">
        <f t="shared" si="0"/>
        <v>2.3205106743939399</v>
      </c>
      <c r="AB6" s="3">
        <f t="shared" si="1"/>
        <v>2.1440633926298704</v>
      </c>
      <c r="AC6" s="3">
        <f t="shared" si="2"/>
        <v>2.4683545052272735</v>
      </c>
      <c r="AD6" s="3">
        <f t="shared" si="3"/>
        <v>2.3259899725529096</v>
      </c>
      <c r="AF6" s="4">
        <f t="shared" si="4"/>
        <v>147.84383083333364</v>
      </c>
      <c r="AG6" s="4">
        <f t="shared" si="5"/>
        <v>181.92657992303918</v>
      </c>
    </row>
    <row r="7" spans="1:33" x14ac:dyDescent="0.25">
      <c r="A7">
        <v>6</v>
      </c>
      <c r="B7" s="3">
        <v>3.1499537499999999</v>
      </c>
      <c r="C7" s="3">
        <v>2.1946279</v>
      </c>
      <c r="D7" s="3">
        <v>2.2740263333333299</v>
      </c>
      <c r="E7" s="3">
        <v>2.0519666999999999</v>
      </c>
      <c r="F7" s="3">
        <v>1.8306692</v>
      </c>
      <c r="G7" s="3">
        <v>1.89452927272727</v>
      </c>
      <c r="H7" s="3">
        <v>3.8488069999999999</v>
      </c>
      <c r="I7" s="3">
        <v>3.2464909999999998</v>
      </c>
      <c r="J7" s="3">
        <v>1.760033</v>
      </c>
      <c r="K7" s="3">
        <v>2.02443683333333</v>
      </c>
      <c r="L7" s="3">
        <v>1.82280328571429</v>
      </c>
      <c r="M7" s="3">
        <v>2.03335183333333</v>
      </c>
      <c r="N7" s="3">
        <v>3.3150377272727298</v>
      </c>
      <c r="O7" s="3">
        <v>2.53478466666667</v>
      </c>
      <c r="P7" s="3">
        <v>2.898198125</v>
      </c>
      <c r="Q7" s="3">
        <v>2.4320004000000002</v>
      </c>
      <c r="R7" s="3">
        <v>2.3332874545454501</v>
      </c>
      <c r="S7" s="3">
        <v>2.84767216666667</v>
      </c>
      <c r="T7" s="3">
        <v>2.6133335</v>
      </c>
      <c r="U7" s="3">
        <v>2.1066072</v>
      </c>
      <c r="V7" s="3">
        <v>2.0906115999999999</v>
      </c>
      <c r="W7" s="3">
        <v>2.070014375</v>
      </c>
      <c r="X7" s="3">
        <v>1.9850144999999999</v>
      </c>
      <c r="Y7" s="3">
        <v>2.053214375</v>
      </c>
      <c r="Z7" s="3"/>
      <c r="AA7" s="3">
        <f>AVERAGE(B7:G7)</f>
        <v>2.2326288593434334</v>
      </c>
      <c r="AB7" s="3">
        <f t="shared" si="1"/>
        <v>2.4559871587301583</v>
      </c>
      <c r="AC7" s="3">
        <f t="shared" si="2"/>
        <v>2.7268300900252531</v>
      </c>
      <c r="AD7" s="3">
        <f t="shared" si="3"/>
        <v>2.1531325916666666</v>
      </c>
      <c r="AF7" s="4">
        <f>(AC7-AA7)*1000</f>
        <v>494.20123068181977</v>
      </c>
      <c r="AG7" s="4">
        <f t="shared" si="5"/>
        <v>-302.85456706349169</v>
      </c>
    </row>
    <row r="8" spans="1:33" x14ac:dyDescent="0.25">
      <c r="A8">
        <v>7</v>
      </c>
      <c r="B8" s="3">
        <v>3.2699258750000002</v>
      </c>
      <c r="C8" s="3">
        <v>2.6132729090909099</v>
      </c>
      <c r="D8" s="3">
        <v>3.4310096666666698</v>
      </c>
      <c r="E8" s="3">
        <v>2.8654740833333299</v>
      </c>
      <c r="F8" s="3">
        <v>2.76215433333333</v>
      </c>
      <c r="G8" s="3">
        <v>2.3066200000000001</v>
      </c>
      <c r="H8" s="3">
        <v>2.5252675999999998</v>
      </c>
      <c r="I8" s="3">
        <v>3.2754763333333301</v>
      </c>
      <c r="J8" s="3">
        <v>3.47213483333333</v>
      </c>
      <c r="K8" s="3">
        <v>3.451574125</v>
      </c>
      <c r="L8" s="3">
        <v>3.1865886666666698</v>
      </c>
      <c r="M8" s="3">
        <v>3.0435546363636399</v>
      </c>
      <c r="N8" s="3">
        <v>3.1446808571428599</v>
      </c>
      <c r="O8" s="3">
        <v>3.9254290833333298</v>
      </c>
      <c r="P8" s="3">
        <v>2.6236564444444399</v>
      </c>
      <c r="Q8" s="3">
        <v>2.58659666666667</v>
      </c>
      <c r="R8" s="3">
        <v>2.9521439166666701</v>
      </c>
      <c r="S8" s="3">
        <v>2.9926611818181801</v>
      </c>
      <c r="T8" s="3">
        <v>3.18660728571429</v>
      </c>
      <c r="U8" s="3">
        <v>2.7526660000000001</v>
      </c>
      <c r="V8" s="3">
        <v>2.8066175000000002</v>
      </c>
      <c r="W8" s="3">
        <v>3.1215961249999999</v>
      </c>
      <c r="X8" s="3">
        <v>3.0679069000000001</v>
      </c>
      <c r="Y8" s="3">
        <v>3.0254825833333299</v>
      </c>
      <c r="Z8" s="3"/>
      <c r="AA8" s="3">
        <f>AVERAGE(B8:G8)</f>
        <v>2.8747428112373732</v>
      </c>
      <c r="AB8" s="3">
        <f t="shared" ref="AB8" si="6">AVERAGE(H8:M8)</f>
        <v>3.1590993657828288</v>
      </c>
      <c r="AC8" s="3">
        <f t="shared" ref="AC8" si="7">AVERAGE(N8:S8)</f>
        <v>3.0375280250120249</v>
      </c>
      <c r="AD8" s="3">
        <f t="shared" ref="AD8" si="8">AVERAGE(T8:Y8)</f>
        <v>2.9934793990079367</v>
      </c>
      <c r="AF8" s="4">
        <f>(AC8-AA8)*1000</f>
        <v>162.78521377465171</v>
      </c>
      <c r="AG8" s="4">
        <f t="shared" ref="AG8" si="9">(AD8-AB8)*1000</f>
        <v>-165.61996677489211</v>
      </c>
    </row>
    <row r="9" spans="1:33" x14ac:dyDescent="0.25">
      <c r="A9">
        <v>8</v>
      </c>
      <c r="B9" s="3">
        <v>3.6072941111111101</v>
      </c>
      <c r="C9" s="3">
        <v>3.2714240000000001</v>
      </c>
      <c r="D9" s="3">
        <v>2.8665929999999999</v>
      </c>
      <c r="E9" s="3">
        <v>2.6788565000000002</v>
      </c>
      <c r="F9" s="3">
        <v>2.5899471666666698</v>
      </c>
      <c r="G9" s="3">
        <v>2.6899405000000001</v>
      </c>
      <c r="H9" s="3">
        <v>4.0015666249999997</v>
      </c>
      <c r="I9" s="3">
        <v>3.49322981818182</v>
      </c>
      <c r="J9" s="3">
        <v>3.0749181249999999</v>
      </c>
      <c r="K9" s="3">
        <v>3.1839208999999999</v>
      </c>
      <c r="L9" s="3">
        <v>3.1972596000000002</v>
      </c>
      <c r="M9" s="3">
        <v>3.0843788888888901</v>
      </c>
      <c r="N9" s="3">
        <v>3.75545191666667</v>
      </c>
      <c r="O9" s="3">
        <v>3.6621415833333302</v>
      </c>
      <c r="P9" s="3">
        <v>3.1465723333333302</v>
      </c>
      <c r="Q9" s="3">
        <v>2.5754960833333298</v>
      </c>
      <c r="R9" s="3">
        <v>2.7910559166666702</v>
      </c>
      <c r="S9" s="3">
        <v>2.9832744166666698</v>
      </c>
      <c r="T9" s="3">
        <v>3.2705852000000002</v>
      </c>
      <c r="U9" s="3">
        <v>3.2248887499999999</v>
      </c>
      <c r="V9" s="3">
        <v>2.8413995555555598</v>
      </c>
      <c r="W9" s="3">
        <v>3.4425591999999998</v>
      </c>
      <c r="X9" s="3">
        <v>2.7649457499999999</v>
      </c>
      <c r="Y9" s="3">
        <v>2.8777007499999998</v>
      </c>
      <c r="Z9" s="3"/>
      <c r="AA9" s="3">
        <f>AVERAGE(B9:G9)</f>
        <v>2.95067587962963</v>
      </c>
      <c r="AB9" s="3">
        <f t="shared" ref="AB9" si="10">AVERAGE(H9:M9)</f>
        <v>3.3392123261784512</v>
      </c>
      <c r="AC9" s="3">
        <f t="shared" ref="AC9" si="11">AVERAGE(N9:S9)</f>
        <v>3.1523320416666665</v>
      </c>
      <c r="AD9" s="3">
        <f t="shared" ref="AD9" si="12">AVERAGE(T9:Y9)</f>
        <v>3.0703465342592597</v>
      </c>
      <c r="AF9" s="4">
        <f>(AC9-AA9)*1000</f>
        <v>201.65616203703652</v>
      </c>
      <c r="AG9" s="4">
        <f t="shared" ref="AG9" si="13">(AD9-AB9)*1000</f>
        <v>-268.86579191919145</v>
      </c>
    </row>
    <row r="10" spans="1:33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F10" s="4"/>
      <c r="AG10" s="4"/>
    </row>
    <row r="11" spans="1:33" x14ac:dyDescent="0.25">
      <c r="A11">
        <v>10</v>
      </c>
      <c r="B11" s="3">
        <v>2.4866465</v>
      </c>
      <c r="C11" s="3">
        <v>3.4759293000000002</v>
      </c>
      <c r="D11" s="3">
        <v>2.5235786363636401</v>
      </c>
      <c r="E11" s="3">
        <v>3.03104209166667</v>
      </c>
      <c r="F11" s="3">
        <v>2.7721498333333301</v>
      </c>
      <c r="G11" s="3">
        <v>2.0848211636363598</v>
      </c>
      <c r="H11" s="3">
        <v>2.9184612222222199</v>
      </c>
      <c r="I11" s="3">
        <v>2.45061251</v>
      </c>
      <c r="J11" s="3">
        <v>2.1980394571428601</v>
      </c>
      <c r="K11" s="3">
        <v>2.1044195000000001</v>
      </c>
      <c r="L11" s="3">
        <v>2.2749589625</v>
      </c>
      <c r="M11" s="3">
        <v>2.0782719625000001</v>
      </c>
      <c r="N11" s="3">
        <v>3.1502381818181799</v>
      </c>
      <c r="O11" s="3">
        <v>3.4508386363636401</v>
      </c>
      <c r="P11" s="3">
        <v>2.7199330000000002</v>
      </c>
      <c r="Q11" s="3">
        <v>2.1821839750000001</v>
      </c>
      <c r="R11" s="3">
        <v>2.46549483333333</v>
      </c>
      <c r="S11" s="3">
        <v>2.40964998181818</v>
      </c>
      <c r="T11" s="3">
        <v>2.1332893999999998</v>
      </c>
      <c r="U11" s="3">
        <v>2.8018245714285701</v>
      </c>
      <c r="V11" s="3">
        <v>1.9283034999999999</v>
      </c>
      <c r="W11" s="3">
        <v>3.0384601111111098</v>
      </c>
      <c r="X11" s="3">
        <v>2.8879337999999999</v>
      </c>
      <c r="Y11" s="3">
        <v>3.3582550124999999</v>
      </c>
      <c r="Z11" s="3"/>
      <c r="AA11" s="3">
        <f t="shared" ref="AA11:AA12" si="14">AVERAGE(B11:G11)</f>
        <v>2.7290279208333335</v>
      </c>
      <c r="AB11" s="3">
        <f t="shared" ref="AB11:AB12" si="15">AVERAGE(H11:M11)</f>
        <v>2.33746060239418</v>
      </c>
      <c r="AC11" s="3">
        <f t="shared" ref="AC11:AC12" si="16">AVERAGE(N11:S11)</f>
        <v>2.7297231013888887</v>
      </c>
      <c r="AD11" s="3">
        <f t="shared" ref="AD11:AD12" si="17">AVERAGE(T11:Y11)</f>
        <v>2.6913443991732797</v>
      </c>
      <c r="AF11" s="4">
        <f t="shared" ref="AF11:AF12" si="18">(AC11-AA11)*1000</f>
        <v>0.69518055555528591</v>
      </c>
      <c r="AG11" s="4">
        <f t="shared" ref="AG11:AG12" si="19">(AD11-AB11)*1000</f>
        <v>353.88379677909978</v>
      </c>
    </row>
    <row r="12" spans="1:33" x14ac:dyDescent="0.25">
      <c r="A12">
        <v>11</v>
      </c>
      <c r="B12" s="3">
        <v>2.9377035555555602</v>
      </c>
      <c r="C12" s="3">
        <v>3.1095511111111098</v>
      </c>
      <c r="D12" s="3">
        <v>2.8414302222222201</v>
      </c>
      <c r="E12" s="3">
        <v>2.6066274166666701</v>
      </c>
      <c r="F12" s="3">
        <v>2.39630836363636</v>
      </c>
      <c r="G12" s="3">
        <v>2.3805547272727301</v>
      </c>
      <c r="H12" s="3">
        <v>3.1599363333333299</v>
      </c>
      <c r="I12" s="3">
        <v>2.2475758571428601</v>
      </c>
      <c r="J12" s="3">
        <v>2.6532946363636398</v>
      </c>
      <c r="K12" s="3">
        <v>2.3949607500000001</v>
      </c>
      <c r="L12" s="3">
        <v>2.8043698333333298</v>
      </c>
      <c r="M12" s="3">
        <v>2.1682860000000002</v>
      </c>
      <c r="N12" s="3">
        <v>3.3849140000000002</v>
      </c>
      <c r="O12" s="3">
        <v>3.1466094545454601</v>
      </c>
      <c r="P12" s="3">
        <v>2.9354773333333299</v>
      </c>
      <c r="Q12" s="3">
        <v>3.0265925454545499</v>
      </c>
      <c r="R12" s="3">
        <v>2.7377275000000001</v>
      </c>
      <c r="S12" s="3">
        <v>2.99992318181818</v>
      </c>
      <c r="T12" s="3">
        <v>3.6319007999999999</v>
      </c>
      <c r="U12" s="3">
        <v>2.8361475714285702</v>
      </c>
      <c r="V12" s="3">
        <v>3.3510399999999998</v>
      </c>
      <c r="W12" s="3">
        <v>3.4599281249999998</v>
      </c>
      <c r="X12" s="3">
        <v>3.4547203333333298</v>
      </c>
      <c r="Y12" s="3">
        <v>2.63328466666667</v>
      </c>
      <c r="Z12" s="3"/>
      <c r="AA12" s="3">
        <f t="shared" si="14"/>
        <v>2.7120292327441082</v>
      </c>
      <c r="AB12" s="3">
        <f t="shared" si="15"/>
        <v>2.5714039016955264</v>
      </c>
      <c r="AC12" s="3">
        <f t="shared" si="16"/>
        <v>3.0385406691919203</v>
      </c>
      <c r="AD12" s="3">
        <f t="shared" si="17"/>
        <v>3.2278369160714284</v>
      </c>
      <c r="AF12" s="4">
        <f t="shared" si="18"/>
        <v>326.51143644781212</v>
      </c>
      <c r="AG12" s="4">
        <f t="shared" si="19"/>
        <v>656.43301437590208</v>
      </c>
    </row>
    <row r="13" spans="1:33" x14ac:dyDescent="0.25">
      <c r="A13">
        <v>12</v>
      </c>
      <c r="B13" s="3">
        <v>3.3565749166666698</v>
      </c>
      <c r="C13" s="3">
        <v>2.5570002222222201</v>
      </c>
      <c r="D13" s="3">
        <v>2.2746363999999999</v>
      </c>
      <c r="E13" s="3">
        <v>2.79326075</v>
      </c>
      <c r="F13" s="3">
        <v>2.6249535000000002</v>
      </c>
      <c r="G13" s="3">
        <v>2.2166338749999999</v>
      </c>
      <c r="H13" s="3">
        <v>3.1132582499999999</v>
      </c>
      <c r="I13" s="3">
        <v>2.7643798333333298</v>
      </c>
      <c r="J13" s="3">
        <v>2.6177311666666698</v>
      </c>
      <c r="K13" s="3">
        <v>2.5359609999999999</v>
      </c>
      <c r="L13" s="3">
        <v>2.106652</v>
      </c>
      <c r="M13" s="3">
        <v>2.3366238749999999</v>
      </c>
      <c r="N13" s="3">
        <v>2.61994966666667</v>
      </c>
      <c r="O13" s="3">
        <v>2.8860015454545498</v>
      </c>
      <c r="P13" s="3">
        <v>2.4361387142857098</v>
      </c>
      <c r="Q13" s="3">
        <v>2.3682650000000001</v>
      </c>
      <c r="R13" s="3">
        <v>2.4316256250000001</v>
      </c>
      <c r="S13" s="3">
        <v>2.3942359999999998</v>
      </c>
      <c r="T13" s="3">
        <v>3.4432607499999999</v>
      </c>
      <c r="U13" s="3">
        <v>2.4766154999999999</v>
      </c>
      <c r="V13" s="3">
        <v>3.32754414285714</v>
      </c>
      <c r="W13" s="3">
        <v>2.4799880000000001</v>
      </c>
      <c r="X13" s="3">
        <v>2.30329775</v>
      </c>
      <c r="Y13" s="3">
        <v>2.6799643333333298</v>
      </c>
      <c r="Z13" s="3"/>
      <c r="AA13" s="3">
        <f t="shared" ref="AA13:AA15" si="20">AVERAGE(B13:G13)</f>
        <v>2.6371766106481482</v>
      </c>
      <c r="AB13" s="3">
        <f t="shared" ref="AB13:AB15" si="21">AVERAGE(H13:M13)</f>
        <v>2.5791010208333334</v>
      </c>
      <c r="AC13" s="3">
        <f t="shared" ref="AC13:AC15" si="22">AVERAGE(N13:S13)</f>
        <v>2.5227027585678217</v>
      </c>
      <c r="AD13" s="3">
        <f t="shared" ref="AD13:AD15" si="23">AVERAGE(T13:Y13)</f>
        <v>2.7851117460317454</v>
      </c>
      <c r="AF13" s="4">
        <f t="shared" ref="AF13:AF15" si="24">(AC13-AA13)*1000</f>
        <v>-114.47385208032657</v>
      </c>
      <c r="AG13" s="4">
        <f t="shared" ref="AG13:AG15" si="25">(AD13-AB13)*1000</f>
        <v>206.01072519841202</v>
      </c>
    </row>
    <row r="14" spans="1:33" x14ac:dyDescent="0.25">
      <c r="A14">
        <v>13</v>
      </c>
      <c r="B14" s="3">
        <v>3.2096363636363598</v>
      </c>
      <c r="C14" s="3">
        <v>2.8855012499999999</v>
      </c>
      <c r="D14" s="3">
        <v>2.43387863636364</v>
      </c>
      <c r="E14" s="3">
        <v>2.6172802000000002</v>
      </c>
      <c r="F14" s="3">
        <v>3.7843576666666698</v>
      </c>
      <c r="G14" s="3">
        <v>4.9798660000000003</v>
      </c>
      <c r="H14" s="3">
        <v>2.9359527999999999</v>
      </c>
      <c r="I14" s="3">
        <v>2.9926693636363599</v>
      </c>
      <c r="J14" s="3">
        <v>2.7946157</v>
      </c>
      <c r="K14" s="3">
        <v>2.4049541250000002</v>
      </c>
      <c r="L14" s="3">
        <v>3.8354451666666698</v>
      </c>
      <c r="M14" s="3">
        <v>3.2732492500000001</v>
      </c>
      <c r="N14" s="3">
        <v>4.0443524444444403</v>
      </c>
      <c r="O14" s="3">
        <v>3.2121452499999998</v>
      </c>
      <c r="P14" s="3">
        <v>2.6639363999999999</v>
      </c>
      <c r="Q14" s="3">
        <v>2.6217740909090899</v>
      </c>
      <c r="R14" s="3">
        <v>3.0572466999999999</v>
      </c>
      <c r="S14" s="3">
        <v>2.8685209999999999</v>
      </c>
      <c r="T14" s="3">
        <v>3.0612477999999999</v>
      </c>
      <c r="U14" s="3">
        <v>2.9812615999999998</v>
      </c>
      <c r="V14" s="3">
        <v>3.05898414285714</v>
      </c>
      <c r="W14" s="3">
        <v>2.9110444444444399</v>
      </c>
      <c r="X14" s="3">
        <v>3.0265873750000001</v>
      </c>
      <c r="Y14" s="3">
        <v>2.9519324</v>
      </c>
      <c r="Z14" s="3"/>
      <c r="AA14" s="3">
        <f t="shared" si="20"/>
        <v>3.3184200194444453</v>
      </c>
      <c r="AB14" s="3">
        <f t="shared" si="21"/>
        <v>3.0394810675505046</v>
      </c>
      <c r="AC14" s="3">
        <f t="shared" si="22"/>
        <v>3.0779959808922555</v>
      </c>
      <c r="AD14" s="3">
        <f t="shared" si="23"/>
        <v>2.9985096270502631</v>
      </c>
      <c r="AF14" s="4">
        <f t="shared" si="24"/>
        <v>-240.42403855218987</v>
      </c>
      <c r="AG14" s="4">
        <f t="shared" si="25"/>
        <v>-40.971440500241485</v>
      </c>
    </row>
    <row r="15" spans="1:33" x14ac:dyDescent="0.25">
      <c r="A15">
        <v>14</v>
      </c>
      <c r="B15" s="3">
        <v>3.1902271818181802</v>
      </c>
      <c r="C15" s="3">
        <v>3.3799160000000001</v>
      </c>
      <c r="D15" s="3">
        <v>3.1199334166666701</v>
      </c>
      <c r="E15" s="3">
        <v>3.2043773333333299</v>
      </c>
      <c r="F15" s="3">
        <v>2.8777301666666699</v>
      </c>
      <c r="G15" s="3">
        <v>3.0621447499999999</v>
      </c>
      <c r="H15" s="3">
        <v>3.4418115714285702</v>
      </c>
      <c r="I15" s="3">
        <v>3.0959056</v>
      </c>
      <c r="J15" s="3">
        <v>3.2970522857142899</v>
      </c>
      <c r="K15" s="3">
        <v>3.20563357142857</v>
      </c>
      <c r="L15" s="3">
        <v>3.82433316666667</v>
      </c>
      <c r="M15" s="3">
        <v>2.9465985714285701</v>
      </c>
      <c r="N15" s="3">
        <v>3.3865964000000002</v>
      </c>
      <c r="O15" s="3">
        <v>3.3972614999999999</v>
      </c>
      <c r="P15" s="3">
        <v>3.2976971666666701</v>
      </c>
      <c r="Q15" s="3">
        <v>3.075488</v>
      </c>
      <c r="R15" s="3">
        <v>3.7623305454545499</v>
      </c>
      <c r="S15" s="3">
        <v>3.3587885000000002</v>
      </c>
      <c r="T15" s="3">
        <v>3.0355015000000001</v>
      </c>
      <c r="U15" s="3">
        <v>3.8954471666666701</v>
      </c>
      <c r="V15" s="3">
        <v>2.4479731999999998</v>
      </c>
      <c r="W15" s="3">
        <v>2.8632737499999998</v>
      </c>
      <c r="X15" s="3">
        <v>3.5351602857142899</v>
      </c>
      <c r="Y15" s="3">
        <v>3.5580191428571402</v>
      </c>
      <c r="Z15" s="3"/>
      <c r="AA15" s="3">
        <f t="shared" si="20"/>
        <v>3.1390548080808087</v>
      </c>
      <c r="AB15" s="3">
        <f t="shared" si="21"/>
        <v>3.3018891277777782</v>
      </c>
      <c r="AC15" s="3">
        <f t="shared" si="22"/>
        <v>3.3796936853535366</v>
      </c>
      <c r="AD15" s="3">
        <f t="shared" si="23"/>
        <v>3.2225625075396831</v>
      </c>
      <c r="AF15" s="4">
        <f t="shared" si="24"/>
        <v>240.63887727272794</v>
      </c>
      <c r="AG15" s="4">
        <f t="shared" si="25"/>
        <v>-79.326620238095117</v>
      </c>
    </row>
    <row r="16" spans="1:33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F16" s="4"/>
      <c r="AG16" s="4"/>
    </row>
    <row r="17" spans="1:33" x14ac:dyDescent="0.25">
      <c r="A17">
        <v>16</v>
      </c>
      <c r="B17" s="3">
        <v>2.3421925833333299</v>
      </c>
      <c r="C17" s="3">
        <v>2.3266306666666701</v>
      </c>
      <c r="D17" s="3">
        <v>2.0010738833333299</v>
      </c>
      <c r="E17" s="3">
        <v>1.77331936363636</v>
      </c>
      <c r="F17" s="3">
        <v>1.5155621666666701</v>
      </c>
      <c r="G17" s="3">
        <v>2.28664735</v>
      </c>
      <c r="H17" s="3">
        <v>2.69161925</v>
      </c>
      <c r="I17" s="3">
        <v>2.4488506666666701</v>
      </c>
      <c r="J17" s="3">
        <v>1.8973049</v>
      </c>
      <c r="K17" s="3">
        <v>2.3351818571428602</v>
      </c>
      <c r="L17" s="3">
        <v>1.7093065700000001</v>
      </c>
      <c r="M17" s="3">
        <v>1.538319625</v>
      </c>
      <c r="N17" s="3">
        <v>2.7611642727272701</v>
      </c>
      <c r="O17" s="3">
        <v>2.3563276363636398</v>
      </c>
      <c r="P17" s="3">
        <v>2.08219325</v>
      </c>
      <c r="Q17" s="3">
        <v>1.9344041999999999</v>
      </c>
      <c r="R17" s="3">
        <v>1.6599852900000001</v>
      </c>
      <c r="S17" s="3">
        <v>2.0108772454545498</v>
      </c>
      <c r="T17" s="3">
        <v>2.4971040000000002</v>
      </c>
      <c r="U17" s="3">
        <v>2.693284625</v>
      </c>
      <c r="V17" s="3">
        <v>2.58068511111111</v>
      </c>
      <c r="W17" s="3">
        <v>2.1021967777777801</v>
      </c>
      <c r="X17" s="3">
        <v>2.3925334444444402</v>
      </c>
      <c r="Y17" s="3">
        <v>2.6814585555555599</v>
      </c>
      <c r="Z17" s="3"/>
      <c r="AA17" s="3">
        <f t="shared" ref="AA17:AA25" si="26">AVERAGE(B17:G17)</f>
        <v>2.0409043356060601</v>
      </c>
      <c r="AB17" s="3">
        <f t="shared" ref="AB17:AB25" si="27">AVERAGE(H17:M17)</f>
        <v>2.1034304781349218</v>
      </c>
      <c r="AC17" s="3">
        <f t="shared" ref="AC17:AC25" si="28">AVERAGE(N17:S17)</f>
        <v>2.1341586490909097</v>
      </c>
      <c r="AD17" s="3">
        <f t="shared" ref="AD17:AD25" si="29">AVERAGE(T17:Y17)</f>
        <v>2.4912104189814817</v>
      </c>
      <c r="AF17" s="4">
        <f t="shared" ref="AF17:AF25" si="30">(AC17-AA17)*1000</f>
        <v>93.254313484849575</v>
      </c>
      <c r="AG17" s="4">
        <f t="shared" ref="AG17:AG25" si="31">(AD17-AB17)*1000</f>
        <v>387.77994084655984</v>
      </c>
    </row>
    <row r="18" spans="1:33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F18" s="4"/>
      <c r="AG18" s="4"/>
    </row>
    <row r="19" spans="1:33" x14ac:dyDescent="0.25">
      <c r="A19">
        <v>18</v>
      </c>
      <c r="B19" s="3">
        <v>3.3599223636363602</v>
      </c>
      <c r="C19" s="3">
        <v>2.5288478333333302</v>
      </c>
      <c r="D19" s="3">
        <v>2.4217827272727299</v>
      </c>
      <c r="E19" s="3">
        <v>2.1732956666666698</v>
      </c>
      <c r="F19" s="3">
        <v>2.2677386666666699</v>
      </c>
      <c r="G19" s="3">
        <v>2.4866385000000002</v>
      </c>
      <c r="H19" s="3">
        <v>2.9132864999999999</v>
      </c>
      <c r="I19" s="3">
        <v>2.5283031249999999</v>
      </c>
      <c r="J19" s="3">
        <v>2.3644023333333299</v>
      </c>
      <c r="K19" s="3">
        <v>2.5999495000000001</v>
      </c>
      <c r="L19" s="3">
        <v>2.12293877777778</v>
      </c>
      <c r="M19" s="3">
        <v>2.3303244444444502</v>
      </c>
      <c r="N19" s="3">
        <v>2.8066173000000001</v>
      </c>
      <c r="O19" s="3">
        <v>2.3988469166666699</v>
      </c>
      <c r="P19" s="3">
        <v>2.6866229000000001</v>
      </c>
      <c r="Q19" s="3">
        <v>2.4479570000000002</v>
      </c>
      <c r="R19" s="3">
        <v>2.3612831000000001</v>
      </c>
      <c r="S19" s="3">
        <v>1.9277549166666701</v>
      </c>
      <c r="T19" s="3">
        <v>2.3332920000000001</v>
      </c>
      <c r="U19" s="3">
        <v>2.4418667142857098</v>
      </c>
      <c r="V19" s="3">
        <v>2.4236642222222202</v>
      </c>
      <c r="W19" s="3">
        <v>2.6566338749999998</v>
      </c>
      <c r="X19" s="3">
        <v>2.6532812857142898</v>
      </c>
      <c r="Y19" s="3">
        <v>2.2532848749999999</v>
      </c>
      <c r="Z19" s="3"/>
      <c r="AA19" s="3">
        <f t="shared" si="26"/>
        <v>2.5397042929292932</v>
      </c>
      <c r="AB19" s="3">
        <f t="shared" si="27"/>
        <v>2.4765341134259269</v>
      </c>
      <c r="AC19" s="3">
        <f t="shared" si="28"/>
        <v>2.4381803555555566</v>
      </c>
      <c r="AD19" s="3">
        <f t="shared" si="29"/>
        <v>2.4603371620370367</v>
      </c>
      <c r="AF19" s="4">
        <f t="shared" si="30"/>
        <v>-101.52393737373666</v>
      </c>
      <c r="AG19" s="4">
        <f t="shared" si="31"/>
        <v>-16.196951388890213</v>
      </c>
    </row>
    <row r="20" spans="1:33" x14ac:dyDescent="0.25">
      <c r="A20">
        <v>19</v>
      </c>
      <c r="B20" s="3">
        <v>3.4866003999999999</v>
      </c>
      <c r="C20" s="3">
        <v>2.8488454166666699</v>
      </c>
      <c r="D20" s="3">
        <v>2.5821810833333299</v>
      </c>
      <c r="E20" s="3">
        <v>3.1432710833333299</v>
      </c>
      <c r="F20" s="3">
        <v>2.6688365833333298</v>
      </c>
      <c r="G20" s="3">
        <v>2.139961</v>
      </c>
      <c r="H20" s="3">
        <v>3.1652464</v>
      </c>
      <c r="I20" s="3">
        <v>2.9719367999999999</v>
      </c>
      <c r="J20" s="3">
        <v>3.3925071111111098</v>
      </c>
      <c r="K20" s="3">
        <v>2.5493071999999999</v>
      </c>
      <c r="L20" s="3">
        <v>2.153912</v>
      </c>
      <c r="M20" s="3">
        <v>2.87266418181818</v>
      </c>
      <c r="N20" s="3">
        <v>3.8277865454545501</v>
      </c>
      <c r="O20" s="3">
        <v>2.7963194545454502</v>
      </c>
      <c r="P20" s="3">
        <v>2.80550533333333</v>
      </c>
      <c r="Q20" s="3">
        <v>2.6899495</v>
      </c>
      <c r="R20" s="3">
        <v>2.6088443333333302</v>
      </c>
      <c r="S20" s="3">
        <v>3.0499471666666702</v>
      </c>
      <c r="T20" s="3">
        <v>3.5332648333333299</v>
      </c>
      <c r="U20" s="3">
        <v>3.37623344444444</v>
      </c>
      <c r="V20" s="3">
        <v>2.87402277777778</v>
      </c>
      <c r="W20" s="3">
        <v>2.5442018181818198</v>
      </c>
      <c r="X20" s="3">
        <v>3.3132511249999999</v>
      </c>
      <c r="Y20" s="3">
        <v>2.8740132222222199</v>
      </c>
      <c r="Z20" s="3"/>
      <c r="AA20" s="3">
        <f t="shared" si="26"/>
        <v>2.8116159277777766</v>
      </c>
      <c r="AB20" s="3">
        <f t="shared" si="27"/>
        <v>2.8509289488215486</v>
      </c>
      <c r="AC20" s="3">
        <f t="shared" si="28"/>
        <v>2.9630587222222218</v>
      </c>
      <c r="AD20" s="3">
        <f t="shared" si="29"/>
        <v>3.0858312034932651</v>
      </c>
      <c r="AF20" s="4">
        <f t="shared" si="30"/>
        <v>151.44279444444518</v>
      </c>
      <c r="AG20" s="4">
        <f t="shared" si="31"/>
        <v>234.90225467171655</v>
      </c>
    </row>
    <row r="21" spans="1:33" x14ac:dyDescent="0.25">
      <c r="A21">
        <v>20</v>
      </c>
      <c r="B21" s="3">
        <v>3.8018605714285698</v>
      </c>
      <c r="C21" s="3">
        <v>2.7012608999999999</v>
      </c>
      <c r="D21" s="3">
        <v>2.7563020909090898</v>
      </c>
      <c r="E21" s="3">
        <v>1.8421364166666701</v>
      </c>
      <c r="F21" s="3">
        <v>2.2576993333333299</v>
      </c>
      <c r="G21" s="3">
        <v>1.81331491666667</v>
      </c>
      <c r="H21" s="3">
        <v>2.5665735000000001</v>
      </c>
      <c r="I21" s="3">
        <v>2.3065500000000001</v>
      </c>
      <c r="J21" s="3">
        <v>2.6331764999999998</v>
      </c>
      <c r="K21" s="3">
        <v>2.4765744999999999</v>
      </c>
      <c r="L21" s="3">
        <v>1.6566510249999999</v>
      </c>
      <c r="M21" s="3">
        <v>2.6494787857142899</v>
      </c>
      <c r="N21" s="3">
        <v>2.9938676363636398</v>
      </c>
      <c r="O21" s="3">
        <v>3.0533146000000002</v>
      </c>
      <c r="P21" s="3">
        <v>3.10539163636364</v>
      </c>
      <c r="Q21" s="3">
        <v>2.2410353333333299</v>
      </c>
      <c r="R21" s="3">
        <v>2.0787779363636401</v>
      </c>
      <c r="S21" s="3">
        <v>2.2588254999999999</v>
      </c>
      <c r="T21" s="3">
        <v>2.5399535000000002</v>
      </c>
      <c r="U21" s="3">
        <v>2.52875733333333</v>
      </c>
      <c r="V21" s="3">
        <v>2.0132690000000002</v>
      </c>
      <c r="W21" s="3">
        <v>2.3812180000000001</v>
      </c>
      <c r="X21" s="3">
        <v>2.0532520000000001</v>
      </c>
      <c r="Y21" s="3">
        <v>2.6565375250000001</v>
      </c>
      <c r="Z21" s="3"/>
      <c r="AA21" s="3">
        <f t="shared" si="26"/>
        <v>2.5287623715007213</v>
      </c>
      <c r="AB21" s="3">
        <f t="shared" si="27"/>
        <v>2.3815007184523815</v>
      </c>
      <c r="AC21" s="3">
        <f t="shared" si="28"/>
        <v>2.6218687737373751</v>
      </c>
      <c r="AD21" s="3">
        <f t="shared" si="29"/>
        <v>2.3621645597222218</v>
      </c>
      <c r="AF21" s="4">
        <f t="shared" si="30"/>
        <v>93.106402236653892</v>
      </c>
      <c r="AG21" s="4">
        <f t="shared" si="31"/>
        <v>-19.336158730159703</v>
      </c>
    </row>
    <row r="22" spans="1:33" x14ac:dyDescent="0.25">
      <c r="A22">
        <v>21</v>
      </c>
      <c r="B22" s="3">
        <v>2.87547658333333</v>
      </c>
      <c r="C22" s="3">
        <v>2.58884283333333</v>
      </c>
      <c r="D22" s="3">
        <v>2.4132634999999998</v>
      </c>
      <c r="E22" s="3">
        <v>2.1677261666666698</v>
      </c>
      <c r="F22" s="3">
        <v>2.2488255833333302</v>
      </c>
      <c r="G22" s="3">
        <v>2.2121715000000002</v>
      </c>
      <c r="H22" s="3">
        <v>3.093231125</v>
      </c>
      <c r="I22" s="3">
        <v>2.6421580833333298</v>
      </c>
      <c r="J22" s="3">
        <v>2.3347594444444399</v>
      </c>
      <c r="K22" s="3">
        <v>1.9977303333333301</v>
      </c>
      <c r="L22" s="3">
        <v>1.9428182857142899</v>
      </c>
      <c r="M22" s="3">
        <v>1.76440388888889</v>
      </c>
      <c r="N22" s="3">
        <v>3.3172248</v>
      </c>
      <c r="O22" s="3">
        <v>2.4743616666666699</v>
      </c>
      <c r="P22" s="3">
        <v>2.5877080000000001</v>
      </c>
      <c r="Q22" s="3">
        <v>2.1210642499999999</v>
      </c>
      <c r="R22" s="3">
        <v>2.2377148333333299</v>
      </c>
      <c r="S22" s="3">
        <v>2.2399484166666701</v>
      </c>
      <c r="T22" s="3">
        <v>2.8585815999999999</v>
      </c>
      <c r="U22" s="3">
        <v>2.2763063636363601</v>
      </c>
      <c r="V22" s="3">
        <v>2.6012591</v>
      </c>
      <c r="W22" s="3">
        <v>2.2428987777777798</v>
      </c>
      <c r="X22" s="3">
        <v>2.5172724999999998</v>
      </c>
      <c r="Y22" s="3">
        <v>2.2266116</v>
      </c>
      <c r="Z22" s="3"/>
      <c r="AA22" s="3">
        <f t="shared" si="26"/>
        <v>2.4177176944444434</v>
      </c>
      <c r="AB22" s="3">
        <f t="shared" si="27"/>
        <v>2.2958501934523796</v>
      </c>
      <c r="AC22" s="3">
        <f t="shared" si="28"/>
        <v>2.4963369944444449</v>
      </c>
      <c r="AD22" s="3">
        <f t="shared" si="29"/>
        <v>2.4538216569023565</v>
      </c>
      <c r="AF22" s="4">
        <f t="shared" si="30"/>
        <v>78.619300000001502</v>
      </c>
      <c r="AG22" s="4">
        <f t="shared" si="31"/>
        <v>157.97146344997691</v>
      </c>
    </row>
    <row r="23" spans="1:33" x14ac:dyDescent="0.25">
      <c r="A23">
        <v>22</v>
      </c>
      <c r="B23" s="3">
        <v>2.99656375</v>
      </c>
      <c r="C23" s="3">
        <v>2.6314575454545501</v>
      </c>
      <c r="D23" s="3">
        <v>2.4888126583333299</v>
      </c>
      <c r="E23" s="3">
        <v>2.0319348700000002</v>
      </c>
      <c r="F23" s="3">
        <v>1.91389108181818</v>
      </c>
      <c r="G23" s="3">
        <v>2.2205587272727301</v>
      </c>
      <c r="H23" s="3">
        <v>4.6731389999999999</v>
      </c>
      <c r="I23" s="3">
        <v>2.9432497500000001</v>
      </c>
      <c r="J23" s="3">
        <v>2.65103</v>
      </c>
      <c r="K23" s="3">
        <v>2.20946557142857</v>
      </c>
      <c r="L23" s="3">
        <v>1.3679964</v>
      </c>
      <c r="M23" s="3">
        <v>2.299941</v>
      </c>
      <c r="N23" s="3">
        <v>2.9673181111111102</v>
      </c>
      <c r="O23" s="3">
        <v>2.9399120999999999</v>
      </c>
      <c r="P23" s="3">
        <v>2.6253799999999998</v>
      </c>
      <c r="Q23" s="3">
        <v>2.3090457272727298</v>
      </c>
      <c r="R23" s="3">
        <v>1.6859057777777799</v>
      </c>
      <c r="S23" s="3">
        <v>1.9933038333333299</v>
      </c>
      <c r="T23" s="3">
        <v>3.026567</v>
      </c>
      <c r="U23" s="3">
        <v>3.7412336000000002</v>
      </c>
      <c r="V23" s="3">
        <v>2.7519236</v>
      </c>
      <c r="W23" s="3">
        <v>2.119964</v>
      </c>
      <c r="X23" s="3">
        <v>1.799947</v>
      </c>
      <c r="Y23" s="3">
        <v>2.3088289999999998</v>
      </c>
      <c r="Z23" s="3"/>
      <c r="AA23" s="3">
        <f t="shared" si="26"/>
        <v>2.3805364388131318</v>
      </c>
      <c r="AB23" s="3">
        <f t="shared" si="27"/>
        <v>2.6908036202380949</v>
      </c>
      <c r="AC23" s="3">
        <f t="shared" si="28"/>
        <v>2.4201442582491581</v>
      </c>
      <c r="AD23" s="3">
        <f t="shared" si="29"/>
        <v>2.6247440333333332</v>
      </c>
      <c r="AF23" s="4">
        <f t="shared" si="30"/>
        <v>39.607819436026318</v>
      </c>
      <c r="AG23" s="4">
        <f t="shared" si="31"/>
        <v>-66.059586904761773</v>
      </c>
    </row>
    <row r="24" spans="1:33" x14ac:dyDescent="0.25">
      <c r="A24">
        <v>23</v>
      </c>
      <c r="B24" s="3">
        <v>4.0561571111111103</v>
      </c>
      <c r="C24" s="3">
        <v>3.41655816666667</v>
      </c>
      <c r="D24" s="3">
        <v>3.4243299999999999</v>
      </c>
      <c r="E24" s="3">
        <v>3.5632297500000001</v>
      </c>
      <c r="F24" s="3">
        <v>3.3432154999999999</v>
      </c>
      <c r="G24" s="3">
        <v>3.3962689090909102</v>
      </c>
      <c r="H24" s="3">
        <v>3.5465494999999998</v>
      </c>
      <c r="I24" s="3">
        <v>3.05893914285714</v>
      </c>
      <c r="J24" s="3">
        <v>3.2172434000000001</v>
      </c>
      <c r="K24" s="3">
        <v>3.77442527272727</v>
      </c>
      <c r="L24" s="3">
        <v>3.2762724545454498</v>
      </c>
      <c r="M24" s="3">
        <v>3.31867618181818</v>
      </c>
      <c r="N24" s="3">
        <v>4.2332042999999997</v>
      </c>
      <c r="O24" s="3">
        <v>3.24959072727273</v>
      </c>
      <c r="P24" s="3">
        <v>3.4835374545454498</v>
      </c>
      <c r="Q24" s="3">
        <v>3.83690988888889</v>
      </c>
      <c r="R24" s="3">
        <v>3.4907900000000001</v>
      </c>
      <c r="S24" s="3">
        <v>3.6774626363636398</v>
      </c>
      <c r="T24" s="3">
        <v>3.0710009999999999</v>
      </c>
      <c r="U24" s="3">
        <v>4.1091987999999997</v>
      </c>
      <c r="V24" s="3">
        <v>3.4898871666666702</v>
      </c>
      <c r="W24" s="3">
        <v>3.86289827272727</v>
      </c>
      <c r="X24" s="3">
        <v>3.3387909166666701</v>
      </c>
      <c r="Y24" s="3">
        <v>3.5865458181818202</v>
      </c>
      <c r="Z24" s="3"/>
      <c r="AA24" s="3">
        <f t="shared" si="26"/>
        <v>3.5332932394781147</v>
      </c>
      <c r="AB24" s="3">
        <f t="shared" si="27"/>
        <v>3.36535099199134</v>
      </c>
      <c r="AC24" s="3">
        <f t="shared" si="28"/>
        <v>3.6619158345117846</v>
      </c>
      <c r="AD24" s="3">
        <f t="shared" si="29"/>
        <v>3.5763869957070717</v>
      </c>
      <c r="AF24" s="4">
        <f t="shared" si="30"/>
        <v>128.62259503366991</v>
      </c>
      <c r="AG24" s="4">
        <f t="shared" si="31"/>
        <v>211.03600371573174</v>
      </c>
    </row>
    <row r="25" spans="1:33" x14ac:dyDescent="0.25">
      <c r="A25">
        <v>24</v>
      </c>
      <c r="B25" s="3">
        <v>2.8410194999999998</v>
      </c>
      <c r="C25" s="3">
        <v>3.3659608181818199</v>
      </c>
      <c r="D25" s="3">
        <v>2.7343725833333301</v>
      </c>
      <c r="E25" s="3">
        <v>2.7665822499999999</v>
      </c>
      <c r="F25" s="3">
        <v>2.9436118888888898</v>
      </c>
      <c r="G25" s="3">
        <v>2.5377093333333298</v>
      </c>
      <c r="H25" s="3">
        <v>3.4731930000000002</v>
      </c>
      <c r="I25" s="3">
        <v>3.1310115000000001</v>
      </c>
      <c r="J25" s="3">
        <v>2.3827981428571401</v>
      </c>
      <c r="K25" s="3">
        <v>2.6932744999999998</v>
      </c>
      <c r="L25" s="3">
        <v>2.4902912222222202</v>
      </c>
      <c r="M25" s="3">
        <v>2.2732830000000002</v>
      </c>
      <c r="N25" s="3">
        <v>3.2532355454545501</v>
      </c>
      <c r="O25" s="3">
        <v>3.0892539000000001</v>
      </c>
      <c r="P25" s="3">
        <v>3.3065795555555599</v>
      </c>
      <c r="Q25" s="3">
        <v>2.6077084166666702</v>
      </c>
      <c r="R25" s="3">
        <v>2.69897628571429</v>
      </c>
      <c r="S25" s="3">
        <v>2.8787007272727299</v>
      </c>
      <c r="T25" s="3" t="s">
        <v>39</v>
      </c>
      <c r="U25" s="3">
        <v>2.9532600000000002</v>
      </c>
      <c r="V25" s="3">
        <v>2.7079214</v>
      </c>
      <c r="W25" s="3">
        <v>2.4369951111111101</v>
      </c>
      <c r="X25" s="3">
        <v>3.5484392857142901</v>
      </c>
      <c r="Y25" s="3">
        <v>2.4488416666666701</v>
      </c>
      <c r="Z25" s="3"/>
      <c r="AA25" s="3">
        <f t="shared" si="26"/>
        <v>2.8648760622895622</v>
      </c>
      <c r="AB25" s="3">
        <f t="shared" si="27"/>
        <v>2.7406418941798933</v>
      </c>
      <c r="AC25" s="3">
        <f t="shared" si="28"/>
        <v>2.9724090717773</v>
      </c>
      <c r="AD25" s="3">
        <f t="shared" si="29"/>
        <v>2.8190914926984139</v>
      </c>
      <c r="AF25" s="4">
        <f t="shared" si="30"/>
        <v>107.53300948773781</v>
      </c>
      <c r="AG25" s="4">
        <f t="shared" si="31"/>
        <v>78.449598518520517</v>
      </c>
    </row>
    <row r="26" spans="1:33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F26" s="4"/>
      <c r="AG26" s="4"/>
    </row>
    <row r="27" spans="1:33" x14ac:dyDescent="0.25">
      <c r="A27">
        <v>26</v>
      </c>
      <c r="B27" s="3">
        <v>3.2722882857142901</v>
      </c>
      <c r="C27" s="3">
        <v>2.623926</v>
      </c>
      <c r="D27" s="3">
        <v>2.994912625</v>
      </c>
      <c r="E27" s="3">
        <v>2.4746106000000001</v>
      </c>
      <c r="F27" s="3">
        <v>3.1332455000000001</v>
      </c>
      <c r="G27" s="3">
        <v>2.9554946666666702</v>
      </c>
      <c r="H27" s="3">
        <v>3.0043456666666701</v>
      </c>
      <c r="I27" s="3">
        <v>3.5632109999999999</v>
      </c>
      <c r="J27" s="3">
        <v>2.3688233333333302</v>
      </c>
      <c r="K27" s="3">
        <v>3.28433633333333</v>
      </c>
      <c r="L27" s="3">
        <v>3.2243411666666701</v>
      </c>
      <c r="M27" s="3">
        <v>3.1232220000000002</v>
      </c>
      <c r="N27" s="3">
        <v>2.94466685714286</v>
      </c>
      <c r="O27" s="3">
        <v>3.2199175000000002</v>
      </c>
      <c r="P27" s="3">
        <v>2.8732340000000001</v>
      </c>
      <c r="Q27" s="3">
        <v>3.1399113333333299</v>
      </c>
      <c r="R27" s="3">
        <v>2.62215516666667</v>
      </c>
      <c r="S27" s="3">
        <v>3.8043126666666698</v>
      </c>
      <c r="T27" s="3">
        <v>2.8932243333333298</v>
      </c>
      <c r="U27" s="3">
        <v>2.7865899999999999</v>
      </c>
      <c r="V27" s="3">
        <v>2.5866016666666698</v>
      </c>
      <c r="W27" s="3">
        <v>2.6032389999999999</v>
      </c>
      <c r="X27" s="3">
        <v>3.3198465000000001</v>
      </c>
      <c r="Y27" s="3">
        <v>3.4621056666666701</v>
      </c>
      <c r="Z27" s="3"/>
      <c r="AA27" s="3">
        <f t="shared" ref="AA27:AA32" si="32">AVERAGE(B27:G27)</f>
        <v>2.9090796128968268</v>
      </c>
      <c r="AB27" s="3">
        <f t="shared" ref="AB27:AB32" si="33">AVERAGE(H27:M27)</f>
        <v>3.0947132500000003</v>
      </c>
      <c r="AC27" s="3">
        <f t="shared" ref="AC27:AC32" si="34">AVERAGE(N27:S27)</f>
        <v>3.1006995873015888</v>
      </c>
      <c r="AD27" s="3">
        <f t="shared" ref="AD27:AD32" si="35">AVERAGE(T27:Y27)</f>
        <v>2.9419345277777786</v>
      </c>
      <c r="AF27" s="4">
        <f t="shared" ref="AF27:AF32" si="36">(AC27-AA27)*1000</f>
        <v>191.61997440476196</v>
      </c>
      <c r="AG27" s="4">
        <f t="shared" ref="AG27:AG32" si="37">(AD27-AB27)*1000</f>
        <v>-152.77872222222166</v>
      </c>
    </row>
    <row r="28" spans="1:33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F28" s="4"/>
      <c r="AG28" s="4"/>
    </row>
    <row r="29" spans="1:33" x14ac:dyDescent="0.25">
      <c r="A29">
        <v>28</v>
      </c>
      <c r="B29" s="3">
        <v>2.9225835999999998</v>
      </c>
      <c r="C29" s="3">
        <v>2.2908674545454502</v>
      </c>
      <c r="D29" s="3">
        <v>2.66550025</v>
      </c>
      <c r="E29" s="3">
        <v>1.9510736666666699</v>
      </c>
      <c r="F29" s="3">
        <v>2.3878346363636398</v>
      </c>
      <c r="G29" s="3">
        <v>2.1144026500000002</v>
      </c>
      <c r="H29" s="3">
        <v>2.9349328749999999</v>
      </c>
      <c r="I29" s="3">
        <v>2.9743644166666701</v>
      </c>
      <c r="J29" s="3">
        <v>3.3358935999999999</v>
      </c>
      <c r="K29" s="3">
        <v>2.7488290833333302</v>
      </c>
      <c r="L29" s="3">
        <v>2.4759579</v>
      </c>
      <c r="M29" s="3">
        <v>2.55146281818182</v>
      </c>
      <c r="N29" s="3">
        <v>3.0811479090909102</v>
      </c>
      <c r="O29" s="3">
        <v>2.9965904999999999</v>
      </c>
      <c r="P29" s="3">
        <v>3.1877978181818198</v>
      </c>
      <c r="Q29" s="3">
        <v>2.7177173333333302</v>
      </c>
      <c r="R29" s="3">
        <v>3.1296215454545502</v>
      </c>
      <c r="S29" s="3">
        <v>2.5899384166666701</v>
      </c>
      <c r="T29" s="3">
        <v>3.3717614444444401</v>
      </c>
      <c r="U29" s="3">
        <v>2.8762834545454501</v>
      </c>
      <c r="V29" s="3">
        <v>2.8096447272727301</v>
      </c>
      <c r="W29" s="3">
        <v>3.0414105555555602</v>
      </c>
      <c r="X29" s="3">
        <v>2.7110587499999999</v>
      </c>
      <c r="Y29" s="3">
        <v>2.60327025</v>
      </c>
      <c r="Z29" s="3"/>
      <c r="AA29" s="3">
        <f t="shared" si="32"/>
        <v>2.3887103762626269</v>
      </c>
      <c r="AB29" s="3">
        <f t="shared" si="33"/>
        <v>2.8369067821969707</v>
      </c>
      <c r="AC29" s="3">
        <f t="shared" si="34"/>
        <v>2.9504689204545467</v>
      </c>
      <c r="AD29" s="3">
        <f t="shared" si="35"/>
        <v>2.9022381969696966</v>
      </c>
      <c r="AF29" s="4">
        <f t="shared" si="36"/>
        <v>561.75854419191978</v>
      </c>
      <c r="AG29" s="4">
        <f t="shared" si="37"/>
        <v>65.331414772725964</v>
      </c>
    </row>
    <row r="30" spans="1:3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F30" s="4"/>
      <c r="AG30" s="4"/>
    </row>
    <row r="31" spans="1:33" x14ac:dyDescent="0.25">
      <c r="A31">
        <v>30</v>
      </c>
      <c r="B31" s="3">
        <v>4.0185553000000001</v>
      </c>
      <c r="C31" s="3">
        <v>3.978774</v>
      </c>
      <c r="D31" s="3">
        <v>3.4821221666666702</v>
      </c>
      <c r="E31" s="3">
        <v>3.7598940909090901</v>
      </c>
      <c r="F31" s="3">
        <v>2.7166034166666702</v>
      </c>
      <c r="G31" s="3">
        <v>2.7878080909090901</v>
      </c>
      <c r="H31" s="3">
        <v>3.7625620999999998</v>
      </c>
      <c r="I31" s="3">
        <v>3.2763040909090901</v>
      </c>
      <c r="J31" s="3">
        <v>3.3832399999999998</v>
      </c>
      <c r="K31" s="3">
        <v>3.4332335</v>
      </c>
      <c r="L31" s="3">
        <v>3.2188051666666699</v>
      </c>
      <c r="M31" s="3">
        <v>2.6569107272727299</v>
      </c>
      <c r="N31" s="3">
        <v>3.5665735000000001</v>
      </c>
      <c r="O31" s="3">
        <v>4.0907786363636403</v>
      </c>
      <c r="P31" s="3">
        <v>3.0343625833333299</v>
      </c>
      <c r="Q31" s="3">
        <v>3.9054355833333299</v>
      </c>
      <c r="R31" s="3">
        <v>3.59625390909091</v>
      </c>
      <c r="S31" s="3">
        <v>3.9574722727272702</v>
      </c>
      <c r="T31" s="3">
        <v>3.5526218181818199</v>
      </c>
      <c r="U31" s="3">
        <v>3.5185740000000001</v>
      </c>
      <c r="V31" s="3">
        <v>3.24720109090909</v>
      </c>
      <c r="W31" s="3">
        <v>4.4738199090909099</v>
      </c>
      <c r="X31" s="3">
        <v>3.8812142000000001</v>
      </c>
      <c r="Y31" s="3">
        <v>2.92326783333333</v>
      </c>
      <c r="Z31" s="3"/>
      <c r="AA31" s="3">
        <f t="shared" si="32"/>
        <v>3.4572928441919202</v>
      </c>
      <c r="AB31" s="3">
        <f t="shared" si="33"/>
        <v>3.2885092641414153</v>
      </c>
      <c r="AC31" s="3">
        <f t="shared" si="34"/>
        <v>3.6918127474747462</v>
      </c>
      <c r="AD31" s="3">
        <f t="shared" si="35"/>
        <v>3.5994498085858582</v>
      </c>
      <c r="AF31" s="4">
        <f t="shared" si="36"/>
        <v>234.51990328282602</v>
      </c>
      <c r="AG31" s="4">
        <f t="shared" si="37"/>
        <v>310.94054444444288</v>
      </c>
    </row>
    <row r="32" spans="1:33" x14ac:dyDescent="0.25">
      <c r="A32">
        <v>31</v>
      </c>
      <c r="B32" s="3">
        <v>2.5825855999999998</v>
      </c>
      <c r="C32" s="3">
        <v>2.1719176</v>
      </c>
      <c r="D32" s="3">
        <v>2.3465692727272698</v>
      </c>
      <c r="E32" s="3">
        <v>2.0565775416666701</v>
      </c>
      <c r="F32" s="3">
        <v>1.6010537499999999</v>
      </c>
      <c r="G32" s="3">
        <v>1.6763306363636401</v>
      </c>
      <c r="H32" s="3">
        <v>3.5579527142857099</v>
      </c>
      <c r="I32" s="3">
        <v>2.8105414999999998</v>
      </c>
      <c r="J32" s="3">
        <v>2.3110430000000002</v>
      </c>
      <c r="K32" s="3">
        <v>2.2586134800000002</v>
      </c>
      <c r="L32" s="3">
        <v>2.3850852222222199</v>
      </c>
      <c r="M32" s="3">
        <v>2.04526501</v>
      </c>
      <c r="N32" s="3">
        <v>2.5359023000000001</v>
      </c>
      <c r="O32" s="3">
        <v>2.34413036363636</v>
      </c>
      <c r="P32" s="3">
        <v>2.2010127499999999</v>
      </c>
      <c r="Q32" s="3">
        <v>2.1910273249999999</v>
      </c>
      <c r="R32" s="3">
        <v>1.94771055</v>
      </c>
      <c r="S32" s="3">
        <v>1.94328383333333</v>
      </c>
      <c r="T32" s="3">
        <v>2.6093904285714302</v>
      </c>
      <c r="U32" s="3">
        <v>2.3562675454545499</v>
      </c>
      <c r="V32" s="3">
        <v>2.6878877000000001</v>
      </c>
      <c r="W32" s="3">
        <v>1.8784355555555601</v>
      </c>
      <c r="X32" s="3">
        <v>3.0198811624999999</v>
      </c>
      <c r="Y32" s="3">
        <v>1.9186029099999999</v>
      </c>
      <c r="Z32" s="3"/>
      <c r="AA32" s="3">
        <f t="shared" si="32"/>
        <v>2.0725057334595967</v>
      </c>
      <c r="AB32" s="3">
        <f t="shared" si="33"/>
        <v>2.5614168210846548</v>
      </c>
      <c r="AC32" s="3">
        <f t="shared" si="34"/>
        <v>2.1938445203282817</v>
      </c>
      <c r="AD32" s="3">
        <f t="shared" si="35"/>
        <v>2.4117442170135899</v>
      </c>
      <c r="AF32" s="4">
        <f t="shared" si="36"/>
        <v>121.33878686868505</v>
      </c>
      <c r="AG32" s="4">
        <f t="shared" si="37"/>
        <v>-149.67260407106497</v>
      </c>
    </row>
    <row r="33" spans="2:3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F33" s="4"/>
      <c r="AG33" s="4"/>
    </row>
    <row r="34" spans="2:3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F34" s="4"/>
      <c r="AG34" s="4"/>
    </row>
    <row r="35" spans="2:33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2:33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2:33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2:33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2:33" x14ac:dyDescent="0.25">
      <c r="B39" s="3">
        <f>AVERAGE(B2:B37)</f>
        <v>3.2553847226207786</v>
      </c>
      <c r="C39" s="3">
        <f t="shared" ref="C39:AG39" si="38">AVERAGE(C2:C37)</f>
        <v>2.9915266120692645</v>
      </c>
      <c r="D39" s="3">
        <f t="shared" si="38"/>
        <v>2.8130918523391042</v>
      </c>
      <c r="E39" s="3">
        <f t="shared" si="38"/>
        <v>2.6522661646484851</v>
      </c>
      <c r="F39" s="3">
        <f t="shared" si="38"/>
        <v>2.672683994748918</v>
      </c>
      <c r="G39" s="3">
        <f t="shared" si="38"/>
        <v>2.5512948493376628</v>
      </c>
      <c r="H39" s="3">
        <f t="shared" si="38"/>
        <v>3.323802039650793</v>
      </c>
      <c r="I39" s="3">
        <f t="shared" si="38"/>
        <v>3.0204125832614723</v>
      </c>
      <c r="J39" s="3">
        <f t="shared" si="38"/>
        <v>2.7888580707720054</v>
      </c>
      <c r="K39" s="3">
        <f t="shared" si="38"/>
        <v>2.8360924962822502</v>
      </c>
      <c r="L39" s="3">
        <f t="shared" si="38"/>
        <v>2.5637061306278501</v>
      </c>
      <c r="M39" s="3">
        <f t="shared" si="38"/>
        <v>2.5931061073126984</v>
      </c>
      <c r="N39" s="3">
        <f t="shared" si="38"/>
        <v>3.2792161838845613</v>
      </c>
      <c r="O39" s="3">
        <f t="shared" si="38"/>
        <v>3.1450099930331898</v>
      </c>
      <c r="P39" s="3">
        <f t="shared" si="38"/>
        <v>2.9582365272380953</v>
      </c>
      <c r="Q39" s="3">
        <f t="shared" si="38"/>
        <v>2.8120084838499277</v>
      </c>
      <c r="R39" s="3">
        <f t="shared" si="38"/>
        <v>2.7632990429093804</v>
      </c>
      <c r="S39" s="3">
        <f t="shared" si="38"/>
        <v>2.8047717609307368</v>
      </c>
      <c r="T39" s="3">
        <f t="shared" si="38"/>
        <v>3.1124177616372055</v>
      </c>
      <c r="U39" s="3">
        <f t="shared" si="38"/>
        <v>3.1229981549422789</v>
      </c>
      <c r="V39" s="3">
        <f t="shared" si="38"/>
        <v>2.9349052510129869</v>
      </c>
      <c r="W39" s="3">
        <f t="shared" si="38"/>
        <v>2.9341943129999999</v>
      </c>
      <c r="X39" s="3">
        <f t="shared" si="38"/>
        <v>3.0006384131190487</v>
      </c>
      <c r="Y39" s="3">
        <f t="shared" si="38"/>
        <v>2.8735214714526687</v>
      </c>
      <c r="Z39" s="3"/>
      <c r="AA39" s="3">
        <f t="shared" si="38"/>
        <v>2.8227080326273684</v>
      </c>
      <c r="AB39" s="3">
        <f t="shared" si="38"/>
        <v>2.8543295713178445</v>
      </c>
      <c r="AC39" s="3">
        <f>AVERAGE(AC2:AC37)</f>
        <v>2.9604236653076481</v>
      </c>
      <c r="AD39" s="3">
        <f>AVERAGE(AD2:AD37)</f>
        <v>2.9944903857344394</v>
      </c>
      <c r="AE39" s="3"/>
      <c r="AF39" s="3">
        <f>AVERAGE(AF2:AF37)</f>
        <v>137.71563268027938</v>
      </c>
      <c r="AG39" s="3">
        <f t="shared" si="38"/>
        <v>140.16081441659472</v>
      </c>
    </row>
    <row r="41" spans="2:33" x14ac:dyDescent="0.25">
      <c r="AA41" s="2">
        <f>TTEST(AA2:AA37,AC2:AC37,2,1)</f>
        <v>4.4529432893465788E-3</v>
      </c>
      <c r="AB41" s="2">
        <f>TTEST(AB2:AB37,AD2:AD37,2,1)</f>
        <v>2.844484540489876E-2</v>
      </c>
      <c r="AC41" s="2"/>
      <c r="AD41" s="2"/>
      <c r="AE41" s="2"/>
      <c r="AF41" s="2">
        <f>TTEST(AF2:AF37,AG2:AG37,2,1)</f>
        <v>0.9758694747945369</v>
      </c>
    </row>
    <row r="42" spans="2:33" x14ac:dyDescent="0.25">
      <c r="AA42" s="2">
        <f>TTEST(AA2:AA37,AB2:AB37,2,1)</f>
        <v>0.57122066976708852</v>
      </c>
      <c r="AC42" s="2">
        <f>TTEST(AC2:AC37,AD2:AD37,2,1)</f>
        <v>0.58446047778887356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zoomScale="90" zoomScaleNormal="90" workbookViewId="0">
      <selection activeCell="L58" sqref="L58"/>
    </sheetView>
  </sheetViews>
  <sheetFormatPr defaultRowHeight="15" x14ac:dyDescent="0.25"/>
  <cols>
    <col min="2" max="10" width="12.140625" customWidth="1"/>
  </cols>
  <sheetData>
    <row r="1" spans="1:22" x14ac:dyDescent="0.25">
      <c r="B1" s="1" t="s">
        <v>40</v>
      </c>
      <c r="C1" s="1" t="s">
        <v>42</v>
      </c>
      <c r="D1" s="1" t="s">
        <v>44</v>
      </c>
      <c r="E1" s="1" t="s">
        <v>41</v>
      </c>
      <c r="F1" s="1" t="s">
        <v>43</v>
      </c>
      <c r="G1" s="1" t="s">
        <v>45</v>
      </c>
      <c r="H1" s="1" t="s">
        <v>57</v>
      </c>
      <c r="I1" s="1" t="s">
        <v>58</v>
      </c>
      <c r="J1" s="1" t="s">
        <v>56</v>
      </c>
    </row>
    <row r="2" spans="1:22" x14ac:dyDescent="0.25">
      <c r="A2">
        <v>1</v>
      </c>
      <c r="B2" s="3">
        <v>3.25679972727273</v>
      </c>
      <c r="C2" s="3">
        <v>3.0010581818181801</v>
      </c>
      <c r="D2" s="3">
        <v>3.6921076923076899</v>
      </c>
      <c r="E2" s="3">
        <v>3.1331698000000001</v>
      </c>
      <c r="F2" s="3">
        <v>2.9465210000000002</v>
      </c>
      <c r="G2" s="3">
        <v>3.0315212499999999</v>
      </c>
      <c r="H2" s="3">
        <f>AVERAGE(B2,F2)</f>
        <v>3.1016603636363653</v>
      </c>
      <c r="I2" s="3">
        <f>AVERAGE(C2,E2)</f>
        <v>3.0671139909090899</v>
      </c>
      <c r="J2" s="3">
        <f>AVERAGE(D2,G2)</f>
        <v>3.3618144711538447</v>
      </c>
      <c r="L2" s="3">
        <f>AVERAGE(B2:G2)</f>
        <v>3.1768629418997669</v>
      </c>
      <c r="M2" s="3"/>
      <c r="N2" s="3">
        <f>B2-$L2+$L$37</f>
        <v>2.6451272100345942</v>
      </c>
      <c r="O2" s="3">
        <f>C2-$L2+$L$37</f>
        <v>2.3893856645800442</v>
      </c>
      <c r="P2" s="3">
        <f>D2-$L2+$L$37</f>
        <v>3.080435175069554</v>
      </c>
      <c r="Q2" s="3">
        <f>E2-$L2+$L$37</f>
        <v>2.5214972827618642</v>
      </c>
      <c r="R2" s="3">
        <f>F2-$L2+$L$37</f>
        <v>2.3348484827618643</v>
      </c>
      <c r="S2" s="3">
        <f>G2-$L2+$L$37</f>
        <v>2.4198487327618641</v>
      </c>
      <c r="T2" s="3">
        <f t="shared" ref="T2:V2" si="0">H2-$L2+$L$37</f>
        <v>2.4899878463982295</v>
      </c>
      <c r="U2" s="3">
        <f t="shared" si="0"/>
        <v>2.455441473670954</v>
      </c>
      <c r="V2" s="3">
        <f t="shared" si="0"/>
        <v>2.7501419539157088</v>
      </c>
    </row>
    <row r="3" spans="1:22" x14ac:dyDescent="0.25">
      <c r="A3">
        <v>2</v>
      </c>
      <c r="B3" s="3">
        <v>2.9175213913043501</v>
      </c>
      <c r="C3" s="3">
        <v>2.6451901499999999</v>
      </c>
      <c r="D3" s="3">
        <v>2.84133161111111</v>
      </c>
      <c r="E3" s="3">
        <v>2.4991306666666699</v>
      </c>
      <c r="F3" s="3">
        <v>2.65408973333333</v>
      </c>
      <c r="G3" s="3">
        <v>2.3362898461538499</v>
      </c>
      <c r="H3" s="3">
        <f t="shared" ref="H3:H32" si="1">AVERAGE(B3,F3)</f>
        <v>2.7858055623188402</v>
      </c>
      <c r="I3" s="3">
        <f t="shared" ref="I3:I32" si="2">AVERAGE(C3,E3)</f>
        <v>2.5721604083333349</v>
      </c>
      <c r="J3" s="3">
        <f t="shared" ref="J3:J32" si="3">AVERAGE(D3,G3)</f>
        <v>2.5888107286324802</v>
      </c>
      <c r="L3" s="3">
        <f>AVERAGE(B3:G3)</f>
        <v>2.6489255664282183</v>
      </c>
      <c r="M3" s="3"/>
      <c r="N3" s="3">
        <f>B3-$L3+$L$37</f>
        <v>2.8337862495377628</v>
      </c>
      <c r="O3" s="3">
        <f>C3-$L3+$L$37</f>
        <v>2.5614550082334127</v>
      </c>
      <c r="P3" s="3">
        <f>D3-$L3+$L$37</f>
        <v>2.7575964693445227</v>
      </c>
      <c r="Q3" s="3">
        <f>E3-$L3+$L$37</f>
        <v>2.4153955249000827</v>
      </c>
      <c r="R3" s="3">
        <f>F3-$L3+$L$37</f>
        <v>2.5703545915667427</v>
      </c>
      <c r="S3" s="3">
        <f>G3-$L3+$L$37</f>
        <v>2.2525547043872627</v>
      </c>
      <c r="T3" s="3">
        <f t="shared" ref="T3:T32" si="4">H3-$L3+$L$37</f>
        <v>2.702070420552253</v>
      </c>
      <c r="U3" s="3">
        <f t="shared" ref="U3:U32" si="5">I3-$L3+$L$37</f>
        <v>2.4884252665667477</v>
      </c>
      <c r="V3" s="3">
        <f t="shared" ref="V3:V32" si="6">J3-$L3+$L$37</f>
        <v>2.5050755868658929</v>
      </c>
    </row>
    <row r="4" spans="1:22" x14ac:dyDescent="0.25">
      <c r="A4">
        <v>3</v>
      </c>
      <c r="B4" s="3">
        <v>2.7878500000000002</v>
      </c>
      <c r="C4" s="3">
        <v>2.8141289999999999</v>
      </c>
      <c r="D4" s="3">
        <v>2.7315234374999999</v>
      </c>
      <c r="E4" s="3">
        <v>3.7720840769230799</v>
      </c>
      <c r="F4" s="3">
        <v>2.8511380000000002</v>
      </c>
      <c r="G4" s="3">
        <v>3.28426858333333</v>
      </c>
      <c r="H4" s="3">
        <f t="shared" si="1"/>
        <v>2.8194940000000002</v>
      </c>
      <c r="I4" s="3">
        <f t="shared" si="2"/>
        <v>3.2931065384615401</v>
      </c>
      <c r="J4" s="3">
        <f t="shared" si="3"/>
        <v>3.007896010416665</v>
      </c>
      <c r="L4" s="3">
        <f>AVERAGE(B4:G4)</f>
        <v>3.0401655162927352</v>
      </c>
      <c r="M4" s="3"/>
      <c r="N4" s="3">
        <f>B4-$L4+$L$37</f>
        <v>2.312874908368896</v>
      </c>
      <c r="O4" s="3">
        <f>C4-$L4+$L$37</f>
        <v>2.3391539083688957</v>
      </c>
      <c r="P4" s="3">
        <f>D4-$L4+$L$37</f>
        <v>2.2565483458688957</v>
      </c>
      <c r="Q4" s="3">
        <f>E4-$L4+$L$37</f>
        <v>3.2971089852919757</v>
      </c>
      <c r="R4" s="3">
        <f>F4-$L4+$L$37</f>
        <v>2.376162908368896</v>
      </c>
      <c r="S4" s="3">
        <f>G4-$L4+$L$37</f>
        <v>2.8092934917022259</v>
      </c>
      <c r="T4" s="3">
        <f t="shared" si="4"/>
        <v>2.344518908368896</v>
      </c>
      <c r="U4" s="3">
        <f t="shared" si="5"/>
        <v>2.8181314468304359</v>
      </c>
      <c r="V4" s="3">
        <f t="shared" si="6"/>
        <v>2.5329209187855608</v>
      </c>
    </row>
    <row r="5" spans="1:22" x14ac:dyDescent="0.25">
      <c r="A5">
        <v>4</v>
      </c>
      <c r="B5" s="3">
        <v>3.05538775</v>
      </c>
      <c r="C5" s="3">
        <v>3.20187915384615</v>
      </c>
      <c r="D5" s="3">
        <v>3.2119384545454501</v>
      </c>
      <c r="E5" s="3">
        <v>3.4057377777777802</v>
      </c>
      <c r="F5" s="3">
        <v>2.9446314285714301</v>
      </c>
      <c r="G5" s="3">
        <v>3.02650833333333</v>
      </c>
      <c r="H5" s="3">
        <f t="shared" si="1"/>
        <v>3.0000095892857148</v>
      </c>
      <c r="I5" s="3">
        <f t="shared" si="2"/>
        <v>3.3038084658119651</v>
      </c>
      <c r="J5" s="3">
        <f t="shared" si="3"/>
        <v>3.1192233939393903</v>
      </c>
      <c r="L5" s="3">
        <f>AVERAGE(B5:G5)</f>
        <v>3.1410138163456902</v>
      </c>
      <c r="M5" s="3"/>
      <c r="N5" s="3">
        <f>B5-$L5+$L$37</f>
        <v>2.4795643583159408</v>
      </c>
      <c r="O5" s="3">
        <f>C5-$L5+$L$37</f>
        <v>2.6260557621620908</v>
      </c>
      <c r="P5" s="3">
        <f>D5-$L5+$L$37</f>
        <v>2.636115062861391</v>
      </c>
      <c r="Q5" s="3">
        <f>E5-$L5+$L$37</f>
        <v>2.829914386093721</v>
      </c>
      <c r="R5" s="3">
        <f>F5-$L5+$L$37</f>
        <v>2.368808036887371</v>
      </c>
      <c r="S5" s="3">
        <f>G5-$L5+$L$37</f>
        <v>2.4506849416492709</v>
      </c>
      <c r="T5" s="3">
        <f t="shared" si="4"/>
        <v>2.4241861976016557</v>
      </c>
      <c r="U5" s="3">
        <f t="shared" si="5"/>
        <v>2.7279850741279059</v>
      </c>
      <c r="V5" s="3">
        <f t="shared" si="6"/>
        <v>2.5434000022553311</v>
      </c>
    </row>
    <row r="6" spans="1:22" x14ac:dyDescent="0.25">
      <c r="A6">
        <v>5</v>
      </c>
      <c r="B6" s="3">
        <v>2.2421168625000001</v>
      </c>
      <c r="C6" s="3">
        <v>1.81731299130435</v>
      </c>
      <c r="D6" s="3">
        <v>2.09263695909091</v>
      </c>
      <c r="E6" s="3">
        <v>2.4720506470588202</v>
      </c>
      <c r="F6" s="3">
        <v>2.2511085789473699</v>
      </c>
      <c r="G6" s="3">
        <v>2.1150678590909102</v>
      </c>
      <c r="H6" s="3">
        <f t="shared" si="1"/>
        <v>2.246612720723685</v>
      </c>
      <c r="I6" s="3">
        <f t="shared" si="2"/>
        <v>2.1446818191815851</v>
      </c>
      <c r="J6" s="3">
        <f t="shared" si="3"/>
        <v>2.1038524090909103</v>
      </c>
      <c r="L6" s="3">
        <f>AVERAGE(B6:G6)</f>
        <v>2.1650489829987269</v>
      </c>
      <c r="M6" s="3"/>
      <c r="N6" s="3">
        <f>B6-$L6+$L$37</f>
        <v>2.6422583041629042</v>
      </c>
      <c r="O6" s="3">
        <f>C6-$L6+$L$37</f>
        <v>2.2174544329672541</v>
      </c>
      <c r="P6" s="3">
        <f>D6-$L6+$L$37</f>
        <v>2.4927784007538141</v>
      </c>
      <c r="Q6" s="3">
        <f>E6-$L6+$L$37</f>
        <v>2.8721920887217243</v>
      </c>
      <c r="R6" s="3">
        <f>F6-$L6+$L$37</f>
        <v>2.651250020610274</v>
      </c>
      <c r="S6" s="3">
        <f>G6-$L6+$L$37</f>
        <v>2.5152093007538143</v>
      </c>
      <c r="T6" s="3">
        <f t="shared" si="4"/>
        <v>2.6467541623865891</v>
      </c>
      <c r="U6" s="3">
        <f t="shared" si="5"/>
        <v>2.5448232608444892</v>
      </c>
      <c r="V6" s="3">
        <f t="shared" si="6"/>
        <v>2.5039938507538144</v>
      </c>
    </row>
    <row r="7" spans="1:22" x14ac:dyDescent="0.25">
      <c r="A7">
        <v>6</v>
      </c>
      <c r="B7" s="3">
        <v>1.94829369166667</v>
      </c>
      <c r="C7" s="3">
        <v>2.1110822874999999</v>
      </c>
      <c r="D7" s="3">
        <v>2.19531739130435</v>
      </c>
      <c r="E7" s="3">
        <v>1.47856396315789</v>
      </c>
      <c r="F7" s="3">
        <v>1.4992542555555599</v>
      </c>
      <c r="G7" s="3">
        <v>1.9013206650000001</v>
      </c>
      <c r="H7" s="3">
        <f t="shared" si="1"/>
        <v>1.7237739736111148</v>
      </c>
      <c r="I7" s="3">
        <f t="shared" si="2"/>
        <v>1.7948231253289451</v>
      </c>
      <c r="J7" s="3">
        <f t="shared" si="3"/>
        <v>2.048319028152175</v>
      </c>
      <c r="L7" s="3">
        <f>AVERAGE(B7:G7)</f>
        <v>1.8556387090307449</v>
      </c>
      <c r="M7" s="3"/>
      <c r="N7" s="3">
        <f>B7-$L7+$L$37</f>
        <v>2.6578454072975561</v>
      </c>
      <c r="O7" s="3">
        <f>C7-$L7+$L$37</f>
        <v>2.8206340031308859</v>
      </c>
      <c r="P7" s="3">
        <f>D7-$L7+$L$37</f>
        <v>2.9048691069352364</v>
      </c>
      <c r="Q7" s="3">
        <f>E7-$L7+$L$37</f>
        <v>2.1881156787887761</v>
      </c>
      <c r="R7" s="3">
        <f>F7-$L7+$L$37</f>
        <v>2.2088059711864458</v>
      </c>
      <c r="S7" s="3">
        <f>G7-$L7+$L$37</f>
        <v>2.6108723806308864</v>
      </c>
      <c r="T7" s="3">
        <f t="shared" si="4"/>
        <v>2.4333256892420012</v>
      </c>
      <c r="U7" s="3">
        <f t="shared" si="5"/>
        <v>2.504374840959831</v>
      </c>
      <c r="V7" s="3">
        <f t="shared" si="6"/>
        <v>2.7578707437830614</v>
      </c>
    </row>
    <row r="8" spans="1:22" x14ac:dyDescent="0.25">
      <c r="A8">
        <v>7</v>
      </c>
      <c r="B8" s="3">
        <v>2.5941489565217402</v>
      </c>
      <c r="C8" s="3">
        <v>2.5360538749999999</v>
      </c>
      <c r="D8" s="3">
        <v>2.4327202083333299</v>
      </c>
      <c r="E8" s="3">
        <v>2.4139486699999999</v>
      </c>
      <c r="F8" s="3">
        <v>2.26836443478261</v>
      </c>
      <c r="G8" s="3">
        <v>2.5942210000000001</v>
      </c>
      <c r="H8" s="3">
        <f t="shared" si="1"/>
        <v>2.4312566956521753</v>
      </c>
      <c r="I8" s="3">
        <f t="shared" si="2"/>
        <v>2.4750012725000001</v>
      </c>
      <c r="J8" s="3">
        <f t="shared" si="3"/>
        <v>2.513470604166665</v>
      </c>
      <c r="L8" s="3">
        <f>AVERAGE(B8:G8)</f>
        <v>2.4732428574396135</v>
      </c>
      <c r="M8" s="3"/>
      <c r="N8" s="3">
        <f>B8-$L8+$L$37</f>
        <v>2.6860965237437577</v>
      </c>
      <c r="O8" s="3">
        <f>C8-$L8+$L$37</f>
        <v>2.6280014422220175</v>
      </c>
      <c r="P8" s="3">
        <f>D8-$L8+$L$37</f>
        <v>2.5246677755553475</v>
      </c>
      <c r="Q8" s="3">
        <f>E8-$L8+$L$37</f>
        <v>2.5058962372220175</v>
      </c>
      <c r="R8" s="3">
        <f>F8-$L8+$L$37</f>
        <v>2.3603120020046275</v>
      </c>
      <c r="S8" s="3">
        <f>G8-$L8+$L$37</f>
        <v>2.6861685672220177</v>
      </c>
      <c r="T8" s="3">
        <f t="shared" si="4"/>
        <v>2.5232042628741929</v>
      </c>
      <c r="U8" s="3">
        <f t="shared" si="5"/>
        <v>2.5669488397220177</v>
      </c>
      <c r="V8" s="3">
        <f t="shared" si="6"/>
        <v>2.6054181713886826</v>
      </c>
    </row>
    <row r="9" spans="1:22" x14ac:dyDescent="0.25">
      <c r="A9">
        <v>8</v>
      </c>
      <c r="B9" s="3">
        <v>2.4132729166666702</v>
      </c>
      <c r="C9" s="3">
        <v>2.4360708333333299</v>
      </c>
      <c r="D9" s="3">
        <v>2.6688260833333302</v>
      </c>
      <c r="E9" s="3">
        <v>3.2190825625000001</v>
      </c>
      <c r="F9" s="3">
        <v>2.8088273809523798</v>
      </c>
      <c r="G9" s="3">
        <v>3.1904992352941202</v>
      </c>
      <c r="H9" s="3">
        <f t="shared" si="1"/>
        <v>2.6110501488095252</v>
      </c>
      <c r="I9" s="3">
        <f t="shared" si="2"/>
        <v>2.827576697916665</v>
      </c>
      <c r="J9" s="3">
        <f t="shared" si="3"/>
        <v>2.9296626593137249</v>
      </c>
      <c r="L9" s="3">
        <f>AVERAGE(B9:G9)</f>
        <v>2.7894298353466382</v>
      </c>
      <c r="M9" s="3"/>
      <c r="N9" s="3">
        <f>B9-$L9+$L$37</f>
        <v>2.189033505981663</v>
      </c>
      <c r="O9" s="3">
        <f>C9-$L9+$L$37</f>
        <v>2.2118314226483227</v>
      </c>
      <c r="P9" s="3">
        <f>D9-$L9+$L$37</f>
        <v>2.444586672648323</v>
      </c>
      <c r="Q9" s="3">
        <f>E9-$L9+$L$37</f>
        <v>2.9948431518149929</v>
      </c>
      <c r="R9" s="3">
        <f>F9-$L9+$L$37</f>
        <v>2.5845879702673726</v>
      </c>
      <c r="S9" s="3">
        <f>G9-$L9+$L$37</f>
        <v>2.966259824609113</v>
      </c>
      <c r="T9" s="3">
        <f t="shared" si="4"/>
        <v>2.386810738124518</v>
      </c>
      <c r="U9" s="3">
        <f t="shared" si="5"/>
        <v>2.6033372872316578</v>
      </c>
      <c r="V9" s="3">
        <f t="shared" si="6"/>
        <v>2.7054232486287177</v>
      </c>
    </row>
    <row r="10" spans="1:22" x14ac:dyDescent="0.25">
      <c r="B10" s="3"/>
      <c r="C10" s="3"/>
      <c r="D10" s="3"/>
      <c r="E10" s="3"/>
      <c r="F10" s="3"/>
      <c r="G10" s="3"/>
      <c r="H10" s="3"/>
      <c r="I10" s="3"/>
      <c r="J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>
        <v>10</v>
      </c>
      <c r="B11" s="3">
        <v>2.4666148749999999</v>
      </c>
      <c r="C11" s="3">
        <v>2.3005302374999999</v>
      </c>
      <c r="D11" s="3">
        <v>2.4898167</v>
      </c>
      <c r="E11" s="3">
        <v>1.76760311428571</v>
      </c>
      <c r="F11" s="3">
        <v>2.2028041857142902</v>
      </c>
      <c r="G11" s="3">
        <v>1.9644183714285699</v>
      </c>
      <c r="H11" s="3">
        <f t="shared" si="1"/>
        <v>2.334709530357145</v>
      </c>
      <c r="I11" s="3">
        <f t="shared" si="2"/>
        <v>2.0340666758928547</v>
      </c>
      <c r="J11" s="3">
        <f t="shared" si="3"/>
        <v>2.2271175357142852</v>
      </c>
      <c r="L11" s="3">
        <f>AVERAGE(B11:G11)</f>
        <v>2.1986312473214285</v>
      </c>
      <c r="M11" s="3"/>
      <c r="N11" s="3">
        <f>B11-$L11+$L$37</f>
        <v>2.8331740523402025</v>
      </c>
      <c r="O11" s="3">
        <f>C11-$L11+$L$37</f>
        <v>2.6670894148402025</v>
      </c>
      <c r="P11" s="3">
        <f>D11-$L11+$L$37</f>
        <v>2.8563758773402026</v>
      </c>
      <c r="Q11" s="3">
        <f>E11-$L11+$L$37</f>
        <v>2.1341622916259126</v>
      </c>
      <c r="R11" s="3">
        <f>F11-$L11+$L$37</f>
        <v>2.5693633630544928</v>
      </c>
      <c r="S11" s="3">
        <f>G11-$L11+$L$37</f>
        <v>2.3309775487687725</v>
      </c>
      <c r="T11" s="3">
        <f t="shared" si="4"/>
        <v>2.7012687076973476</v>
      </c>
      <c r="U11" s="3">
        <f t="shared" si="5"/>
        <v>2.4006258532330573</v>
      </c>
      <c r="V11" s="3">
        <f t="shared" si="6"/>
        <v>2.5936767130544878</v>
      </c>
    </row>
    <row r="12" spans="1:22" x14ac:dyDescent="0.25">
      <c r="A12">
        <v>11</v>
      </c>
      <c r="B12" s="3">
        <v>2.5975259090909102</v>
      </c>
      <c r="C12" s="3">
        <v>2.3766221000000001</v>
      </c>
      <c r="D12" s="3">
        <v>2.6704241904761901</v>
      </c>
      <c r="E12" s="3">
        <v>2.5199531666666699</v>
      </c>
      <c r="F12" s="3">
        <v>2.5599456875</v>
      </c>
      <c r="G12" s="3">
        <v>2.58896341176471</v>
      </c>
      <c r="H12" s="3">
        <f t="shared" si="1"/>
        <v>2.5787357982954551</v>
      </c>
      <c r="I12" s="3">
        <f t="shared" si="2"/>
        <v>2.4482876333333348</v>
      </c>
      <c r="J12" s="3">
        <f t="shared" si="3"/>
        <v>2.62969380112045</v>
      </c>
      <c r="L12" s="3">
        <f>AVERAGE(B12:G12)</f>
        <v>2.5522390775830801</v>
      </c>
      <c r="M12" s="3"/>
      <c r="N12" s="3">
        <f>B12-$L12+$L$37</f>
        <v>2.6104772561694611</v>
      </c>
      <c r="O12" s="3">
        <f>C12-$L12+$L$37</f>
        <v>2.389573447078551</v>
      </c>
      <c r="P12" s="3">
        <f>D12-$L12+$L$37</f>
        <v>2.683375537554741</v>
      </c>
      <c r="Q12" s="3">
        <f>E12-$L12+$L$37</f>
        <v>2.5329045137452209</v>
      </c>
      <c r="R12" s="3">
        <f>F12-$L12+$L$37</f>
        <v>2.5728970345785509</v>
      </c>
      <c r="S12" s="3">
        <f>G12-$L12+$L$37</f>
        <v>2.601914758843261</v>
      </c>
      <c r="T12" s="3">
        <f t="shared" si="4"/>
        <v>2.591687145374006</v>
      </c>
      <c r="U12" s="3">
        <f t="shared" si="5"/>
        <v>2.4612389804118857</v>
      </c>
      <c r="V12" s="3">
        <f t="shared" si="6"/>
        <v>2.642645148199001</v>
      </c>
    </row>
    <row r="13" spans="1:22" x14ac:dyDescent="0.25">
      <c r="A13">
        <v>12</v>
      </c>
      <c r="B13" s="3">
        <v>2.2221883809523799</v>
      </c>
      <c r="C13" s="3">
        <v>2.2693043500000001</v>
      </c>
      <c r="D13" s="3">
        <v>3.0390976875</v>
      </c>
      <c r="E13" s="3">
        <v>3.243273125</v>
      </c>
      <c r="F13" s="3">
        <v>2.5958553846153798</v>
      </c>
      <c r="G13" s="3">
        <v>2.82251992307692</v>
      </c>
      <c r="H13" s="3">
        <f t="shared" si="1"/>
        <v>2.4090218827838799</v>
      </c>
      <c r="I13" s="3">
        <f t="shared" si="2"/>
        <v>2.7562887375000003</v>
      </c>
      <c r="J13" s="3">
        <f t="shared" si="3"/>
        <v>2.9308088052884598</v>
      </c>
      <c r="L13" s="3">
        <f>AVERAGE(B13:G13)</f>
        <v>2.6987064751907801</v>
      </c>
      <c r="M13" s="3"/>
      <c r="N13" s="3">
        <f>B13-$L13+$L$37</f>
        <v>2.0886723304232309</v>
      </c>
      <c r="O13" s="3">
        <f>C13-$L13+$L$37</f>
        <v>2.135788299470851</v>
      </c>
      <c r="P13" s="3">
        <f>D13-$L13+$L$37</f>
        <v>2.9055816369708509</v>
      </c>
      <c r="Q13" s="3">
        <f>E13-$L13+$L$37</f>
        <v>3.1097570744708509</v>
      </c>
      <c r="R13" s="3">
        <f>F13-$L13+$L$37</f>
        <v>2.4623393340862307</v>
      </c>
      <c r="S13" s="3">
        <f>G13-$L13+$L$37</f>
        <v>2.689003872547771</v>
      </c>
      <c r="T13" s="3">
        <f t="shared" si="4"/>
        <v>2.2755058322547308</v>
      </c>
      <c r="U13" s="3">
        <f t="shared" si="5"/>
        <v>2.6227726869708512</v>
      </c>
      <c r="V13" s="3">
        <f t="shared" si="6"/>
        <v>2.7972927547593107</v>
      </c>
    </row>
    <row r="14" spans="1:22" x14ac:dyDescent="0.25">
      <c r="A14">
        <v>13</v>
      </c>
      <c r="B14" s="3">
        <v>3.2183823076923099</v>
      </c>
      <c r="C14" s="3">
        <v>2.4379056153846199</v>
      </c>
      <c r="D14" s="3">
        <v>2.9599332999999999</v>
      </c>
      <c r="E14" s="3">
        <v>3.9408418571428601</v>
      </c>
      <c r="F14" s="3">
        <v>3.2942864615384599</v>
      </c>
      <c r="G14" s="3">
        <v>3.4520225454545499</v>
      </c>
      <c r="H14" s="3">
        <f t="shared" si="1"/>
        <v>3.2563343846153847</v>
      </c>
      <c r="I14" s="3">
        <f t="shared" si="2"/>
        <v>3.18937373626374</v>
      </c>
      <c r="J14" s="3">
        <f t="shared" si="3"/>
        <v>3.2059779227272749</v>
      </c>
      <c r="L14" s="3">
        <f>AVERAGE(B14:G14)</f>
        <v>3.2172286812021333</v>
      </c>
      <c r="M14" s="3"/>
      <c r="N14" s="3">
        <f>B14-$L14+$L$37</f>
        <v>2.5663440511518076</v>
      </c>
      <c r="O14" s="3">
        <f>C14-$L14+$L$37</f>
        <v>1.7858673588441176</v>
      </c>
      <c r="P14" s="3">
        <f>D14-$L14+$L$37</f>
        <v>2.3078950434594976</v>
      </c>
      <c r="Q14" s="3">
        <f>E14-$L14+$L$37</f>
        <v>3.2888036006023578</v>
      </c>
      <c r="R14" s="3">
        <f>F14-$L14+$L$37</f>
        <v>2.6422482049979577</v>
      </c>
      <c r="S14" s="3">
        <f>G14-$L14+$L$37</f>
        <v>2.7999842889140476</v>
      </c>
      <c r="T14" s="3">
        <f t="shared" si="4"/>
        <v>2.6042961280748824</v>
      </c>
      <c r="U14" s="3">
        <f t="shared" si="5"/>
        <v>2.5373354797232377</v>
      </c>
      <c r="V14" s="3">
        <f t="shared" si="6"/>
        <v>2.5539396661867726</v>
      </c>
    </row>
    <row r="15" spans="1:22" x14ac:dyDescent="0.25">
      <c r="A15">
        <v>14</v>
      </c>
      <c r="B15" s="3">
        <v>3.19214983333333</v>
      </c>
      <c r="C15" s="3">
        <v>3.3114414090909099</v>
      </c>
      <c r="D15" s="3">
        <v>3.3621563750000001</v>
      </c>
      <c r="E15" s="3">
        <v>2.9275530000000001</v>
      </c>
      <c r="F15" s="3">
        <v>3.45694883333333</v>
      </c>
      <c r="G15" s="3">
        <v>3.4960965000000002</v>
      </c>
      <c r="H15" s="3">
        <f t="shared" si="1"/>
        <v>3.32454933333333</v>
      </c>
      <c r="I15" s="3">
        <f t="shared" si="2"/>
        <v>3.1194972045454552</v>
      </c>
      <c r="J15" s="3">
        <f t="shared" si="3"/>
        <v>3.4291264374999999</v>
      </c>
      <c r="L15" s="3">
        <f>AVERAGE(B15:G15)</f>
        <v>3.2910576584595952</v>
      </c>
      <c r="M15" s="3"/>
      <c r="N15" s="3">
        <f>B15-$L15+$L$37</f>
        <v>2.4662825995353659</v>
      </c>
      <c r="O15" s="3">
        <f>C15-$L15+$L$37</f>
        <v>2.5855741752929458</v>
      </c>
      <c r="P15" s="3">
        <f>D15-$L15+$L$37</f>
        <v>2.6362891412020359</v>
      </c>
      <c r="Q15" s="3">
        <f>E15-$L15+$L$37</f>
        <v>2.2016857662020359</v>
      </c>
      <c r="R15" s="3">
        <f>F15-$L15+$L$37</f>
        <v>2.7310815995353659</v>
      </c>
      <c r="S15" s="3">
        <f>G15-$L15+$L$37</f>
        <v>2.770229266202036</v>
      </c>
      <c r="T15" s="3">
        <f t="shared" si="4"/>
        <v>2.5986820995353659</v>
      </c>
      <c r="U15" s="3">
        <f t="shared" si="5"/>
        <v>2.3936299707474911</v>
      </c>
      <c r="V15" s="3">
        <f t="shared" si="6"/>
        <v>2.7032592037020358</v>
      </c>
    </row>
    <row r="16" spans="1:22" x14ac:dyDescent="0.25">
      <c r="B16" s="3"/>
      <c r="C16" s="3"/>
      <c r="D16" s="3"/>
      <c r="E16" s="3"/>
      <c r="F16" s="3"/>
      <c r="G16" s="3"/>
      <c r="H16" s="3"/>
      <c r="I16" s="3"/>
      <c r="J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5">
      <c r="A17">
        <v>16</v>
      </c>
      <c r="B17" s="3">
        <v>1.59302600869565</v>
      </c>
      <c r="C17" s="3">
        <v>1.83720582916667</v>
      </c>
      <c r="D17" s="3">
        <v>1.87552866666667</v>
      </c>
      <c r="E17" s="3">
        <v>1.9697923421052601</v>
      </c>
      <c r="F17" s="3">
        <v>1.6236944499999999</v>
      </c>
      <c r="G17" s="3">
        <v>1.96568839285714</v>
      </c>
      <c r="H17" s="3">
        <f t="shared" si="1"/>
        <v>1.608360229347825</v>
      </c>
      <c r="I17" s="3">
        <f t="shared" si="2"/>
        <v>1.903499085635965</v>
      </c>
      <c r="J17" s="3">
        <f t="shared" si="3"/>
        <v>1.9206085297619051</v>
      </c>
      <c r="L17" s="3">
        <f>AVERAGE(B17:G17)</f>
        <v>1.8108226149152318</v>
      </c>
      <c r="M17" s="3"/>
      <c r="N17" s="3">
        <f>B17-$L17+$L$37</f>
        <v>2.3473938184420495</v>
      </c>
      <c r="O17" s="3">
        <f>C17-$L17+$L$37</f>
        <v>2.5915736389130695</v>
      </c>
      <c r="P17" s="3">
        <f>D17-$L17+$L$37</f>
        <v>2.6298964764130695</v>
      </c>
      <c r="Q17" s="3">
        <f>E17-$L17+$L$37</f>
        <v>2.7241601518516596</v>
      </c>
      <c r="R17" s="3">
        <f>F17-$L17+$L$37</f>
        <v>2.3780622597463994</v>
      </c>
      <c r="S17" s="3">
        <f>G17-$L17+$L$37</f>
        <v>2.7200562026035393</v>
      </c>
      <c r="T17" s="3">
        <f t="shared" si="4"/>
        <v>2.3627280390942245</v>
      </c>
      <c r="U17" s="3">
        <f t="shared" si="5"/>
        <v>2.6578668953823641</v>
      </c>
      <c r="V17" s="3">
        <f t="shared" si="6"/>
        <v>2.6749763395083042</v>
      </c>
    </row>
    <row r="18" spans="1:22" x14ac:dyDescent="0.25">
      <c r="B18" s="3"/>
      <c r="C18" s="3"/>
      <c r="D18" s="3"/>
      <c r="E18" s="3"/>
      <c r="F18" s="3"/>
      <c r="G18" s="3"/>
      <c r="H18" s="3"/>
      <c r="I18" s="3"/>
      <c r="J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5">
      <c r="A19">
        <v>18</v>
      </c>
      <c r="B19" s="3">
        <v>2.1223873181818198</v>
      </c>
      <c r="C19" s="3">
        <v>2.3892863000000002</v>
      </c>
      <c r="D19" s="3">
        <v>2.3409070476190501</v>
      </c>
      <c r="E19" s="3">
        <v>2.2906321333333302</v>
      </c>
      <c r="F19" s="3">
        <v>2.4216396874999999</v>
      </c>
      <c r="G19" s="3">
        <v>2.38975882352941</v>
      </c>
      <c r="H19" s="3">
        <f t="shared" si="1"/>
        <v>2.2720135028409096</v>
      </c>
      <c r="I19" s="3">
        <f t="shared" si="2"/>
        <v>2.3399592166666654</v>
      </c>
      <c r="J19" s="3">
        <f t="shared" si="3"/>
        <v>2.3653329355742301</v>
      </c>
      <c r="L19" s="3">
        <f>AVERAGE(B19:G19)</f>
        <v>2.3257685516939355</v>
      </c>
      <c r="M19" s="3"/>
      <c r="N19" s="3">
        <f>B19-$L19+$L$37</f>
        <v>2.3618091911495154</v>
      </c>
      <c r="O19" s="3">
        <f>C19-$L19+$L$37</f>
        <v>2.6287081729676958</v>
      </c>
      <c r="P19" s="3">
        <f>D19-$L19+$L$37</f>
        <v>2.5803289205867457</v>
      </c>
      <c r="Q19" s="3">
        <f>E19-$L19+$L$37</f>
        <v>2.5300540063010257</v>
      </c>
      <c r="R19" s="3">
        <f>F19-$L19+$L$37</f>
        <v>2.6610615604676955</v>
      </c>
      <c r="S19" s="3">
        <f>G19-$L19+$L$37</f>
        <v>2.6291806964971056</v>
      </c>
      <c r="T19" s="3">
        <f t="shared" si="4"/>
        <v>2.5114353758086052</v>
      </c>
      <c r="U19" s="3">
        <f t="shared" si="5"/>
        <v>2.579381089634361</v>
      </c>
      <c r="V19" s="3">
        <f t="shared" si="6"/>
        <v>2.6047548085419256</v>
      </c>
    </row>
    <row r="20" spans="1:22" x14ac:dyDescent="0.25">
      <c r="A20">
        <v>19</v>
      </c>
      <c r="B20" s="3">
        <v>2.6341692173913001</v>
      </c>
      <c r="C20" s="3">
        <v>2.7049537083333299</v>
      </c>
      <c r="D20" s="3">
        <v>2.3466182208333302</v>
      </c>
      <c r="E20" s="3">
        <v>2.6439530499999999</v>
      </c>
      <c r="F20" s="3">
        <v>2.5510657222222202</v>
      </c>
      <c r="G20" s="3">
        <v>2.4359612199999998</v>
      </c>
      <c r="H20" s="3">
        <f t="shared" si="1"/>
        <v>2.5926174698067603</v>
      </c>
      <c r="I20" s="3">
        <f t="shared" si="2"/>
        <v>2.6744533791666649</v>
      </c>
      <c r="J20" s="3">
        <f t="shared" si="3"/>
        <v>2.391289720416665</v>
      </c>
      <c r="L20" s="3">
        <f>AVERAGE(B20:G20)</f>
        <v>2.5527868564633636</v>
      </c>
      <c r="M20" s="3"/>
      <c r="N20" s="3">
        <f>B20-$L20+$L$37</f>
        <v>2.6465727855895675</v>
      </c>
      <c r="O20" s="3">
        <f>C20-$L20+$L$37</f>
        <v>2.7173572765315974</v>
      </c>
      <c r="P20" s="3">
        <f>D20-$L20+$L$37</f>
        <v>2.3590217890315976</v>
      </c>
      <c r="Q20" s="3">
        <f>E20-$L20+$L$37</f>
        <v>2.6563566181982674</v>
      </c>
      <c r="R20" s="3">
        <f>F20-$L20+$L$37</f>
        <v>2.5634692904204877</v>
      </c>
      <c r="S20" s="3">
        <f>G20-$L20+$L$37</f>
        <v>2.4483647881982673</v>
      </c>
      <c r="T20" s="3">
        <f t="shared" si="4"/>
        <v>2.6050210380050278</v>
      </c>
      <c r="U20" s="3">
        <f t="shared" si="5"/>
        <v>2.6868569473649324</v>
      </c>
      <c r="V20" s="3">
        <f t="shared" si="6"/>
        <v>2.4036932886149325</v>
      </c>
    </row>
    <row r="21" spans="1:22" x14ac:dyDescent="0.25">
      <c r="A21">
        <v>20</v>
      </c>
      <c r="B21" s="3">
        <v>1.949948</v>
      </c>
      <c r="C21" s="3">
        <v>1.87572750454545</v>
      </c>
      <c r="D21" s="3">
        <v>2.1082897083333298</v>
      </c>
      <c r="E21" s="3">
        <v>2.1999683071428602</v>
      </c>
      <c r="F21" s="3">
        <v>2.1008838642857102</v>
      </c>
      <c r="G21" s="3">
        <v>2.1417480272727301</v>
      </c>
      <c r="H21" s="3">
        <f t="shared" si="1"/>
        <v>2.0254159321428551</v>
      </c>
      <c r="I21" s="3">
        <f t="shared" si="2"/>
        <v>2.037847905844155</v>
      </c>
      <c r="J21" s="3">
        <f t="shared" si="3"/>
        <v>2.1250188678030302</v>
      </c>
      <c r="L21" s="3">
        <f>AVERAGE(B21:G21)</f>
        <v>2.0627609019300137</v>
      </c>
      <c r="M21" s="3"/>
      <c r="N21" s="3">
        <f>B21-$L21+$L$37</f>
        <v>2.4523775227316174</v>
      </c>
      <c r="O21" s="3">
        <f>C21-$L21+$L$37</f>
        <v>2.3781570272770676</v>
      </c>
      <c r="P21" s="3">
        <f>D21-$L21+$L$37</f>
        <v>2.6107192310649472</v>
      </c>
      <c r="Q21" s="3">
        <f>E21-$L21+$L$37</f>
        <v>2.7023978298744775</v>
      </c>
      <c r="R21" s="3">
        <f>F21-$L21+$L$37</f>
        <v>2.6033133870173275</v>
      </c>
      <c r="S21" s="3">
        <f>G21-$L21+$L$37</f>
        <v>2.6441775500043474</v>
      </c>
      <c r="T21" s="3">
        <f t="shared" si="4"/>
        <v>2.5278454548744724</v>
      </c>
      <c r="U21" s="3">
        <f t="shared" si="5"/>
        <v>2.5402774285757723</v>
      </c>
      <c r="V21" s="3">
        <f t="shared" si="6"/>
        <v>2.6274483905346475</v>
      </c>
    </row>
    <row r="22" spans="1:22" x14ac:dyDescent="0.25">
      <c r="A22">
        <v>21</v>
      </c>
      <c r="B22" s="3">
        <v>2.0732942916666701</v>
      </c>
      <c r="C22" s="3">
        <v>2.0932786666666701</v>
      </c>
      <c r="D22" s="3">
        <v>1.9657483434782601</v>
      </c>
      <c r="E22" s="3">
        <v>2.4125266111111099</v>
      </c>
      <c r="F22" s="3">
        <v>2.5381657631579002</v>
      </c>
      <c r="G22" s="3">
        <v>2.0918801052631602</v>
      </c>
      <c r="H22" s="3">
        <f t="shared" si="1"/>
        <v>2.3057300274122854</v>
      </c>
      <c r="I22" s="3">
        <f t="shared" si="2"/>
        <v>2.25290263888889</v>
      </c>
      <c r="J22" s="3">
        <f t="shared" si="3"/>
        <v>2.0288142243707101</v>
      </c>
      <c r="L22" s="3">
        <f>AVERAGE(B22:G22)</f>
        <v>2.195815630223962</v>
      </c>
      <c r="M22" s="3"/>
      <c r="N22" s="3">
        <f>B22-$L22+$L$37</f>
        <v>2.4426690861043392</v>
      </c>
      <c r="O22" s="3">
        <f>C22-$L22+$L$37</f>
        <v>2.4626534611043391</v>
      </c>
      <c r="P22" s="3">
        <f>D22-$L22+$L$37</f>
        <v>2.3351231379159292</v>
      </c>
      <c r="Q22" s="3">
        <f>E22-$L22+$L$37</f>
        <v>2.781901405548779</v>
      </c>
      <c r="R22" s="3">
        <f>F22-$L22+$L$37</f>
        <v>2.9075405575955693</v>
      </c>
      <c r="S22" s="3">
        <f>G22-$L22+$L$37</f>
        <v>2.4612548997008292</v>
      </c>
      <c r="T22" s="3">
        <f t="shared" si="4"/>
        <v>2.6751048218499545</v>
      </c>
      <c r="U22" s="3">
        <f t="shared" si="5"/>
        <v>2.622277433326559</v>
      </c>
      <c r="V22" s="3">
        <f t="shared" si="6"/>
        <v>2.3981890188083792</v>
      </c>
    </row>
    <row r="23" spans="1:22" x14ac:dyDescent="0.25">
      <c r="A23">
        <v>22</v>
      </c>
      <c r="B23" s="3">
        <v>2.0520764227272701</v>
      </c>
      <c r="C23" s="3">
        <v>1.9460660166666699</v>
      </c>
      <c r="D23" s="3">
        <v>2.2199397272727301</v>
      </c>
      <c r="E23" s="3">
        <v>2.52324875</v>
      </c>
      <c r="F23" s="3">
        <v>2.4108439818181799</v>
      </c>
      <c r="G23" s="3">
        <v>2.42660380666667</v>
      </c>
      <c r="H23" s="3">
        <f t="shared" si="1"/>
        <v>2.231460202272725</v>
      </c>
      <c r="I23" s="3">
        <f t="shared" si="2"/>
        <v>2.2346573833333352</v>
      </c>
      <c r="J23" s="3">
        <f t="shared" si="3"/>
        <v>2.3232717669697003</v>
      </c>
      <c r="L23" s="3">
        <f>AVERAGE(B23:G23)</f>
        <v>2.26312978419192</v>
      </c>
      <c r="M23" s="3"/>
      <c r="N23" s="3">
        <f>B23-$L23+$L$37</f>
        <v>2.3541370631969811</v>
      </c>
      <c r="O23" s="3">
        <f>C23-$L23+$L$37</f>
        <v>2.2481266571363809</v>
      </c>
      <c r="P23" s="3">
        <f>D23-$L23+$L$37</f>
        <v>2.5220003677424412</v>
      </c>
      <c r="Q23" s="3">
        <f>E23-$L23+$L$37</f>
        <v>2.8253093904697111</v>
      </c>
      <c r="R23" s="3">
        <f>F23-$L23+$L$37</f>
        <v>2.712904622287891</v>
      </c>
      <c r="S23" s="3">
        <f>G23-$L23+$L$37</f>
        <v>2.728664447136381</v>
      </c>
      <c r="T23" s="3">
        <f t="shared" si="4"/>
        <v>2.5335208427424361</v>
      </c>
      <c r="U23" s="3">
        <f t="shared" si="5"/>
        <v>2.5367180238030462</v>
      </c>
      <c r="V23" s="3">
        <f t="shared" si="6"/>
        <v>2.6253324074394113</v>
      </c>
    </row>
    <row r="24" spans="1:22" x14ac:dyDescent="0.25">
      <c r="A24">
        <v>23</v>
      </c>
      <c r="B24" s="3">
        <v>3.1043458749999999</v>
      </c>
      <c r="C24" s="3">
        <v>3.1660061666666701</v>
      </c>
      <c r="D24" s="3">
        <v>3.3778613043478298</v>
      </c>
      <c r="E24" s="3">
        <v>3.0439056500000001</v>
      </c>
      <c r="F24" s="3">
        <v>2.8265834090909099</v>
      </c>
      <c r="G24" s="3">
        <v>3.2384915789473698</v>
      </c>
      <c r="H24" s="3">
        <f t="shared" si="1"/>
        <v>2.9654646420454549</v>
      </c>
      <c r="I24" s="3">
        <f t="shared" si="2"/>
        <v>3.1049559083333351</v>
      </c>
      <c r="J24" s="3">
        <f t="shared" si="3"/>
        <v>3.3081764416475998</v>
      </c>
      <c r="L24" s="3">
        <f>AVERAGE(B24:G24)</f>
        <v>3.1261989973421298</v>
      </c>
      <c r="M24" s="3"/>
      <c r="N24" s="3">
        <f>B24-$L24+$L$37</f>
        <v>2.5433373023195012</v>
      </c>
      <c r="O24" s="3">
        <f>C24-$L24+$L$37</f>
        <v>2.6049975939861714</v>
      </c>
      <c r="P24" s="3">
        <f>D24-$L24+$L$37</f>
        <v>2.8168527316673311</v>
      </c>
      <c r="Q24" s="3">
        <f>E24-$L24+$L$37</f>
        <v>2.4828970773195014</v>
      </c>
      <c r="R24" s="3">
        <f>F24-$L24+$L$37</f>
        <v>2.2655748364104111</v>
      </c>
      <c r="S24" s="3">
        <f>G24-$L24+$L$37</f>
        <v>2.6774830062668711</v>
      </c>
      <c r="T24" s="3">
        <f t="shared" si="4"/>
        <v>2.4044560693649562</v>
      </c>
      <c r="U24" s="3">
        <f t="shared" si="5"/>
        <v>2.5439473356528364</v>
      </c>
      <c r="V24" s="3">
        <f t="shared" si="6"/>
        <v>2.7471678689671011</v>
      </c>
    </row>
    <row r="25" spans="1:22" x14ac:dyDescent="0.25">
      <c r="A25">
        <v>24</v>
      </c>
      <c r="B25" s="3">
        <v>2.7792498000000001</v>
      </c>
      <c r="C25" s="3">
        <v>2.4549488749999999</v>
      </c>
      <c r="D25" s="3">
        <v>2.8811925714285702</v>
      </c>
      <c r="E25" s="3">
        <v>2.5325956999999999</v>
      </c>
      <c r="F25" s="3">
        <v>2.7093990526315799</v>
      </c>
      <c r="G25" s="3">
        <v>3.0034046315789502</v>
      </c>
      <c r="H25" s="3">
        <f t="shared" si="1"/>
        <v>2.74432442631579</v>
      </c>
      <c r="I25" s="3">
        <f t="shared" si="2"/>
        <v>2.4937722874999997</v>
      </c>
      <c r="J25" s="3">
        <f t="shared" si="3"/>
        <v>2.9422986015037602</v>
      </c>
      <c r="L25" s="3">
        <f>AVERAGE(B25:G25)</f>
        <v>2.7267984384398503</v>
      </c>
      <c r="M25" s="3"/>
      <c r="N25" s="3">
        <f>B25-$L25+$L$37</f>
        <v>2.6176417862217809</v>
      </c>
      <c r="O25" s="3">
        <f>C25-$L25+$L$37</f>
        <v>2.2933408612217807</v>
      </c>
      <c r="P25" s="3">
        <f>D25-$L25+$L$37</f>
        <v>2.719584557650351</v>
      </c>
      <c r="Q25" s="3">
        <f>E25-$L25+$L$37</f>
        <v>2.3709876862217807</v>
      </c>
      <c r="R25" s="3">
        <f>F25-$L25+$L$37</f>
        <v>2.5477910388533607</v>
      </c>
      <c r="S25" s="3">
        <f>G25-$L25+$L$37</f>
        <v>2.841796617800731</v>
      </c>
      <c r="T25" s="3">
        <f t="shared" si="4"/>
        <v>2.5827164125375708</v>
      </c>
      <c r="U25" s="3">
        <f t="shared" si="5"/>
        <v>2.3321642737217805</v>
      </c>
      <c r="V25" s="3">
        <f t="shared" si="6"/>
        <v>2.780690587725541</v>
      </c>
    </row>
    <row r="26" spans="1:22" x14ac:dyDescent="0.25">
      <c r="B26" s="3"/>
      <c r="C26" s="3"/>
      <c r="D26" s="3"/>
      <c r="E26" s="3"/>
      <c r="F26" s="3"/>
      <c r="G26" s="3"/>
      <c r="H26" s="3"/>
      <c r="I26" s="3"/>
      <c r="J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>
        <v>26</v>
      </c>
      <c r="B27" s="3">
        <v>2.6919259000000002</v>
      </c>
      <c r="C27" s="3">
        <v>2.5766043333333299</v>
      </c>
      <c r="D27" s="3">
        <v>3.2898961249999998</v>
      </c>
      <c r="E27" s="3">
        <v>2.79039971428571</v>
      </c>
      <c r="F27" s="3">
        <v>2.7843751666666701</v>
      </c>
      <c r="G27" s="3">
        <v>2.8498997500000001</v>
      </c>
      <c r="H27" s="3">
        <f t="shared" si="1"/>
        <v>2.7381505333333349</v>
      </c>
      <c r="I27" s="3">
        <f t="shared" si="2"/>
        <v>2.68350202380952</v>
      </c>
      <c r="J27" s="3">
        <f t="shared" si="3"/>
        <v>3.0698979375</v>
      </c>
      <c r="L27" s="3">
        <f>AVERAGE(B27:G27)</f>
        <v>2.8305168315476181</v>
      </c>
      <c r="M27" s="3"/>
      <c r="N27" s="3">
        <f>B27-$L27+$L$37</f>
        <v>2.4265994931140131</v>
      </c>
      <c r="O27" s="3">
        <f>C27-$L27+$L$37</f>
        <v>2.3112779264473429</v>
      </c>
      <c r="P27" s="3">
        <f>D27-$L27+$L$37</f>
        <v>3.0245697181140128</v>
      </c>
      <c r="Q27" s="3">
        <f>E27-$L27+$L$37</f>
        <v>2.5250733073997229</v>
      </c>
      <c r="R27" s="3">
        <f>F27-$L27+$L$37</f>
        <v>2.519048759780683</v>
      </c>
      <c r="S27" s="3">
        <f>G27-$L27+$L$37</f>
        <v>2.584573343114013</v>
      </c>
      <c r="T27" s="3">
        <f t="shared" si="4"/>
        <v>2.4728241264473478</v>
      </c>
      <c r="U27" s="3">
        <f t="shared" si="5"/>
        <v>2.4181756169235329</v>
      </c>
      <c r="V27" s="3">
        <f t="shared" si="6"/>
        <v>2.8045715306140129</v>
      </c>
    </row>
    <row r="28" spans="1:22" x14ac:dyDescent="0.25">
      <c r="B28" s="3"/>
      <c r="C28" s="3"/>
      <c r="D28" s="3"/>
      <c r="E28" s="3"/>
      <c r="F28" s="3"/>
      <c r="G28" s="3"/>
      <c r="H28" s="3"/>
      <c r="I28" s="3"/>
      <c r="J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5">
      <c r="A29">
        <v>28</v>
      </c>
      <c r="B29" s="3">
        <v>2.0827429166666702</v>
      </c>
      <c r="C29" s="3">
        <v>2.0194224166666701</v>
      </c>
      <c r="D29" s="3">
        <v>2.8284064090909098</v>
      </c>
      <c r="E29" s="3">
        <v>2.5460094545454499</v>
      </c>
      <c r="F29" s="3">
        <v>2.35606633333333</v>
      </c>
      <c r="G29" s="3">
        <v>2.23996833333333</v>
      </c>
      <c r="H29" s="3">
        <f t="shared" si="1"/>
        <v>2.2194046250000001</v>
      </c>
      <c r="I29" s="3">
        <f t="shared" si="2"/>
        <v>2.2827159356060598</v>
      </c>
      <c r="J29" s="3">
        <f t="shared" si="3"/>
        <v>2.5341873712121199</v>
      </c>
      <c r="L29" s="3">
        <f>AVERAGE(B29:G29)</f>
        <v>2.3454359772727269</v>
      </c>
      <c r="M29" s="3"/>
      <c r="N29" s="3">
        <f>B29-$L29+$L$37</f>
        <v>2.3024973640555744</v>
      </c>
      <c r="O29" s="3">
        <f>C29-$L29+$L$37</f>
        <v>2.2391768640555743</v>
      </c>
      <c r="P29" s="3">
        <f>D29-$L29+$L$37</f>
        <v>3.0481608564798139</v>
      </c>
      <c r="Q29" s="3">
        <f>E29-$L29+$L$37</f>
        <v>2.7657639019343541</v>
      </c>
      <c r="R29" s="3">
        <f>F29-$L29+$L$37</f>
        <v>2.5758207807222342</v>
      </c>
      <c r="S29" s="3">
        <f>G29-$L29+$L$37</f>
        <v>2.4597227807222342</v>
      </c>
      <c r="T29" s="3">
        <f t="shared" si="4"/>
        <v>2.4391590723889043</v>
      </c>
      <c r="U29" s="3">
        <f t="shared" si="5"/>
        <v>2.5024703829949639</v>
      </c>
      <c r="V29" s="3">
        <f t="shared" si="6"/>
        <v>2.753941818601024</v>
      </c>
    </row>
    <row r="30" spans="1:22" x14ac:dyDescent="0.25">
      <c r="B30" s="3"/>
      <c r="C30" s="3"/>
      <c r="D30" s="3"/>
      <c r="E30" s="3"/>
      <c r="F30" s="3"/>
      <c r="G30" s="3"/>
      <c r="H30" s="3"/>
      <c r="I30" s="3"/>
      <c r="J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5">
      <c r="A31">
        <v>30</v>
      </c>
      <c r="B31" s="3">
        <v>2.6278814761904798</v>
      </c>
      <c r="C31" s="3">
        <v>2.5777308833333299</v>
      </c>
      <c r="D31" s="3">
        <v>3.31570263157895</v>
      </c>
      <c r="E31" s="3">
        <v>3.0043729666666699</v>
      </c>
      <c r="F31" s="3">
        <v>2.6659372499999998</v>
      </c>
      <c r="G31" s="3">
        <v>2.7199370043478299</v>
      </c>
      <c r="H31" s="3">
        <f t="shared" si="1"/>
        <v>2.6469093630952401</v>
      </c>
      <c r="I31" s="3">
        <f t="shared" si="2"/>
        <v>2.7910519249999997</v>
      </c>
      <c r="J31" s="3">
        <f t="shared" si="3"/>
        <v>3.0178198179633897</v>
      </c>
      <c r="L31" s="3">
        <f>AVERAGE(B31:G31)</f>
        <v>2.8185937020195433</v>
      </c>
      <c r="M31" s="3"/>
      <c r="N31" s="3">
        <f>B31-$L31+$L$37</f>
        <v>2.3744781988325676</v>
      </c>
      <c r="O31" s="3">
        <f>C31-$L31+$L$37</f>
        <v>2.3243276059754177</v>
      </c>
      <c r="P31" s="3">
        <f>D31-$L31+$L$37</f>
        <v>3.0622993542210377</v>
      </c>
      <c r="Q31" s="3">
        <f>E31-$L31+$L$37</f>
        <v>2.7509696893087576</v>
      </c>
      <c r="R31" s="3">
        <f>F31-$L31+$L$37</f>
        <v>2.4125339726420876</v>
      </c>
      <c r="S31" s="3">
        <f>G31-$L31+$L$37</f>
        <v>2.4665337269899177</v>
      </c>
      <c r="T31" s="3">
        <f t="shared" si="4"/>
        <v>2.3935060857373278</v>
      </c>
      <c r="U31" s="3">
        <f t="shared" si="5"/>
        <v>2.5376486476420874</v>
      </c>
      <c r="V31" s="3">
        <f t="shared" si="6"/>
        <v>2.7644165406054775</v>
      </c>
    </row>
    <row r="32" spans="1:22" x14ac:dyDescent="0.25">
      <c r="A32">
        <v>31</v>
      </c>
      <c r="B32" s="3">
        <v>1.5116247541666701</v>
      </c>
      <c r="C32" s="3">
        <v>1.7221554166666699</v>
      </c>
      <c r="D32" s="3">
        <v>1.59067775652174</v>
      </c>
      <c r="E32" s="3">
        <v>2.1097379904761899</v>
      </c>
      <c r="F32" s="3">
        <v>1.96297035454545</v>
      </c>
      <c r="G32" s="3">
        <v>2.0404795173913</v>
      </c>
      <c r="H32" s="3">
        <f t="shared" si="1"/>
        <v>1.73729755435606</v>
      </c>
      <c r="I32" s="3">
        <f t="shared" si="2"/>
        <v>1.9159467035714299</v>
      </c>
      <c r="J32" s="3">
        <f t="shared" si="3"/>
        <v>1.8155786369565199</v>
      </c>
      <c r="L32" s="3">
        <f>AVERAGE(B32:G32)</f>
        <v>1.8229409649613366</v>
      </c>
      <c r="M32" s="3"/>
      <c r="N32" s="3">
        <f>B32-$L32+$L$37</f>
        <v>2.2538742138669647</v>
      </c>
      <c r="O32" s="3">
        <f>C32-$L32+$L$37</f>
        <v>2.4644048763669644</v>
      </c>
      <c r="P32" s="3">
        <f>D32-$L32+$L$37</f>
        <v>2.3329272162220347</v>
      </c>
      <c r="Q32" s="3">
        <f>E32-$L32+$L$37</f>
        <v>2.8519874501764844</v>
      </c>
      <c r="R32" s="3">
        <f>F32-$L32+$L$37</f>
        <v>2.7052198142457442</v>
      </c>
      <c r="S32" s="3">
        <f>G32-$L32+$L$37</f>
        <v>2.7827289770915944</v>
      </c>
      <c r="T32" s="3">
        <f t="shared" si="4"/>
        <v>2.4795470140563545</v>
      </c>
      <c r="U32" s="3">
        <f t="shared" si="5"/>
        <v>2.6581961632717244</v>
      </c>
      <c r="V32" s="3">
        <f t="shared" si="6"/>
        <v>2.5578280966568143</v>
      </c>
    </row>
    <row r="33" spans="2:24" x14ac:dyDescent="0.25">
      <c r="B33" s="3"/>
      <c r="C33" s="3"/>
      <c r="D33" s="3"/>
      <c r="E33" s="3"/>
      <c r="F33" s="3"/>
      <c r="G33" s="3"/>
      <c r="H33" s="3"/>
      <c r="I33" s="3"/>
      <c r="J33" s="3"/>
      <c r="L33" s="3"/>
      <c r="M33" s="3"/>
      <c r="O33" s="3"/>
    </row>
    <row r="37" spans="2:24" x14ac:dyDescent="0.25">
      <c r="B37" s="3">
        <f>AVERAGE(B2:B36)</f>
        <v>2.4853969833075049</v>
      </c>
      <c r="C37" s="3">
        <f t="shared" ref="C37:L37" si="7">AVERAGE(C2:C36)</f>
        <v>2.4248786520729197</v>
      </c>
      <c r="D37" s="3">
        <f>AVERAGE(D2:D36)</f>
        <v>2.6611439441069491</v>
      </c>
      <c r="E37" s="3">
        <f t="shared" si="7"/>
        <v>2.6744054038738425</v>
      </c>
      <c r="F37" s="3">
        <f t="shared" si="7"/>
        <v>2.5314160160038437</v>
      </c>
      <c r="G37" s="3">
        <f t="shared" si="7"/>
        <v>2.6139015486047272</v>
      </c>
      <c r="H37" s="3">
        <f t="shared" si="7"/>
        <v>2.5084064996556745</v>
      </c>
      <c r="I37" s="3">
        <f t="shared" si="7"/>
        <v>2.5496420279733809</v>
      </c>
      <c r="J37" s="3">
        <f t="shared" si="7"/>
        <v>2.6375227463558382</v>
      </c>
      <c r="K37" s="3"/>
      <c r="L37" s="3">
        <f t="shared" si="7"/>
        <v>2.5651904246616311</v>
      </c>
      <c r="M37" s="3"/>
      <c r="N37" s="3"/>
    </row>
    <row r="38" spans="2:24" x14ac:dyDescent="0.25">
      <c r="B38" s="3">
        <f>_xlfn.CONFIDENCE.NORM(0.05,STDEV(B2:B35),COUNT(B2:B35))</f>
        <v>0.19467104089436738</v>
      </c>
      <c r="C38" s="3">
        <f t="shared" ref="C38:G38" si="8">_xlfn.CONFIDENCE.NORM(0.05,STDEV(C2:C35),COUNT(C2:C35))</f>
        <v>0.17465763692743594</v>
      </c>
      <c r="D38" s="3">
        <f>_xlfn.CONFIDENCE.NORM(0.05,STDEV(D2:D35),COUNT(D2:D35))</f>
        <v>0.21337824645219655</v>
      </c>
      <c r="E38" s="3">
        <f t="shared" si="8"/>
        <v>0.22954244831253875</v>
      </c>
      <c r="F38" s="3">
        <f t="shared" si="8"/>
        <v>0.17699549912298115</v>
      </c>
      <c r="G38" s="3">
        <f t="shared" si="8"/>
        <v>0.19627807062965744</v>
      </c>
      <c r="H38" s="3"/>
      <c r="I38" s="3"/>
      <c r="J38" s="3"/>
      <c r="N38" s="3">
        <f t="shared" ref="N38:V38" si="9">_xlfn.CONFIDENCE.NORM(0.05,STDEV(N2:N35),COUNT(N2:N35))</f>
        <v>7.4381730531485959E-2</v>
      </c>
      <c r="O38" s="3">
        <f t="shared" si="9"/>
        <v>8.8748712550445447E-2</v>
      </c>
      <c r="P38" s="3">
        <f t="shared" si="9"/>
        <v>9.9025625599181571E-2</v>
      </c>
      <c r="Q38" s="3">
        <f t="shared" si="9"/>
        <v>0.12047480636879408</v>
      </c>
      <c r="R38" s="3">
        <f t="shared" si="9"/>
        <v>6.3995071232391482E-2</v>
      </c>
      <c r="S38" s="3">
        <f t="shared" si="9"/>
        <v>6.8092503335091037E-2</v>
      </c>
      <c r="T38" s="3">
        <f t="shared" si="9"/>
        <v>4.5481035358099921E-2</v>
      </c>
      <c r="U38" s="3">
        <f t="shared" si="9"/>
        <v>4.3632157136109996E-2</v>
      </c>
      <c r="V38" s="3">
        <f t="shared" si="9"/>
        <v>4.6510641030306367E-2</v>
      </c>
    </row>
    <row r="40" spans="2:24" x14ac:dyDescent="0.25">
      <c r="H40" s="3">
        <f>TTEST(H2:H34,J2:J34,2,1)</f>
        <v>4.6078282180001132E-3</v>
      </c>
      <c r="I40" s="3">
        <f>TTEST(I2:I34,J2:J34,2,1)</f>
        <v>3.6764353621751802E-2</v>
      </c>
    </row>
    <row r="41" spans="2:24" x14ac:dyDescent="0.25">
      <c r="B41" s="2">
        <f>TTEST(B2:B36,D2:D36,2,1)</f>
        <v>7.1949202001945602E-3</v>
      </c>
      <c r="C41" s="2">
        <f>TTEST(C2:C36,D2:D36,2,1)</f>
        <v>1.2244022200451465E-3</v>
      </c>
      <c r="D41" s="2">
        <f>TTEST(D2:D36,G2:G36,2,1)</f>
        <v>0.52125442886761864</v>
      </c>
      <c r="E41" s="2">
        <f>TTEST(E2:E36,G2:G36,2,1)</f>
        <v>0.31213618168912716</v>
      </c>
      <c r="F41" s="2">
        <f>TTEST(F2:F36,G2:G36,2,1)</f>
        <v>9.0817890217582645E-2</v>
      </c>
    </row>
    <row r="42" spans="2:24" x14ac:dyDescent="0.25">
      <c r="H42">
        <f>TTEST(H2:H34,I2:I34,2,1)</f>
        <v>0.29839166962890984</v>
      </c>
      <c r="M42">
        <v>2.4853969833075049</v>
      </c>
      <c r="N42">
        <v>2.4248786520729197</v>
      </c>
      <c r="O42">
        <v>2.6611439441069491</v>
      </c>
      <c r="P42">
        <v>2.6744054038738425</v>
      </c>
      <c r="Q42">
        <v>2.5314160160038437</v>
      </c>
      <c r="R42">
        <v>2.6139015486047272</v>
      </c>
    </row>
    <row r="43" spans="2:24" x14ac:dyDescent="0.25">
      <c r="B43" s="2">
        <f>TTEST(B2:B35,C2:C35,2,1)</f>
        <v>0.20743496201011774</v>
      </c>
      <c r="C43" s="2"/>
      <c r="D43" s="2"/>
      <c r="E43" s="2">
        <f>TTEST(E2:E35,F2:F35,2,1)</f>
        <v>3.9603630554374693E-2</v>
      </c>
      <c r="L43" s="2"/>
      <c r="M43">
        <v>7.4381730531485959E-2</v>
      </c>
      <c r="N43">
        <v>8.8748712550445447E-2</v>
      </c>
      <c r="O43">
        <v>9.9025625599181571E-2</v>
      </c>
      <c r="P43">
        <v>0.12047480636879408</v>
      </c>
      <c r="Q43">
        <v>6.3995071232391482E-2</v>
      </c>
      <c r="R43">
        <v>6.8092503335091037E-2</v>
      </c>
    </row>
    <row r="45" spans="2:24" x14ac:dyDescent="0.25">
      <c r="M45">
        <v>2.4853969833075049</v>
      </c>
      <c r="N45">
        <v>7.4381730531485959E-2</v>
      </c>
      <c r="O45">
        <v>2.4248786520729197</v>
      </c>
      <c r="P45">
        <v>8.8748712550445447E-2</v>
      </c>
      <c r="Q45">
        <v>2.6611439441069491</v>
      </c>
      <c r="R45">
        <v>9.9025625599181571E-2</v>
      </c>
      <c r="S45">
        <v>2.6744054038738425</v>
      </c>
      <c r="T45">
        <v>0.12047480636879408</v>
      </c>
      <c r="U45">
        <v>2.5314160160038437</v>
      </c>
      <c r="V45">
        <v>6.3995071232391482E-2</v>
      </c>
      <c r="W45">
        <v>2.6139015486047272</v>
      </c>
      <c r="X45">
        <v>6.8092503335091037E-2</v>
      </c>
    </row>
    <row r="47" spans="2:24" x14ac:dyDescent="0.25">
      <c r="J47">
        <v>2.5084064996556745</v>
      </c>
      <c r="K47">
        <v>4.5481035358099921E-2</v>
      </c>
      <c r="L47">
        <v>2.5496420279733809</v>
      </c>
      <c r="M47">
        <v>4.3632157136109996E-2</v>
      </c>
      <c r="N47">
        <v>2.6375227463558382</v>
      </c>
      <c r="O47">
        <v>4.6510641030306367E-2</v>
      </c>
    </row>
  </sheetData>
  <conditionalFormatting sqref="O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{348D3F9E-406A-4BFC-A41B-6F8F8DAE1396}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D3F9E-406A-4BFC-A41B-6F8F8DAE13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42" sqref="E42"/>
    </sheetView>
  </sheetViews>
  <sheetFormatPr defaultRowHeight="15" x14ac:dyDescent="0.25"/>
  <cols>
    <col min="2" max="5" width="11.140625" customWidth="1"/>
  </cols>
  <sheetData>
    <row r="1" spans="1:5" x14ac:dyDescent="0.25">
      <c r="B1" t="s">
        <v>53</v>
      </c>
      <c r="C1" t="s">
        <v>54</v>
      </c>
      <c r="D1" t="s">
        <v>55</v>
      </c>
      <c r="E1" t="s">
        <v>52</v>
      </c>
    </row>
    <row r="2" spans="1:5" x14ac:dyDescent="0.25">
      <c r="A2">
        <v>1</v>
      </c>
      <c r="B2" s="3">
        <v>4.4172170949074099</v>
      </c>
      <c r="C2" s="3">
        <v>1.43287037037037</v>
      </c>
      <c r="D2" s="5">
        <v>432</v>
      </c>
      <c r="E2" s="3">
        <v>0.52546296296296302</v>
      </c>
    </row>
    <row r="3" spans="1:5" x14ac:dyDescent="0.25">
      <c r="A3">
        <v>2</v>
      </c>
      <c r="B3" s="3">
        <v>4.16679746782407</v>
      </c>
      <c r="C3" s="3">
        <v>0.780092592592593</v>
      </c>
      <c r="D3" s="5">
        <v>432</v>
      </c>
      <c r="E3" s="3">
        <v>0.60648148148148195</v>
      </c>
    </row>
    <row r="4" spans="1:5" x14ac:dyDescent="0.25">
      <c r="A4">
        <v>3</v>
      </c>
      <c r="B4" s="3">
        <v>4.9897019171296302</v>
      </c>
      <c r="C4" s="3">
        <v>0.62268518518518501</v>
      </c>
      <c r="D4" s="5">
        <v>432</v>
      </c>
      <c r="E4" s="3">
        <v>0.72916666666666696</v>
      </c>
    </row>
    <row r="5" spans="1:5" x14ac:dyDescent="0.25">
      <c r="A5">
        <v>4</v>
      </c>
      <c r="B5" s="3">
        <v>4.0008229212963</v>
      </c>
      <c r="C5" s="3">
        <v>0.91203703703703698</v>
      </c>
      <c r="D5" s="5">
        <v>432</v>
      </c>
      <c r="E5" s="3">
        <v>0.375</v>
      </c>
    </row>
    <row r="6" spans="1:5" x14ac:dyDescent="0.25">
      <c r="A6">
        <v>5</v>
      </c>
      <c r="B6" s="3">
        <v>2.6533530351851802</v>
      </c>
      <c r="C6" s="3">
        <v>0.25231481481481499</v>
      </c>
      <c r="D6" s="5">
        <v>432</v>
      </c>
      <c r="E6" s="3">
        <v>0.84027777777777801</v>
      </c>
    </row>
    <row r="7" spans="1:5" x14ac:dyDescent="0.25">
      <c r="A7">
        <v>6</v>
      </c>
      <c r="B7" s="3">
        <v>2.6357079553240701</v>
      </c>
      <c r="C7" s="3">
        <v>0.39583333333333298</v>
      </c>
      <c r="D7" s="5">
        <v>432</v>
      </c>
      <c r="E7" s="3">
        <v>0.72453703703703698</v>
      </c>
    </row>
    <row r="8" spans="1:5" x14ac:dyDescent="0.25">
      <c r="A8">
        <v>7</v>
      </c>
      <c r="B8" s="3">
        <v>3.5544388157407401</v>
      </c>
      <c r="C8" s="3">
        <v>0.35416666666666702</v>
      </c>
      <c r="D8" s="5">
        <v>432</v>
      </c>
      <c r="E8" s="3">
        <v>0.842592592592593</v>
      </c>
    </row>
    <row r="9" spans="1:5" x14ac:dyDescent="0.25">
      <c r="A9">
        <v>8</v>
      </c>
      <c r="B9" s="3">
        <v>3.3122590557870399</v>
      </c>
      <c r="C9" s="3">
        <v>0.131944444444444</v>
      </c>
      <c r="D9" s="5">
        <v>432</v>
      </c>
      <c r="E9" s="3">
        <v>0.87731481481481499</v>
      </c>
    </row>
    <row r="10" spans="1:5" x14ac:dyDescent="0.25">
      <c r="A10">
        <v>9</v>
      </c>
      <c r="B10" s="3">
        <v>4.1773369374999998</v>
      </c>
      <c r="C10" s="3">
        <v>1.86666666666667</v>
      </c>
      <c r="D10" s="5">
        <v>240</v>
      </c>
      <c r="E10" s="3">
        <v>0.32500000000000001</v>
      </c>
    </row>
    <row r="11" spans="1:5" x14ac:dyDescent="0.25">
      <c r="A11">
        <v>10</v>
      </c>
      <c r="B11" s="3">
        <v>2.91567380555556</v>
      </c>
      <c r="C11" s="3">
        <v>0.25231481481481499</v>
      </c>
      <c r="D11" s="5">
        <v>432</v>
      </c>
      <c r="E11" s="3">
        <v>0.80787037037037002</v>
      </c>
    </row>
    <row r="12" spans="1:5" x14ac:dyDescent="0.25">
      <c r="A12">
        <v>11</v>
      </c>
      <c r="B12" s="3">
        <v>3.4345452356481498</v>
      </c>
      <c r="C12" s="3">
        <v>0.62037037037037002</v>
      </c>
      <c r="D12" s="5">
        <v>432</v>
      </c>
      <c r="E12" s="3">
        <v>0.77314814814814803</v>
      </c>
    </row>
    <row r="13" spans="1:5" x14ac:dyDescent="0.25">
      <c r="A13">
        <v>12</v>
      </c>
      <c r="B13" s="3">
        <v>3.7041674398148099</v>
      </c>
      <c r="C13" s="3">
        <v>1.5347222222222201</v>
      </c>
      <c r="D13" s="5">
        <v>432</v>
      </c>
      <c r="E13" s="3">
        <v>0.592592592592593</v>
      </c>
    </row>
    <row r="14" spans="1:5" x14ac:dyDescent="0.25">
      <c r="A14">
        <v>13</v>
      </c>
      <c r="B14" s="3">
        <v>4.4653713726851896</v>
      </c>
      <c r="C14" s="3">
        <v>0.98148148148148195</v>
      </c>
      <c r="D14" s="5">
        <v>432</v>
      </c>
      <c r="E14" s="3">
        <v>0.73148148148148195</v>
      </c>
    </row>
    <row r="15" spans="1:5" x14ac:dyDescent="0.25">
      <c r="A15">
        <v>14</v>
      </c>
      <c r="B15" s="3">
        <v>3.5583373703703698</v>
      </c>
      <c r="C15" s="3">
        <v>0.37731481481481499</v>
      </c>
      <c r="D15" s="5">
        <v>432</v>
      </c>
      <c r="E15" s="3">
        <v>0.75925925925925897</v>
      </c>
    </row>
    <row r="16" spans="1:5" x14ac:dyDescent="0.25">
      <c r="A16">
        <v>15</v>
      </c>
      <c r="B16" s="3">
        <v>3.8615377131944499</v>
      </c>
      <c r="C16" s="3">
        <v>2.5902777777777799</v>
      </c>
      <c r="D16" s="5">
        <v>432</v>
      </c>
      <c r="E16" s="3">
        <v>0.342592592592593</v>
      </c>
    </row>
    <row r="17" spans="1:5" x14ac:dyDescent="0.25">
      <c r="A17">
        <v>16</v>
      </c>
      <c r="B17" s="3">
        <v>2.4130429483796298</v>
      </c>
      <c r="C17" s="3">
        <v>0.18981481481481499</v>
      </c>
      <c r="D17" s="5">
        <v>432</v>
      </c>
      <c r="E17" s="3">
        <v>0.84722222222222199</v>
      </c>
    </row>
    <row r="18" spans="1:5" x14ac:dyDescent="0.25">
      <c r="A18">
        <v>17</v>
      </c>
      <c r="B18" s="3">
        <v>5.8978817708333304</v>
      </c>
      <c r="C18" s="3">
        <v>3.4285714285714302</v>
      </c>
      <c r="D18" s="5">
        <v>336</v>
      </c>
      <c r="E18" s="3">
        <v>9.8214285714285698E-2</v>
      </c>
    </row>
    <row r="19" spans="1:5" x14ac:dyDescent="0.25">
      <c r="A19">
        <v>18</v>
      </c>
      <c r="B19" s="3">
        <v>3.0837620344907402</v>
      </c>
      <c r="C19" s="3">
        <v>1.0300925925925899</v>
      </c>
      <c r="D19" s="5">
        <v>432</v>
      </c>
      <c r="E19" s="3">
        <v>0.87962962962962998</v>
      </c>
    </row>
    <row r="20" spans="1:5" x14ac:dyDescent="0.25">
      <c r="A20">
        <v>19</v>
      </c>
      <c r="B20" s="3">
        <v>3.3603893303240699</v>
      </c>
      <c r="C20" s="3">
        <v>0.30324074074074098</v>
      </c>
      <c r="D20" s="5">
        <v>432</v>
      </c>
      <c r="E20" s="3">
        <v>0.88194444444444398</v>
      </c>
    </row>
    <row r="21" spans="1:5" x14ac:dyDescent="0.25">
      <c r="A21">
        <v>20</v>
      </c>
      <c r="B21" s="3">
        <v>2.8188677958333299</v>
      </c>
      <c r="C21" s="3">
        <v>0.717592592592593</v>
      </c>
      <c r="D21" s="5">
        <v>432</v>
      </c>
      <c r="E21" s="3">
        <v>0.66898148148148195</v>
      </c>
    </row>
    <row r="22" spans="1:5" x14ac:dyDescent="0.25">
      <c r="A22">
        <v>21</v>
      </c>
      <c r="B22" s="3">
        <v>2.4927401296296301</v>
      </c>
      <c r="C22" s="3">
        <v>0.13888888888888901</v>
      </c>
      <c r="D22" s="5">
        <v>432</v>
      </c>
      <c r="E22" s="3">
        <v>0.88194444444444398</v>
      </c>
    </row>
    <row r="23" spans="1:5" x14ac:dyDescent="0.25">
      <c r="A23">
        <v>22</v>
      </c>
      <c r="B23" s="3">
        <v>3.1114764701388902</v>
      </c>
      <c r="C23" s="3">
        <v>0.78935185185185197</v>
      </c>
      <c r="D23" s="5">
        <v>432</v>
      </c>
      <c r="E23" s="3">
        <v>0.67361111111111105</v>
      </c>
    </row>
    <row r="24" spans="1:5" x14ac:dyDescent="0.25">
      <c r="A24">
        <v>23</v>
      </c>
      <c r="B24" s="3">
        <v>3.7777121435185199</v>
      </c>
      <c r="C24" s="3">
        <v>0.21296296296296299</v>
      </c>
      <c r="D24" s="5">
        <v>432</v>
      </c>
      <c r="E24" s="3">
        <v>0.87037037037037002</v>
      </c>
    </row>
    <row r="25" spans="1:5" x14ac:dyDescent="0.25">
      <c r="A25">
        <v>24</v>
      </c>
      <c r="B25" s="3">
        <v>3.6066740856481498</v>
      </c>
      <c r="C25" s="3">
        <v>0.64351851851851904</v>
      </c>
      <c r="D25" s="5">
        <v>432</v>
      </c>
      <c r="E25" s="3">
        <v>0.82407407407407396</v>
      </c>
    </row>
    <row r="26" spans="1:5" x14ac:dyDescent="0.25">
      <c r="A26">
        <v>25</v>
      </c>
      <c r="B26" s="3">
        <v>5.9696551527777899</v>
      </c>
      <c r="C26" s="3">
        <v>0.96296296296296302</v>
      </c>
      <c r="D26" s="5">
        <v>432</v>
      </c>
      <c r="E26" s="3">
        <v>0.63194444444444398</v>
      </c>
    </row>
    <row r="27" spans="1:5" x14ac:dyDescent="0.25">
      <c r="A27">
        <v>26</v>
      </c>
      <c r="B27" s="3">
        <v>3.9569728238425901</v>
      </c>
      <c r="C27" s="3">
        <v>1.74537037037037</v>
      </c>
      <c r="D27" s="5">
        <v>432</v>
      </c>
      <c r="E27" s="3">
        <v>0.36111111111111099</v>
      </c>
    </row>
    <row r="28" spans="1:5" x14ac:dyDescent="0.25">
      <c r="A28">
        <v>27</v>
      </c>
      <c r="B28" s="3">
        <v>6.2093481666666603</v>
      </c>
      <c r="C28" s="3">
        <v>2.19345238095238</v>
      </c>
      <c r="D28" s="5">
        <v>336</v>
      </c>
      <c r="E28" s="3">
        <v>0.46428571428571402</v>
      </c>
    </row>
    <row r="29" spans="1:5" x14ac:dyDescent="0.25">
      <c r="A29">
        <v>28</v>
      </c>
      <c r="B29" s="3">
        <v>2.8138547634259301</v>
      </c>
      <c r="C29" s="3">
        <v>4.1666666666666699E-2</v>
      </c>
      <c r="D29" s="5">
        <v>432</v>
      </c>
      <c r="E29" s="3">
        <v>0.91898148148148195</v>
      </c>
    </row>
    <row r="30" spans="1:5" x14ac:dyDescent="0.25">
      <c r="A30">
        <v>29</v>
      </c>
      <c r="B30" s="3">
        <v>2.9301252491071401</v>
      </c>
      <c r="C30" s="3">
        <v>3.2738095238095198E-2</v>
      </c>
      <c r="D30" s="5">
        <v>336</v>
      </c>
      <c r="E30" s="3">
        <v>0.92559523809523803</v>
      </c>
    </row>
    <row r="31" spans="1:5" x14ac:dyDescent="0.25">
      <c r="A31">
        <v>30</v>
      </c>
      <c r="B31" s="3">
        <v>3.8567205291666702</v>
      </c>
      <c r="C31" s="3">
        <v>0.157407407407407</v>
      </c>
      <c r="D31" s="5">
        <v>432</v>
      </c>
      <c r="E31" s="3">
        <v>0.91435185185185197</v>
      </c>
    </row>
    <row r="32" spans="1:5" x14ac:dyDescent="0.25">
      <c r="A32">
        <v>31</v>
      </c>
      <c r="B32" s="3">
        <v>2.38456744282407</v>
      </c>
      <c r="C32" s="3">
        <v>7.4074074074074098E-2</v>
      </c>
      <c r="D32" s="5">
        <v>432</v>
      </c>
      <c r="E32" s="3">
        <v>0.88657407407407396</v>
      </c>
    </row>
    <row r="38" spans="2:5" x14ac:dyDescent="0.25">
      <c r="B38" s="3">
        <f>AVERAGE(B2:B36)</f>
        <v>3.6945502895022613</v>
      </c>
      <c r="C38" s="3">
        <f>AVERAGE(C2:C36)</f>
        <v>0.83118706263867559</v>
      </c>
      <c r="D38" s="3">
        <f t="shared" ref="D38:E38" si="0">AVERAGE(D2:D36)</f>
        <v>416.51612903225805</v>
      </c>
      <c r="E38" s="3">
        <f t="shared" si="0"/>
        <v>0.69618108892302444</v>
      </c>
    </row>
    <row r="39" spans="2:5" x14ac:dyDescent="0.25">
      <c r="B39" s="3">
        <f>STDEV(B2:B36)</f>
        <v>1.0108489886652536</v>
      </c>
      <c r="C39" s="3">
        <f>STDEV(C2:C36)</f>
        <v>0.82279592095284915</v>
      </c>
      <c r="D39" s="3">
        <f t="shared" ref="D39:E39" si="1">STDEV(D2:D36)</f>
        <v>43.619468870174671</v>
      </c>
      <c r="E39" s="3">
        <f t="shared" si="1"/>
        <v>0.21615513934811403</v>
      </c>
    </row>
    <row r="40" spans="2:5" x14ac:dyDescent="0.25">
      <c r="B40" s="3">
        <f>B38+2*B39</f>
        <v>5.7162482668327685</v>
      </c>
      <c r="C40" s="3">
        <f>C38+2*C39</f>
        <v>2.476778904544374</v>
      </c>
      <c r="D40" s="3">
        <f t="shared" ref="D40:E40" si="2">D38+2*D39</f>
        <v>503.75506677260739</v>
      </c>
      <c r="E40" s="3">
        <f t="shared" si="2"/>
        <v>1.1284913676192525</v>
      </c>
    </row>
    <row r="41" spans="2:5" x14ac:dyDescent="0.25">
      <c r="B41" s="3">
        <f>B38-2*B39</f>
        <v>1.672852312171754</v>
      </c>
      <c r="C41" s="3">
        <f>C38-2*C39</f>
        <v>-0.8144047792670227</v>
      </c>
      <c r="D41" s="3">
        <f t="shared" ref="D41:E41" si="3">D38-2*D39</f>
        <v>329.27719129190871</v>
      </c>
      <c r="E41" s="3">
        <f t="shared" si="3"/>
        <v>0.26387081022679637</v>
      </c>
    </row>
  </sheetData>
  <conditionalFormatting sqref="C2:C1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{A7D44C57-8724-450C-B2DA-C50727F42811}</x14:id>
        </ext>
      </extLst>
    </cfRule>
  </conditionalFormatting>
  <conditionalFormatting sqref="C2:C25">
    <cfRule type="cellIs" dxfId="7" priority="9" operator="greaterThan">
      <formula>$C$40</formula>
    </cfRule>
  </conditionalFormatting>
  <conditionalFormatting sqref="B2:B25">
    <cfRule type="cellIs" dxfId="6" priority="8" operator="greaterThan">
      <formula>$B$40</formula>
    </cfRule>
  </conditionalFormatting>
  <conditionalFormatting sqref="B2:B35">
    <cfRule type="cellIs" dxfId="5" priority="7" operator="greaterThan">
      <formula>$B$40</formula>
    </cfRule>
  </conditionalFormatting>
  <conditionalFormatting sqref="C2:C35">
    <cfRule type="cellIs" dxfId="4" priority="5" operator="greaterThan">
      <formula>$C$40</formula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{DC1B4F03-341E-44CA-987D-ED193F98ACCE}</x14:id>
        </ext>
      </extLst>
    </cfRule>
  </conditionalFormatting>
  <conditionalFormatting sqref="B2:B32">
    <cfRule type="cellIs" dxfId="3" priority="4" operator="greaterThan">
      <formula>$B$40</formula>
    </cfRule>
  </conditionalFormatting>
  <conditionalFormatting sqref="C2:C32">
    <cfRule type="cellIs" dxfId="2" priority="3" operator="greaterThan">
      <formula>$C$40</formula>
    </cfRule>
  </conditionalFormatting>
  <conditionalFormatting sqref="D2:D32">
    <cfRule type="cellIs" dxfId="1" priority="2" operator="lessThan">
      <formula>432</formula>
    </cfRule>
  </conditionalFormatting>
  <conditionalFormatting sqref="E2:E32">
    <cfRule type="cellIs" dxfId="0" priority="1" operator="lessThan">
      <formula>$E$41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D44C57-8724-450C-B2DA-C50727F42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C1B4F03-341E-44CA-987D-ED193F98A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 1 Overall</vt:lpstr>
      <vt:lpstr>Phase 1 Split</vt:lpstr>
      <vt:lpstr>Phase 2</vt:lpstr>
      <vt:lpstr>Basic 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Beesley</dc:creator>
  <cp:lastModifiedBy>Tom Beesley</cp:lastModifiedBy>
  <dcterms:created xsi:type="dcterms:W3CDTF">2015-09-15T06:26:26Z</dcterms:created>
  <dcterms:modified xsi:type="dcterms:W3CDTF">2016-11-10T03:18:31Z</dcterms:modified>
</cp:coreProperties>
</file>