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cooklin/Desktop/WMU/Classes/Semester 1/Financial Modelling/Group Project/"/>
    </mc:Choice>
  </mc:AlternateContent>
  <xr:revisionPtr revIDLastSave="0" documentId="13_ncr:1_{723E73D5-125B-9849-94A6-E687920D6FF9}" xr6:coauthVersionLast="47" xr6:coauthVersionMax="47" xr10:uidLastSave="{00000000-0000-0000-0000-000000000000}"/>
  <bookViews>
    <workbookView xWindow="0" yWindow="500" windowWidth="28800" windowHeight="16020" firstSheet="2" activeTab="3" xr2:uid="{00000000-000D-0000-FFFF-FFFF00000000}"/>
  </bookViews>
  <sheets>
    <sheet name="BS" sheetId="1" r:id="rId1"/>
    <sheet name="CS BS" sheetId="9" r:id="rId2"/>
    <sheet name="BS Forecasting" sheetId="15" r:id="rId3"/>
    <sheet name="IS" sheetId="2" r:id="rId4"/>
    <sheet name="CS IS" sheetId="10" r:id="rId5"/>
    <sheet name="IS Forecasting" sheetId="16" r:id="rId6"/>
    <sheet name="Scenario Summary" sheetId="21" r:id="rId7"/>
    <sheet name="CF" sheetId="3" r:id="rId8"/>
    <sheet name="Ratios" sheetId="4" r:id="rId9"/>
    <sheet name="Profitability Analysis" sheetId="8" r:id="rId10"/>
    <sheet name="DuPont Analysis" sheetId="7" r:id="rId11"/>
    <sheet name="Economic Profit Analysis" sheetId="11" r:id="rId12"/>
    <sheet name="Financial Distress" sheetId="12" r:id="rId13"/>
    <sheet name="Risk&amp;Return" sheetId="18" r:id="rId14"/>
    <sheet name="Stock Valuation" sheetId="19" r:id="rId15"/>
  </sheets>
  <definedNames>
    <definedName name="NetIncome2023">'IS Forecasting'!$B$41:$B$41</definedName>
    <definedName name="NetIncome2024">'IS Forecasting'!$C$41:$C$41</definedName>
    <definedName name="NetIncome2025">'IS Forecasting'!$D$41:$D$41</definedName>
    <definedName name="NetIncome2026">'IS Forecasting'!$E$41:$E$41</definedName>
    <definedName name="ProjectedSales2023">'IS Forecasting'!$B$5:$B$5</definedName>
    <definedName name="ProjectedSales2024">'IS Forecasting'!$C$5:$C$5</definedName>
    <definedName name="ProjectedSales2025">'IS Forecasting'!$D$5:$D$5</definedName>
    <definedName name="ProjectedSales2026">'IS Forecasting'!$E$5:$E$5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4" l="1"/>
  <c r="C23" i="4"/>
  <c r="G6" i="8"/>
  <c r="G5" i="8"/>
  <c r="E64" i="15"/>
  <c r="D64" i="15"/>
  <c r="C64" i="15"/>
  <c r="B64" i="15"/>
  <c r="B65" i="15"/>
  <c r="C65" i="15" s="1"/>
  <c r="D65" i="15" s="1"/>
  <c r="E65" i="15" s="1"/>
  <c r="B63" i="15"/>
  <c r="C63" i="15" s="1"/>
  <c r="B56" i="15"/>
  <c r="C56" i="15" s="1"/>
  <c r="D56" i="15" s="1"/>
  <c r="E56" i="15" s="1"/>
  <c r="B52" i="15"/>
  <c r="C52" i="15" s="1"/>
  <c r="D52" i="15" s="1"/>
  <c r="E52" i="15" s="1"/>
  <c r="B38" i="15"/>
  <c r="C38" i="15" s="1"/>
  <c r="D38" i="15" s="1"/>
  <c r="E38" i="15" s="1"/>
  <c r="B68" i="15"/>
  <c r="C68" i="15" s="1"/>
  <c r="D68" i="15" s="1"/>
  <c r="E68" i="15" s="1"/>
  <c r="B27" i="15"/>
  <c r="C27" i="15" s="1"/>
  <c r="D27" i="15" s="1"/>
  <c r="E27" i="15" s="1"/>
  <c r="B26" i="15"/>
  <c r="C26" i="15" s="1"/>
  <c r="D26" i="15" s="1"/>
  <c r="E26" i="15" s="1"/>
  <c r="B24" i="15"/>
  <c r="C24" i="15" s="1"/>
  <c r="D24" i="15" s="1"/>
  <c r="E24" i="15" s="1"/>
  <c r="B23" i="15"/>
  <c r="B6" i="15"/>
  <c r="C31" i="16"/>
  <c r="D31" i="16"/>
  <c r="E31" i="16"/>
  <c r="B31" i="16"/>
  <c r="C35" i="16"/>
  <c r="D35" i="16"/>
  <c r="E35" i="16"/>
  <c r="B35" i="16"/>
  <c r="C33" i="16"/>
  <c r="D33" i="16"/>
  <c r="E33" i="16"/>
  <c r="B33" i="16"/>
  <c r="H6" i="19"/>
  <c r="G6" i="19"/>
  <c r="H4" i="19"/>
  <c r="F5" i="19"/>
  <c r="B10" i="19"/>
  <c r="B7" i="19"/>
  <c r="D15" i="7"/>
  <c r="D14" i="7"/>
  <c r="D6" i="7"/>
  <c r="D5" i="7"/>
  <c r="D4" i="7"/>
  <c r="G62" i="15"/>
  <c r="G40" i="16"/>
  <c r="G22" i="15"/>
  <c r="G57" i="15"/>
  <c r="G36" i="16"/>
  <c r="G70" i="15"/>
  <c r="G39" i="16"/>
  <c r="G41" i="16"/>
  <c r="G32" i="15"/>
  <c r="G19" i="16"/>
  <c r="G34" i="16"/>
  <c r="G31" i="15"/>
  <c r="G38" i="16"/>
  <c r="G32" i="16"/>
  <c r="G42" i="15"/>
  <c r="G69" i="15"/>
  <c r="G21" i="15"/>
  <c r="G7" i="8" l="1"/>
  <c r="D63" i="15"/>
  <c r="C6" i="15"/>
  <c r="D6" i="15" s="1"/>
  <c r="C23" i="15"/>
  <c r="C22" i="15" s="1"/>
  <c r="B22" i="15"/>
  <c r="D5" i="18"/>
  <c r="E5" i="18"/>
  <c r="D6" i="18"/>
  <c r="E6" i="18"/>
  <c r="D7" i="18"/>
  <c r="E7" i="18"/>
  <c r="D8" i="18"/>
  <c r="E8" i="18"/>
  <c r="D9" i="18"/>
  <c r="E9" i="18"/>
  <c r="D10" i="18"/>
  <c r="E10" i="18"/>
  <c r="D11" i="18"/>
  <c r="E11" i="18"/>
  <c r="D12" i="18"/>
  <c r="E12" i="18"/>
  <c r="D13" i="18"/>
  <c r="E13" i="18"/>
  <c r="D14" i="18"/>
  <c r="E14" i="18"/>
  <c r="D15" i="18"/>
  <c r="E15" i="18"/>
  <c r="D16" i="18"/>
  <c r="E16" i="18"/>
  <c r="D17" i="18"/>
  <c r="E17" i="18"/>
  <c r="D18" i="18"/>
  <c r="E18" i="18"/>
  <c r="D19" i="18"/>
  <c r="E19" i="18"/>
  <c r="D20" i="18"/>
  <c r="E20" i="18"/>
  <c r="D21" i="18"/>
  <c r="E21" i="18"/>
  <c r="D22" i="18"/>
  <c r="E22" i="18"/>
  <c r="D23" i="18"/>
  <c r="E23" i="18"/>
  <c r="D24" i="18"/>
  <c r="E24" i="18"/>
  <c r="D25" i="18"/>
  <c r="E25" i="18"/>
  <c r="D26" i="18"/>
  <c r="E26" i="18"/>
  <c r="D27" i="18"/>
  <c r="E27" i="18"/>
  <c r="D28" i="18"/>
  <c r="E28" i="18"/>
  <c r="D29" i="18"/>
  <c r="E29" i="18"/>
  <c r="D30" i="18"/>
  <c r="E30" i="18"/>
  <c r="D31" i="18"/>
  <c r="E31" i="18"/>
  <c r="D32" i="18"/>
  <c r="E32" i="18"/>
  <c r="D33" i="18"/>
  <c r="E33" i="18"/>
  <c r="D34" i="18"/>
  <c r="E34" i="18"/>
  <c r="D35" i="18"/>
  <c r="E35" i="18"/>
  <c r="D36" i="18"/>
  <c r="E36" i="18"/>
  <c r="D37" i="18"/>
  <c r="E37" i="18"/>
  <c r="D38" i="18"/>
  <c r="E38" i="18"/>
  <c r="D39" i="18"/>
  <c r="E39" i="18"/>
  <c r="D40" i="18"/>
  <c r="E40" i="18"/>
  <c r="D41" i="18"/>
  <c r="E41" i="18"/>
  <c r="D42" i="18"/>
  <c r="E42" i="18"/>
  <c r="D43" i="18"/>
  <c r="E43" i="18"/>
  <c r="D44" i="18"/>
  <c r="E44" i="18"/>
  <c r="D45" i="18"/>
  <c r="E45" i="18"/>
  <c r="D46" i="18"/>
  <c r="E46" i="18"/>
  <c r="D47" i="18"/>
  <c r="E47" i="18"/>
  <c r="D48" i="18"/>
  <c r="E48" i="18"/>
  <c r="D49" i="18"/>
  <c r="E49" i="18"/>
  <c r="D50" i="18"/>
  <c r="E50" i="18"/>
  <c r="D51" i="18"/>
  <c r="E51" i="18"/>
  <c r="D52" i="18"/>
  <c r="E52" i="18"/>
  <c r="D53" i="18"/>
  <c r="E53" i="18"/>
  <c r="D54" i="18"/>
  <c r="E54" i="18"/>
  <c r="D55" i="18"/>
  <c r="E55" i="18"/>
  <c r="D56" i="18"/>
  <c r="E56" i="18"/>
  <c r="D57" i="18"/>
  <c r="E57" i="18"/>
  <c r="D58" i="18"/>
  <c r="E58" i="18"/>
  <c r="D59" i="18"/>
  <c r="E59" i="18"/>
  <c r="D60" i="18"/>
  <c r="E60" i="18"/>
  <c r="D61" i="18"/>
  <c r="E61" i="18"/>
  <c r="D62" i="18"/>
  <c r="E62" i="18"/>
  <c r="D63" i="18"/>
  <c r="E63" i="18"/>
  <c r="D64" i="18"/>
  <c r="E64" i="18"/>
  <c r="D65" i="18"/>
  <c r="E65" i="18"/>
  <c r="D66" i="18"/>
  <c r="E66" i="18"/>
  <c r="D67" i="18"/>
  <c r="E67" i="18"/>
  <c r="D68" i="18"/>
  <c r="E68" i="18"/>
  <c r="D69" i="18"/>
  <c r="E69" i="18"/>
  <c r="D70" i="18"/>
  <c r="E70" i="18"/>
  <c r="D71" i="18"/>
  <c r="E71" i="18"/>
  <c r="D72" i="18"/>
  <c r="E72" i="18"/>
  <c r="D73" i="18"/>
  <c r="E73" i="18"/>
  <c r="D74" i="18"/>
  <c r="E74" i="18"/>
  <c r="D75" i="18"/>
  <c r="E75" i="18"/>
  <c r="D76" i="18"/>
  <c r="E76" i="18"/>
  <c r="D77" i="18"/>
  <c r="E77" i="18"/>
  <c r="D78" i="18"/>
  <c r="E78" i="18"/>
  <c r="D79" i="18"/>
  <c r="E79" i="18"/>
  <c r="D80" i="18"/>
  <c r="E80" i="18"/>
  <c r="D81" i="18"/>
  <c r="E81" i="18"/>
  <c r="D82" i="18"/>
  <c r="E82" i="18"/>
  <c r="D83" i="18"/>
  <c r="E83" i="18"/>
  <c r="D84" i="18"/>
  <c r="E84" i="18"/>
  <c r="D85" i="18"/>
  <c r="E85" i="18"/>
  <c r="D86" i="18"/>
  <c r="E86" i="18"/>
  <c r="D87" i="18"/>
  <c r="E87" i="18"/>
  <c r="D88" i="18"/>
  <c r="E88" i="18"/>
  <c r="D89" i="18"/>
  <c r="E89" i="18"/>
  <c r="D90" i="18"/>
  <c r="E90" i="18"/>
  <c r="D91" i="18"/>
  <c r="E91" i="18"/>
  <c r="D92" i="18"/>
  <c r="E92" i="18"/>
  <c r="D93" i="18"/>
  <c r="E93" i="18"/>
  <c r="D94" i="18"/>
  <c r="E94" i="18"/>
  <c r="D95" i="18"/>
  <c r="E95" i="18"/>
  <c r="D96" i="18"/>
  <c r="E96" i="18"/>
  <c r="D97" i="18"/>
  <c r="E97" i="18"/>
  <c r="D98" i="18"/>
  <c r="E98" i="18"/>
  <c r="D99" i="18"/>
  <c r="E99" i="18"/>
  <c r="D100" i="18"/>
  <c r="E100" i="18"/>
  <c r="D101" i="18"/>
  <c r="E101" i="18"/>
  <c r="D102" i="18"/>
  <c r="E102" i="18"/>
  <c r="D103" i="18"/>
  <c r="E103" i="18"/>
  <c r="D104" i="18"/>
  <c r="E104" i="18"/>
  <c r="D105" i="18"/>
  <c r="E105" i="18"/>
  <c r="D106" i="18"/>
  <c r="E106" i="18"/>
  <c r="D107" i="18"/>
  <c r="E107" i="18"/>
  <c r="D108" i="18"/>
  <c r="E108" i="18"/>
  <c r="D109" i="18"/>
  <c r="E109" i="18"/>
  <c r="D110" i="18"/>
  <c r="E110" i="18"/>
  <c r="D111" i="18"/>
  <c r="E111" i="18"/>
  <c r="D112" i="18"/>
  <c r="E112" i="18"/>
  <c r="D113" i="18"/>
  <c r="E113" i="18"/>
  <c r="D114" i="18"/>
  <c r="E114" i="18"/>
  <c r="D115" i="18"/>
  <c r="E115" i="18"/>
  <c r="D116" i="18"/>
  <c r="E116" i="18"/>
  <c r="D117" i="18"/>
  <c r="E117" i="18"/>
  <c r="D118" i="18"/>
  <c r="E118" i="18"/>
  <c r="D119" i="18"/>
  <c r="E119" i="18"/>
  <c r="D120" i="18"/>
  <c r="E120" i="18"/>
  <c r="D121" i="18"/>
  <c r="E121" i="18"/>
  <c r="D122" i="18"/>
  <c r="E122" i="18"/>
  <c r="D123" i="18"/>
  <c r="E123" i="18"/>
  <c r="D124" i="18"/>
  <c r="E124" i="18"/>
  <c r="D125" i="18"/>
  <c r="E125" i="18"/>
  <c r="D126" i="18"/>
  <c r="E126" i="18"/>
  <c r="D127" i="18"/>
  <c r="E127" i="18"/>
  <c r="D128" i="18"/>
  <c r="E128" i="18"/>
  <c r="D129" i="18"/>
  <c r="E129" i="18"/>
  <c r="D130" i="18"/>
  <c r="E130" i="18"/>
  <c r="D131" i="18"/>
  <c r="E131" i="18"/>
  <c r="D132" i="18"/>
  <c r="E132" i="18"/>
  <c r="D133" i="18"/>
  <c r="E133" i="18"/>
  <c r="D134" i="18"/>
  <c r="E134" i="18"/>
  <c r="D135" i="18"/>
  <c r="E135" i="18"/>
  <c r="D136" i="18"/>
  <c r="E136" i="18"/>
  <c r="D137" i="18"/>
  <c r="E137" i="18"/>
  <c r="D138" i="18"/>
  <c r="E138" i="18"/>
  <c r="D139" i="18"/>
  <c r="E139" i="18"/>
  <c r="D140" i="18"/>
  <c r="E140" i="18"/>
  <c r="D141" i="18"/>
  <c r="E141" i="18"/>
  <c r="D142" i="18"/>
  <c r="E142" i="18"/>
  <c r="D143" i="18"/>
  <c r="E143" i="18"/>
  <c r="D144" i="18"/>
  <c r="E144" i="18"/>
  <c r="D145" i="18"/>
  <c r="E145" i="18"/>
  <c r="D146" i="18"/>
  <c r="E146" i="18"/>
  <c r="D147" i="18"/>
  <c r="E147" i="18"/>
  <c r="D148" i="18"/>
  <c r="E148" i="18"/>
  <c r="D149" i="18"/>
  <c r="E149" i="18"/>
  <c r="D150" i="18"/>
  <c r="E150" i="18"/>
  <c r="D151" i="18"/>
  <c r="E151" i="18"/>
  <c r="D152" i="18"/>
  <c r="E152" i="18"/>
  <c r="D153" i="18"/>
  <c r="E153" i="18"/>
  <c r="D154" i="18"/>
  <c r="E154" i="18"/>
  <c r="D155" i="18"/>
  <c r="E155" i="18"/>
  <c r="D156" i="18"/>
  <c r="E156" i="18"/>
  <c r="D157" i="18"/>
  <c r="E157" i="18"/>
  <c r="D158" i="18"/>
  <c r="E158" i="18"/>
  <c r="D159" i="18"/>
  <c r="E159" i="18"/>
  <c r="D160" i="18"/>
  <c r="E160" i="18"/>
  <c r="D161" i="18"/>
  <c r="E161" i="18"/>
  <c r="D162" i="18"/>
  <c r="E162" i="18"/>
  <c r="D163" i="18"/>
  <c r="E163" i="18"/>
  <c r="D164" i="18"/>
  <c r="E164" i="18"/>
  <c r="D165" i="18"/>
  <c r="E165" i="18"/>
  <c r="D166" i="18"/>
  <c r="E166" i="18"/>
  <c r="D167" i="18"/>
  <c r="E167" i="18"/>
  <c r="D168" i="18"/>
  <c r="E168" i="18"/>
  <c r="D169" i="18"/>
  <c r="E169" i="18"/>
  <c r="D170" i="18"/>
  <c r="E170" i="18"/>
  <c r="D171" i="18"/>
  <c r="E171" i="18"/>
  <c r="D172" i="18"/>
  <c r="E172" i="18"/>
  <c r="D173" i="18"/>
  <c r="E173" i="18"/>
  <c r="D174" i="18"/>
  <c r="E174" i="18"/>
  <c r="D175" i="18"/>
  <c r="E175" i="18"/>
  <c r="D176" i="18"/>
  <c r="E176" i="18"/>
  <c r="D177" i="18"/>
  <c r="E177" i="18"/>
  <c r="D178" i="18"/>
  <c r="E178" i="18"/>
  <c r="D179" i="18"/>
  <c r="E179" i="18"/>
  <c r="D180" i="18"/>
  <c r="E180" i="18"/>
  <c r="D181" i="18"/>
  <c r="E181" i="18"/>
  <c r="D182" i="18"/>
  <c r="E182" i="18"/>
  <c r="D183" i="18"/>
  <c r="E183" i="18"/>
  <c r="D184" i="18"/>
  <c r="E184" i="18"/>
  <c r="D185" i="18"/>
  <c r="E185" i="18"/>
  <c r="D186" i="18"/>
  <c r="E186" i="18"/>
  <c r="D187" i="18"/>
  <c r="E187" i="18"/>
  <c r="D188" i="18"/>
  <c r="E188" i="18"/>
  <c r="D189" i="18"/>
  <c r="E189" i="18"/>
  <c r="D190" i="18"/>
  <c r="E190" i="18"/>
  <c r="D191" i="18"/>
  <c r="E191" i="18"/>
  <c r="D192" i="18"/>
  <c r="E192" i="18"/>
  <c r="D193" i="18"/>
  <c r="E193" i="18"/>
  <c r="D194" i="18"/>
  <c r="E194" i="18"/>
  <c r="D195" i="18"/>
  <c r="E195" i="18"/>
  <c r="D196" i="18"/>
  <c r="E196" i="18"/>
  <c r="D197" i="18"/>
  <c r="E197" i="18"/>
  <c r="D198" i="18"/>
  <c r="E198" i="18"/>
  <c r="D199" i="18"/>
  <c r="E199" i="18"/>
  <c r="D200" i="18"/>
  <c r="E200" i="18"/>
  <c r="D201" i="18"/>
  <c r="E201" i="18"/>
  <c r="D202" i="18"/>
  <c r="E202" i="18"/>
  <c r="D203" i="18"/>
  <c r="E203" i="18"/>
  <c r="D204" i="18"/>
  <c r="E204" i="18"/>
  <c r="D205" i="18"/>
  <c r="E205" i="18"/>
  <c r="D206" i="18"/>
  <c r="E206" i="18"/>
  <c r="D207" i="18"/>
  <c r="E207" i="18"/>
  <c r="D208" i="18"/>
  <c r="E208" i="18"/>
  <c r="D209" i="18"/>
  <c r="E209" i="18"/>
  <c r="D210" i="18"/>
  <c r="E210" i="18"/>
  <c r="D211" i="18"/>
  <c r="E211" i="18"/>
  <c r="D212" i="18"/>
  <c r="E212" i="18"/>
  <c r="D213" i="18"/>
  <c r="E213" i="18"/>
  <c r="D214" i="18"/>
  <c r="E214" i="18"/>
  <c r="D215" i="18"/>
  <c r="E215" i="18"/>
  <c r="D216" i="18"/>
  <c r="E216" i="18"/>
  <c r="D217" i="18"/>
  <c r="E217" i="18"/>
  <c r="D218" i="18"/>
  <c r="E218" i="18"/>
  <c r="D219" i="18"/>
  <c r="E219" i="18"/>
  <c r="D220" i="18"/>
  <c r="E220" i="18"/>
  <c r="D221" i="18"/>
  <c r="E221" i="18"/>
  <c r="D222" i="18"/>
  <c r="E222" i="18"/>
  <c r="D223" i="18"/>
  <c r="E223" i="18"/>
  <c r="D224" i="18"/>
  <c r="E224" i="18"/>
  <c r="D225" i="18"/>
  <c r="E225" i="18"/>
  <c r="D226" i="18"/>
  <c r="E226" i="18"/>
  <c r="D227" i="18"/>
  <c r="E227" i="18"/>
  <c r="D228" i="18"/>
  <c r="E228" i="18"/>
  <c r="D229" i="18"/>
  <c r="E229" i="18"/>
  <c r="D230" i="18"/>
  <c r="E230" i="18"/>
  <c r="D231" i="18"/>
  <c r="E231" i="18"/>
  <c r="D232" i="18"/>
  <c r="E232" i="18"/>
  <c r="D233" i="18"/>
  <c r="E233" i="18"/>
  <c r="D234" i="18"/>
  <c r="E234" i="18"/>
  <c r="D235" i="18"/>
  <c r="E235" i="18"/>
  <c r="D236" i="18"/>
  <c r="E236" i="18"/>
  <c r="D237" i="18"/>
  <c r="E237" i="18"/>
  <c r="D238" i="18"/>
  <c r="E238" i="18"/>
  <c r="D239" i="18"/>
  <c r="E239" i="18"/>
  <c r="D240" i="18"/>
  <c r="E240" i="18"/>
  <c r="D241" i="18"/>
  <c r="E241" i="18"/>
  <c r="D242" i="18"/>
  <c r="E242" i="18"/>
  <c r="D243" i="18"/>
  <c r="E243" i="18"/>
  <c r="D244" i="18"/>
  <c r="E244" i="18"/>
  <c r="D245" i="18"/>
  <c r="E245" i="18"/>
  <c r="D246" i="18"/>
  <c r="E246" i="18"/>
  <c r="D247" i="18"/>
  <c r="E247" i="18"/>
  <c r="D248" i="18"/>
  <c r="E248" i="18"/>
  <c r="D249" i="18"/>
  <c r="E249" i="18"/>
  <c r="D250" i="18"/>
  <c r="E250" i="18"/>
  <c r="D251" i="18"/>
  <c r="E251" i="18"/>
  <c r="D252" i="18"/>
  <c r="E252" i="18"/>
  <c r="D253" i="18"/>
  <c r="E253" i="18"/>
  <c r="D254" i="18"/>
  <c r="E254" i="18"/>
  <c r="D255" i="18"/>
  <c r="E255" i="18"/>
  <c r="D256" i="18"/>
  <c r="E256" i="18"/>
  <c r="D257" i="18"/>
  <c r="E257" i="18"/>
  <c r="D258" i="18"/>
  <c r="E258" i="18"/>
  <c r="D259" i="18"/>
  <c r="E259" i="18"/>
  <c r="D260" i="18"/>
  <c r="E260" i="18"/>
  <c r="D261" i="18"/>
  <c r="E261" i="18"/>
  <c r="D262" i="18"/>
  <c r="E262" i="18"/>
  <c r="D263" i="18"/>
  <c r="E263" i="18"/>
  <c r="D264" i="18"/>
  <c r="E264" i="18"/>
  <c r="D265" i="18"/>
  <c r="E265" i="18"/>
  <c r="D266" i="18"/>
  <c r="E266" i="18"/>
  <c r="D267" i="18"/>
  <c r="E267" i="18"/>
  <c r="D268" i="18"/>
  <c r="E268" i="18"/>
  <c r="D269" i="18"/>
  <c r="E269" i="18"/>
  <c r="D270" i="18"/>
  <c r="E270" i="18"/>
  <c r="D271" i="18"/>
  <c r="E271" i="18"/>
  <c r="D272" i="18"/>
  <c r="E272" i="18"/>
  <c r="D273" i="18"/>
  <c r="E273" i="18"/>
  <c r="D274" i="18"/>
  <c r="E274" i="18"/>
  <c r="D275" i="18"/>
  <c r="E275" i="18"/>
  <c r="D276" i="18"/>
  <c r="E276" i="18"/>
  <c r="D277" i="18"/>
  <c r="E277" i="18"/>
  <c r="D278" i="18"/>
  <c r="E278" i="18"/>
  <c r="D279" i="18"/>
  <c r="E279" i="18"/>
  <c r="D280" i="18"/>
  <c r="E280" i="18"/>
  <c r="D281" i="18"/>
  <c r="E281" i="18"/>
  <c r="D282" i="18"/>
  <c r="E282" i="18"/>
  <c r="D283" i="18"/>
  <c r="E283" i="18"/>
  <c r="D284" i="18"/>
  <c r="E284" i="18"/>
  <c r="D285" i="18"/>
  <c r="E285" i="18"/>
  <c r="D286" i="18"/>
  <c r="E286" i="18"/>
  <c r="D287" i="18"/>
  <c r="E287" i="18"/>
  <c r="D288" i="18"/>
  <c r="E288" i="18"/>
  <c r="D289" i="18"/>
  <c r="E289" i="18"/>
  <c r="D290" i="18"/>
  <c r="E290" i="18"/>
  <c r="D291" i="18"/>
  <c r="E291" i="18"/>
  <c r="D292" i="18"/>
  <c r="E292" i="18"/>
  <c r="D293" i="18"/>
  <c r="E293" i="18"/>
  <c r="D294" i="18"/>
  <c r="E294" i="18"/>
  <c r="D295" i="18"/>
  <c r="E295" i="18"/>
  <c r="D296" i="18"/>
  <c r="E296" i="18"/>
  <c r="D297" i="18"/>
  <c r="E297" i="18"/>
  <c r="D298" i="18"/>
  <c r="E298" i="18"/>
  <c r="D299" i="18"/>
  <c r="E299" i="18"/>
  <c r="D300" i="18"/>
  <c r="E300" i="18"/>
  <c r="D301" i="18"/>
  <c r="E301" i="18"/>
  <c r="D302" i="18"/>
  <c r="E302" i="18"/>
  <c r="D303" i="18"/>
  <c r="E303" i="18"/>
  <c r="D304" i="18"/>
  <c r="E304" i="18"/>
  <c r="D305" i="18"/>
  <c r="E305" i="18"/>
  <c r="D306" i="18"/>
  <c r="E306" i="18"/>
  <c r="D307" i="18"/>
  <c r="E307" i="18"/>
  <c r="D308" i="18"/>
  <c r="E308" i="18"/>
  <c r="D309" i="18"/>
  <c r="E309" i="18"/>
  <c r="D310" i="18"/>
  <c r="E310" i="18"/>
  <c r="D311" i="18"/>
  <c r="E311" i="18"/>
  <c r="D312" i="18"/>
  <c r="E312" i="18"/>
  <c r="D313" i="18"/>
  <c r="E313" i="18"/>
  <c r="D314" i="18"/>
  <c r="E314" i="18"/>
  <c r="D315" i="18"/>
  <c r="E315" i="18"/>
  <c r="D316" i="18"/>
  <c r="E316" i="18"/>
  <c r="D317" i="18"/>
  <c r="E317" i="18"/>
  <c r="D318" i="18"/>
  <c r="E318" i="18"/>
  <c r="D319" i="18"/>
  <c r="E319" i="18"/>
  <c r="D320" i="18"/>
  <c r="E320" i="18"/>
  <c r="D321" i="18"/>
  <c r="E321" i="18"/>
  <c r="D322" i="18"/>
  <c r="E322" i="18"/>
  <c r="D323" i="18"/>
  <c r="E323" i="18"/>
  <c r="D324" i="18"/>
  <c r="E324" i="18"/>
  <c r="D325" i="18"/>
  <c r="E325" i="18"/>
  <c r="D326" i="18"/>
  <c r="E326" i="18"/>
  <c r="D327" i="18"/>
  <c r="E327" i="18"/>
  <c r="D328" i="18"/>
  <c r="E328" i="18"/>
  <c r="D329" i="18"/>
  <c r="E329" i="18"/>
  <c r="D330" i="18"/>
  <c r="E330" i="18"/>
  <c r="D331" i="18"/>
  <c r="E331" i="18"/>
  <c r="D332" i="18"/>
  <c r="E332" i="18"/>
  <c r="D333" i="18"/>
  <c r="E333" i="18"/>
  <c r="D334" i="18"/>
  <c r="E334" i="18"/>
  <c r="D335" i="18"/>
  <c r="E335" i="18"/>
  <c r="D336" i="18"/>
  <c r="E336" i="18"/>
  <c r="D337" i="18"/>
  <c r="E337" i="18"/>
  <c r="D338" i="18"/>
  <c r="E338" i="18"/>
  <c r="D339" i="18"/>
  <c r="E339" i="18"/>
  <c r="D340" i="18"/>
  <c r="E340" i="18"/>
  <c r="D341" i="18"/>
  <c r="E341" i="18"/>
  <c r="D342" i="18"/>
  <c r="E342" i="18"/>
  <c r="D343" i="18"/>
  <c r="E343" i="18"/>
  <c r="D344" i="18"/>
  <c r="E344" i="18"/>
  <c r="D345" i="18"/>
  <c r="E345" i="18"/>
  <c r="D346" i="18"/>
  <c r="E346" i="18"/>
  <c r="D347" i="18"/>
  <c r="E347" i="18"/>
  <c r="D348" i="18"/>
  <c r="E348" i="18"/>
  <c r="D349" i="18"/>
  <c r="E349" i="18"/>
  <c r="D350" i="18"/>
  <c r="E350" i="18"/>
  <c r="D351" i="18"/>
  <c r="E351" i="18"/>
  <c r="D352" i="18"/>
  <c r="E352" i="18"/>
  <c r="D353" i="18"/>
  <c r="E353" i="18"/>
  <c r="D354" i="18"/>
  <c r="E354" i="18"/>
  <c r="D355" i="18"/>
  <c r="E355" i="18"/>
  <c r="D356" i="18"/>
  <c r="E356" i="18"/>
  <c r="D357" i="18"/>
  <c r="E357" i="18"/>
  <c r="D358" i="18"/>
  <c r="E358" i="18"/>
  <c r="D359" i="18"/>
  <c r="E359" i="18"/>
  <c r="D360" i="18"/>
  <c r="E360" i="18"/>
  <c r="D361" i="18"/>
  <c r="E361" i="18"/>
  <c r="D362" i="18"/>
  <c r="E362" i="18"/>
  <c r="D363" i="18"/>
  <c r="E363" i="18"/>
  <c r="D364" i="18"/>
  <c r="E364" i="18"/>
  <c r="D365" i="18"/>
  <c r="E365" i="18"/>
  <c r="D366" i="18"/>
  <c r="E366" i="18"/>
  <c r="D367" i="18"/>
  <c r="E367" i="18"/>
  <c r="D368" i="18"/>
  <c r="E368" i="18"/>
  <c r="D369" i="18"/>
  <c r="E369" i="18"/>
  <c r="D370" i="18"/>
  <c r="E370" i="18"/>
  <c r="D371" i="18"/>
  <c r="E371" i="18"/>
  <c r="D372" i="18"/>
  <c r="E372" i="18"/>
  <c r="D373" i="18"/>
  <c r="E373" i="18"/>
  <c r="D374" i="18"/>
  <c r="E374" i="18"/>
  <c r="D375" i="18"/>
  <c r="E375" i="18"/>
  <c r="D376" i="18"/>
  <c r="E376" i="18"/>
  <c r="D377" i="18"/>
  <c r="E377" i="18"/>
  <c r="D378" i="18"/>
  <c r="E378" i="18"/>
  <c r="D379" i="18"/>
  <c r="E379" i="18"/>
  <c r="D380" i="18"/>
  <c r="E380" i="18"/>
  <c r="D381" i="18"/>
  <c r="E381" i="18"/>
  <c r="D382" i="18"/>
  <c r="E382" i="18"/>
  <c r="D383" i="18"/>
  <c r="E383" i="18"/>
  <c r="D384" i="18"/>
  <c r="E384" i="18"/>
  <c r="D385" i="18"/>
  <c r="E385" i="18"/>
  <c r="D386" i="18"/>
  <c r="E386" i="18"/>
  <c r="D387" i="18"/>
  <c r="E387" i="18"/>
  <c r="D388" i="18"/>
  <c r="E388" i="18"/>
  <c r="D389" i="18"/>
  <c r="E389" i="18"/>
  <c r="D390" i="18"/>
  <c r="E390" i="18"/>
  <c r="D391" i="18"/>
  <c r="E391" i="18"/>
  <c r="D392" i="18"/>
  <c r="E392" i="18"/>
  <c r="D393" i="18"/>
  <c r="E393" i="18"/>
  <c r="D394" i="18"/>
  <c r="E394" i="18"/>
  <c r="D395" i="18"/>
  <c r="E395" i="18"/>
  <c r="D396" i="18"/>
  <c r="E396" i="18"/>
  <c r="D397" i="18"/>
  <c r="E397" i="18"/>
  <c r="D398" i="18"/>
  <c r="E398" i="18"/>
  <c r="D399" i="18"/>
  <c r="E399" i="18"/>
  <c r="D400" i="18"/>
  <c r="E400" i="18"/>
  <c r="D401" i="18"/>
  <c r="E401" i="18"/>
  <c r="D402" i="18"/>
  <c r="E402" i="18"/>
  <c r="D403" i="18"/>
  <c r="E403" i="18"/>
  <c r="D404" i="18"/>
  <c r="E404" i="18"/>
  <c r="D405" i="18"/>
  <c r="E405" i="18"/>
  <c r="D406" i="18"/>
  <c r="E406" i="18"/>
  <c r="D407" i="18"/>
  <c r="E407" i="18"/>
  <c r="D408" i="18"/>
  <c r="E408" i="18"/>
  <c r="D409" i="18"/>
  <c r="E409" i="18"/>
  <c r="D410" i="18"/>
  <c r="E410" i="18"/>
  <c r="D411" i="18"/>
  <c r="E411" i="18"/>
  <c r="D412" i="18"/>
  <c r="E412" i="18"/>
  <c r="D413" i="18"/>
  <c r="E413" i="18"/>
  <c r="D414" i="18"/>
  <c r="E414" i="18"/>
  <c r="D415" i="18"/>
  <c r="E415" i="18"/>
  <c r="D416" i="18"/>
  <c r="E416" i="18"/>
  <c r="D417" i="18"/>
  <c r="E417" i="18"/>
  <c r="D418" i="18"/>
  <c r="E418" i="18"/>
  <c r="D419" i="18"/>
  <c r="E419" i="18"/>
  <c r="D420" i="18"/>
  <c r="E420" i="18"/>
  <c r="D421" i="18"/>
  <c r="E421" i="18"/>
  <c r="D422" i="18"/>
  <c r="E422" i="18"/>
  <c r="D423" i="18"/>
  <c r="E423" i="18"/>
  <c r="D424" i="18"/>
  <c r="E424" i="18"/>
  <c r="D425" i="18"/>
  <c r="E425" i="18"/>
  <c r="D426" i="18"/>
  <c r="E426" i="18"/>
  <c r="D427" i="18"/>
  <c r="E427" i="18"/>
  <c r="D428" i="18"/>
  <c r="E428" i="18"/>
  <c r="D429" i="18"/>
  <c r="E429" i="18"/>
  <c r="D430" i="18"/>
  <c r="E430" i="18"/>
  <c r="D431" i="18"/>
  <c r="E431" i="18"/>
  <c r="D432" i="18"/>
  <c r="E432" i="18"/>
  <c r="D433" i="18"/>
  <c r="E433" i="18"/>
  <c r="D434" i="18"/>
  <c r="E434" i="18"/>
  <c r="D435" i="18"/>
  <c r="E435" i="18"/>
  <c r="D436" i="18"/>
  <c r="E436" i="18"/>
  <c r="D437" i="18"/>
  <c r="E437" i="18"/>
  <c r="D438" i="18"/>
  <c r="E438" i="18"/>
  <c r="D439" i="18"/>
  <c r="E439" i="18"/>
  <c r="D440" i="18"/>
  <c r="E440" i="18"/>
  <c r="D441" i="18"/>
  <c r="E441" i="18"/>
  <c r="D442" i="18"/>
  <c r="E442" i="18"/>
  <c r="D443" i="18"/>
  <c r="E443" i="18"/>
  <c r="D444" i="18"/>
  <c r="E444" i="18"/>
  <c r="D445" i="18"/>
  <c r="E445" i="18"/>
  <c r="D446" i="18"/>
  <c r="E446" i="18"/>
  <c r="D447" i="18"/>
  <c r="E447" i="18"/>
  <c r="D448" i="18"/>
  <c r="E448" i="18"/>
  <c r="D449" i="18"/>
  <c r="E449" i="18"/>
  <c r="D450" i="18"/>
  <c r="E450" i="18"/>
  <c r="D451" i="18"/>
  <c r="E451" i="18"/>
  <c r="D452" i="18"/>
  <c r="E452" i="18"/>
  <c r="D453" i="18"/>
  <c r="E453" i="18"/>
  <c r="D454" i="18"/>
  <c r="E454" i="18"/>
  <c r="D455" i="18"/>
  <c r="E455" i="18"/>
  <c r="D456" i="18"/>
  <c r="E456" i="18"/>
  <c r="D457" i="18"/>
  <c r="E457" i="18"/>
  <c r="D458" i="18"/>
  <c r="E458" i="18"/>
  <c r="D459" i="18"/>
  <c r="E459" i="18"/>
  <c r="D460" i="18"/>
  <c r="E460" i="18"/>
  <c r="D461" i="18"/>
  <c r="E461" i="18"/>
  <c r="D462" i="18"/>
  <c r="E462" i="18"/>
  <c r="D463" i="18"/>
  <c r="E463" i="18"/>
  <c r="D464" i="18"/>
  <c r="E464" i="18"/>
  <c r="D465" i="18"/>
  <c r="E465" i="18"/>
  <c r="D466" i="18"/>
  <c r="E466" i="18"/>
  <c r="D467" i="18"/>
  <c r="E467" i="18"/>
  <c r="D468" i="18"/>
  <c r="E468" i="18"/>
  <c r="D469" i="18"/>
  <c r="E469" i="18"/>
  <c r="D470" i="18"/>
  <c r="E470" i="18"/>
  <c r="D471" i="18"/>
  <c r="E471" i="18"/>
  <c r="D472" i="18"/>
  <c r="E472" i="18"/>
  <c r="D473" i="18"/>
  <c r="E473" i="18"/>
  <c r="D474" i="18"/>
  <c r="E474" i="18"/>
  <c r="D475" i="18"/>
  <c r="E475" i="18"/>
  <c r="D476" i="18"/>
  <c r="E476" i="18"/>
  <c r="D477" i="18"/>
  <c r="E477" i="18"/>
  <c r="D478" i="18"/>
  <c r="E478" i="18"/>
  <c r="D479" i="18"/>
  <c r="E479" i="18"/>
  <c r="D480" i="18"/>
  <c r="E480" i="18"/>
  <c r="D481" i="18"/>
  <c r="E481" i="18"/>
  <c r="D482" i="18"/>
  <c r="E482" i="18"/>
  <c r="D483" i="18"/>
  <c r="E483" i="18"/>
  <c r="D484" i="18"/>
  <c r="E484" i="18"/>
  <c r="D485" i="18"/>
  <c r="E485" i="18"/>
  <c r="D486" i="18"/>
  <c r="E486" i="18"/>
  <c r="D487" i="18"/>
  <c r="E487" i="18"/>
  <c r="D488" i="18"/>
  <c r="E488" i="18"/>
  <c r="D489" i="18"/>
  <c r="E489" i="18"/>
  <c r="D490" i="18"/>
  <c r="E490" i="18"/>
  <c r="D491" i="18"/>
  <c r="E491" i="18"/>
  <c r="D492" i="18"/>
  <c r="E492" i="18"/>
  <c r="D493" i="18"/>
  <c r="E493" i="18"/>
  <c r="D494" i="18"/>
  <c r="E494" i="18"/>
  <c r="D495" i="18"/>
  <c r="E495" i="18"/>
  <c r="D496" i="18"/>
  <c r="E496" i="18"/>
  <c r="D497" i="18"/>
  <c r="E497" i="18"/>
  <c r="D498" i="18"/>
  <c r="E498" i="18"/>
  <c r="D499" i="18"/>
  <c r="E499" i="18"/>
  <c r="D500" i="18"/>
  <c r="E500" i="18"/>
  <c r="D501" i="18"/>
  <c r="E501" i="18"/>
  <c r="D502" i="18"/>
  <c r="E502" i="18"/>
  <c r="D503" i="18"/>
  <c r="E503" i="18"/>
  <c r="D504" i="18"/>
  <c r="E504" i="18"/>
  <c r="D505" i="18"/>
  <c r="E505" i="18"/>
  <c r="D506" i="18"/>
  <c r="E506" i="18"/>
  <c r="D507" i="18"/>
  <c r="E507" i="18"/>
  <c r="D508" i="18"/>
  <c r="E508" i="18"/>
  <c r="D509" i="18"/>
  <c r="E509" i="18"/>
  <c r="D510" i="18"/>
  <c r="E510" i="18"/>
  <c r="D511" i="18"/>
  <c r="E511" i="18"/>
  <c r="D512" i="18"/>
  <c r="E512" i="18"/>
  <c r="D513" i="18"/>
  <c r="E513" i="18"/>
  <c r="D514" i="18"/>
  <c r="E514" i="18"/>
  <c r="D515" i="18"/>
  <c r="E515" i="18"/>
  <c r="D516" i="18"/>
  <c r="E516" i="18"/>
  <c r="D517" i="18"/>
  <c r="E517" i="18"/>
  <c r="D518" i="18"/>
  <c r="E518" i="18"/>
  <c r="D519" i="18"/>
  <c r="E519" i="18"/>
  <c r="D520" i="18"/>
  <c r="E520" i="18"/>
  <c r="D521" i="18"/>
  <c r="E521" i="18"/>
  <c r="D522" i="18"/>
  <c r="E522" i="18"/>
  <c r="D523" i="18"/>
  <c r="E523" i="18"/>
  <c r="D524" i="18"/>
  <c r="E524" i="18"/>
  <c r="D525" i="18"/>
  <c r="E525" i="18"/>
  <c r="D526" i="18"/>
  <c r="E526" i="18"/>
  <c r="D527" i="18"/>
  <c r="E527" i="18"/>
  <c r="D528" i="18"/>
  <c r="E528" i="18"/>
  <c r="D529" i="18"/>
  <c r="E529" i="18"/>
  <c r="D530" i="18"/>
  <c r="E530" i="18"/>
  <c r="D531" i="18"/>
  <c r="E531" i="18"/>
  <c r="D532" i="18"/>
  <c r="E532" i="18"/>
  <c r="D533" i="18"/>
  <c r="E533" i="18"/>
  <c r="D534" i="18"/>
  <c r="E534" i="18"/>
  <c r="D535" i="18"/>
  <c r="E535" i="18"/>
  <c r="D536" i="18"/>
  <c r="E536" i="18"/>
  <c r="D537" i="18"/>
  <c r="E537" i="18"/>
  <c r="D538" i="18"/>
  <c r="E538" i="18"/>
  <c r="D539" i="18"/>
  <c r="E539" i="18"/>
  <c r="D540" i="18"/>
  <c r="E540" i="18"/>
  <c r="D541" i="18"/>
  <c r="E541" i="18"/>
  <c r="D542" i="18"/>
  <c r="E542" i="18"/>
  <c r="D543" i="18"/>
  <c r="E543" i="18"/>
  <c r="D544" i="18"/>
  <c r="E544" i="18"/>
  <c r="D545" i="18"/>
  <c r="E545" i="18"/>
  <c r="D546" i="18"/>
  <c r="E546" i="18"/>
  <c r="D547" i="18"/>
  <c r="E547" i="18"/>
  <c r="D548" i="18"/>
  <c r="E548" i="18"/>
  <c r="D549" i="18"/>
  <c r="E549" i="18"/>
  <c r="D550" i="18"/>
  <c r="E550" i="18"/>
  <c r="D551" i="18"/>
  <c r="E551" i="18"/>
  <c r="D552" i="18"/>
  <c r="E552" i="18"/>
  <c r="D553" i="18"/>
  <c r="E553" i="18"/>
  <c r="D554" i="18"/>
  <c r="E554" i="18"/>
  <c r="D555" i="18"/>
  <c r="E555" i="18"/>
  <c r="D556" i="18"/>
  <c r="E556" i="18"/>
  <c r="D557" i="18"/>
  <c r="E557" i="18"/>
  <c r="D558" i="18"/>
  <c r="E558" i="18"/>
  <c r="D559" i="18"/>
  <c r="E559" i="18"/>
  <c r="D560" i="18"/>
  <c r="E560" i="18"/>
  <c r="D561" i="18"/>
  <c r="E561" i="18"/>
  <c r="D562" i="18"/>
  <c r="E562" i="18"/>
  <c r="D563" i="18"/>
  <c r="E563" i="18"/>
  <c r="D564" i="18"/>
  <c r="E564" i="18"/>
  <c r="D565" i="18"/>
  <c r="E565" i="18"/>
  <c r="D566" i="18"/>
  <c r="E566" i="18"/>
  <c r="D567" i="18"/>
  <c r="E567" i="18"/>
  <c r="D568" i="18"/>
  <c r="E568" i="18"/>
  <c r="D569" i="18"/>
  <c r="E569" i="18"/>
  <c r="D570" i="18"/>
  <c r="E570" i="18"/>
  <c r="D571" i="18"/>
  <c r="E571" i="18"/>
  <c r="D572" i="18"/>
  <c r="E572" i="18"/>
  <c r="D573" i="18"/>
  <c r="E573" i="18"/>
  <c r="D574" i="18"/>
  <c r="E574" i="18"/>
  <c r="D575" i="18"/>
  <c r="E575" i="18"/>
  <c r="D576" i="18"/>
  <c r="E576" i="18"/>
  <c r="D577" i="18"/>
  <c r="E577" i="18"/>
  <c r="D578" i="18"/>
  <c r="E578" i="18"/>
  <c r="D579" i="18"/>
  <c r="E579" i="18"/>
  <c r="D580" i="18"/>
  <c r="E580" i="18"/>
  <c r="D581" i="18"/>
  <c r="E581" i="18"/>
  <c r="D582" i="18"/>
  <c r="E582" i="18"/>
  <c r="D583" i="18"/>
  <c r="E583" i="18"/>
  <c r="D584" i="18"/>
  <c r="E584" i="18"/>
  <c r="D585" i="18"/>
  <c r="E585" i="18"/>
  <c r="D586" i="18"/>
  <c r="E586" i="18"/>
  <c r="D587" i="18"/>
  <c r="E587" i="18"/>
  <c r="D588" i="18"/>
  <c r="E588" i="18"/>
  <c r="D589" i="18"/>
  <c r="E589" i="18"/>
  <c r="D590" i="18"/>
  <c r="E590" i="18"/>
  <c r="D591" i="18"/>
  <c r="E591" i="18"/>
  <c r="D592" i="18"/>
  <c r="E592" i="18"/>
  <c r="D593" i="18"/>
  <c r="E593" i="18"/>
  <c r="D594" i="18"/>
  <c r="E594" i="18"/>
  <c r="D595" i="18"/>
  <c r="E595" i="18"/>
  <c r="D596" i="18"/>
  <c r="E596" i="18"/>
  <c r="D597" i="18"/>
  <c r="E597" i="18"/>
  <c r="D598" i="18"/>
  <c r="E598" i="18"/>
  <c r="D599" i="18"/>
  <c r="E599" i="18"/>
  <c r="D600" i="18"/>
  <c r="E600" i="18"/>
  <c r="D601" i="18"/>
  <c r="E601" i="18"/>
  <c r="D602" i="18"/>
  <c r="E602" i="18"/>
  <c r="D603" i="18"/>
  <c r="E603" i="18"/>
  <c r="D604" i="18"/>
  <c r="E604" i="18"/>
  <c r="D605" i="18"/>
  <c r="E605" i="18"/>
  <c r="D606" i="18"/>
  <c r="E606" i="18"/>
  <c r="D607" i="18"/>
  <c r="E607" i="18"/>
  <c r="D608" i="18"/>
  <c r="E608" i="18"/>
  <c r="D609" i="18"/>
  <c r="E609" i="18"/>
  <c r="D610" i="18"/>
  <c r="E610" i="18"/>
  <c r="D611" i="18"/>
  <c r="E611" i="18"/>
  <c r="D612" i="18"/>
  <c r="E612" i="18"/>
  <c r="D613" i="18"/>
  <c r="E613" i="18"/>
  <c r="D614" i="18"/>
  <c r="E614" i="18"/>
  <c r="D615" i="18"/>
  <c r="E615" i="18"/>
  <c r="D616" i="18"/>
  <c r="E616" i="18"/>
  <c r="D617" i="18"/>
  <c r="E617" i="18"/>
  <c r="D618" i="18"/>
  <c r="E618" i="18"/>
  <c r="D619" i="18"/>
  <c r="E619" i="18"/>
  <c r="D620" i="18"/>
  <c r="E620" i="18"/>
  <c r="D621" i="18"/>
  <c r="E621" i="18"/>
  <c r="D622" i="18"/>
  <c r="E622" i="18"/>
  <c r="D623" i="18"/>
  <c r="E623" i="18"/>
  <c r="D624" i="18"/>
  <c r="E624" i="18"/>
  <c r="D625" i="18"/>
  <c r="E625" i="18"/>
  <c r="D626" i="18"/>
  <c r="E626" i="18"/>
  <c r="D627" i="18"/>
  <c r="E627" i="18"/>
  <c r="D628" i="18"/>
  <c r="E628" i="18"/>
  <c r="D629" i="18"/>
  <c r="E629" i="18"/>
  <c r="D630" i="18"/>
  <c r="E630" i="18"/>
  <c r="D631" i="18"/>
  <c r="E631" i="18"/>
  <c r="D632" i="18"/>
  <c r="E632" i="18"/>
  <c r="D633" i="18"/>
  <c r="E633" i="18"/>
  <c r="D634" i="18"/>
  <c r="E634" i="18"/>
  <c r="D635" i="18"/>
  <c r="E635" i="18"/>
  <c r="D636" i="18"/>
  <c r="E636" i="18"/>
  <c r="D637" i="18"/>
  <c r="E637" i="18"/>
  <c r="D638" i="18"/>
  <c r="E638" i="18"/>
  <c r="D639" i="18"/>
  <c r="E639" i="18"/>
  <c r="D640" i="18"/>
  <c r="E640" i="18"/>
  <c r="D641" i="18"/>
  <c r="E641" i="18"/>
  <c r="D642" i="18"/>
  <c r="E642" i="18"/>
  <c r="D643" i="18"/>
  <c r="E643" i="18"/>
  <c r="D644" i="18"/>
  <c r="E644" i="18"/>
  <c r="D645" i="18"/>
  <c r="E645" i="18"/>
  <c r="D646" i="18"/>
  <c r="E646" i="18"/>
  <c r="D647" i="18"/>
  <c r="E647" i="18"/>
  <c r="D648" i="18"/>
  <c r="E648" i="18"/>
  <c r="D649" i="18"/>
  <c r="E649" i="18"/>
  <c r="D650" i="18"/>
  <c r="E650" i="18"/>
  <c r="D651" i="18"/>
  <c r="E651" i="18"/>
  <c r="D652" i="18"/>
  <c r="E652" i="18"/>
  <c r="D653" i="18"/>
  <c r="E653" i="18"/>
  <c r="D654" i="18"/>
  <c r="E654" i="18"/>
  <c r="D655" i="18"/>
  <c r="E655" i="18"/>
  <c r="D656" i="18"/>
  <c r="E656" i="18"/>
  <c r="D657" i="18"/>
  <c r="E657" i="18"/>
  <c r="D658" i="18"/>
  <c r="E658" i="18"/>
  <c r="D659" i="18"/>
  <c r="E659" i="18"/>
  <c r="D660" i="18"/>
  <c r="E660" i="18"/>
  <c r="D661" i="18"/>
  <c r="E661" i="18"/>
  <c r="D662" i="18"/>
  <c r="E662" i="18"/>
  <c r="D663" i="18"/>
  <c r="E663" i="18"/>
  <c r="D664" i="18"/>
  <c r="E664" i="18"/>
  <c r="D665" i="18"/>
  <c r="E665" i="18"/>
  <c r="D666" i="18"/>
  <c r="E666" i="18"/>
  <c r="D667" i="18"/>
  <c r="E667" i="18"/>
  <c r="D668" i="18"/>
  <c r="E668" i="18"/>
  <c r="D669" i="18"/>
  <c r="E669" i="18"/>
  <c r="D670" i="18"/>
  <c r="E670" i="18"/>
  <c r="D671" i="18"/>
  <c r="E671" i="18"/>
  <c r="D672" i="18"/>
  <c r="E672" i="18"/>
  <c r="D673" i="18"/>
  <c r="E673" i="18"/>
  <c r="D674" i="18"/>
  <c r="E674" i="18"/>
  <c r="D675" i="18"/>
  <c r="E675" i="18"/>
  <c r="D676" i="18"/>
  <c r="E676" i="18"/>
  <c r="D677" i="18"/>
  <c r="E677" i="18"/>
  <c r="D678" i="18"/>
  <c r="E678" i="18"/>
  <c r="D679" i="18"/>
  <c r="E679" i="18"/>
  <c r="D680" i="18"/>
  <c r="E680" i="18"/>
  <c r="D681" i="18"/>
  <c r="E681" i="18"/>
  <c r="D682" i="18"/>
  <c r="E682" i="18"/>
  <c r="D683" i="18"/>
  <c r="E683" i="18"/>
  <c r="D684" i="18"/>
  <c r="E684" i="18"/>
  <c r="D685" i="18"/>
  <c r="E685" i="18"/>
  <c r="D686" i="18"/>
  <c r="E686" i="18"/>
  <c r="D687" i="18"/>
  <c r="E687" i="18"/>
  <c r="D688" i="18"/>
  <c r="E688" i="18"/>
  <c r="D689" i="18"/>
  <c r="E689" i="18"/>
  <c r="D690" i="18"/>
  <c r="E690" i="18"/>
  <c r="D691" i="18"/>
  <c r="E691" i="18"/>
  <c r="D692" i="18"/>
  <c r="E692" i="18"/>
  <c r="D693" i="18"/>
  <c r="E693" i="18"/>
  <c r="D694" i="18"/>
  <c r="E694" i="18"/>
  <c r="D695" i="18"/>
  <c r="E695" i="18"/>
  <c r="D696" i="18"/>
  <c r="E696" i="18"/>
  <c r="D697" i="18"/>
  <c r="E697" i="18"/>
  <c r="D698" i="18"/>
  <c r="E698" i="18"/>
  <c r="D699" i="18"/>
  <c r="E699" i="18"/>
  <c r="D700" i="18"/>
  <c r="E700" i="18"/>
  <c r="D701" i="18"/>
  <c r="E701" i="18"/>
  <c r="D702" i="18"/>
  <c r="E702" i="18"/>
  <c r="D703" i="18"/>
  <c r="E703" i="18"/>
  <c r="D704" i="18"/>
  <c r="E704" i="18"/>
  <c r="D705" i="18"/>
  <c r="E705" i="18"/>
  <c r="D706" i="18"/>
  <c r="E706" i="18"/>
  <c r="D707" i="18"/>
  <c r="E707" i="18"/>
  <c r="D708" i="18"/>
  <c r="E708" i="18"/>
  <c r="D709" i="18"/>
  <c r="E709" i="18"/>
  <c r="D710" i="18"/>
  <c r="E710" i="18"/>
  <c r="D711" i="18"/>
  <c r="E711" i="18"/>
  <c r="D712" i="18"/>
  <c r="E712" i="18"/>
  <c r="D713" i="18"/>
  <c r="E713" i="18"/>
  <c r="D714" i="18"/>
  <c r="E714" i="18"/>
  <c r="D715" i="18"/>
  <c r="E715" i="18"/>
  <c r="D716" i="18"/>
  <c r="E716" i="18"/>
  <c r="D717" i="18"/>
  <c r="E717" i="18"/>
  <c r="D718" i="18"/>
  <c r="E718" i="18"/>
  <c r="D719" i="18"/>
  <c r="E719" i="18"/>
  <c r="D720" i="18"/>
  <c r="E720" i="18"/>
  <c r="D721" i="18"/>
  <c r="E721" i="18"/>
  <c r="D722" i="18"/>
  <c r="E722" i="18"/>
  <c r="D723" i="18"/>
  <c r="E723" i="18"/>
  <c r="D724" i="18"/>
  <c r="E724" i="18"/>
  <c r="D725" i="18"/>
  <c r="E725" i="18"/>
  <c r="D726" i="18"/>
  <c r="E726" i="18"/>
  <c r="D727" i="18"/>
  <c r="E727" i="18"/>
  <c r="D728" i="18"/>
  <c r="E728" i="18"/>
  <c r="D729" i="18"/>
  <c r="E729" i="18"/>
  <c r="D730" i="18"/>
  <c r="E730" i="18"/>
  <c r="D731" i="18"/>
  <c r="E731" i="18"/>
  <c r="D732" i="18"/>
  <c r="E732" i="18"/>
  <c r="D733" i="18"/>
  <c r="E733" i="18"/>
  <c r="D734" i="18"/>
  <c r="E734" i="18"/>
  <c r="D735" i="18"/>
  <c r="E735" i="18"/>
  <c r="D736" i="18"/>
  <c r="E736" i="18"/>
  <c r="D737" i="18"/>
  <c r="E737" i="18"/>
  <c r="D738" i="18"/>
  <c r="E738" i="18"/>
  <c r="D739" i="18"/>
  <c r="E739" i="18"/>
  <c r="D740" i="18"/>
  <c r="E740" i="18"/>
  <c r="D741" i="18"/>
  <c r="E741" i="18"/>
  <c r="D742" i="18"/>
  <c r="E742" i="18"/>
  <c r="D743" i="18"/>
  <c r="E743" i="18"/>
  <c r="D744" i="18"/>
  <c r="E744" i="18"/>
  <c r="D745" i="18"/>
  <c r="E745" i="18"/>
  <c r="D746" i="18"/>
  <c r="E746" i="18"/>
  <c r="D747" i="18"/>
  <c r="E747" i="18"/>
  <c r="D748" i="18"/>
  <c r="E748" i="18"/>
  <c r="D749" i="18"/>
  <c r="E749" i="18"/>
  <c r="D750" i="18"/>
  <c r="E750" i="18"/>
  <c r="D751" i="18"/>
  <c r="E751" i="18"/>
  <c r="D752" i="18"/>
  <c r="E752" i="18"/>
  <c r="D753" i="18"/>
  <c r="E753" i="18"/>
  <c r="D754" i="18"/>
  <c r="E754" i="18"/>
  <c r="D755" i="18"/>
  <c r="E755" i="18"/>
  <c r="D756" i="18"/>
  <c r="E756" i="18"/>
  <c r="D757" i="18"/>
  <c r="E757" i="18"/>
  <c r="D758" i="18"/>
  <c r="E758" i="18"/>
  <c r="D759" i="18"/>
  <c r="E759" i="18"/>
  <c r="D760" i="18"/>
  <c r="E760" i="18"/>
  <c r="D761" i="18"/>
  <c r="E761" i="18"/>
  <c r="D762" i="18"/>
  <c r="E762" i="18"/>
  <c r="D763" i="18"/>
  <c r="E763" i="18"/>
  <c r="D764" i="18"/>
  <c r="E764" i="18"/>
  <c r="D765" i="18"/>
  <c r="E765" i="18"/>
  <c r="D766" i="18"/>
  <c r="E766" i="18"/>
  <c r="D767" i="18"/>
  <c r="E767" i="18"/>
  <c r="D768" i="18"/>
  <c r="E768" i="18"/>
  <c r="D769" i="18"/>
  <c r="E769" i="18"/>
  <c r="D770" i="18"/>
  <c r="E770" i="18"/>
  <c r="D771" i="18"/>
  <c r="E771" i="18"/>
  <c r="D772" i="18"/>
  <c r="E772" i="18"/>
  <c r="D773" i="18"/>
  <c r="E773" i="18"/>
  <c r="D774" i="18"/>
  <c r="E774" i="18"/>
  <c r="D775" i="18"/>
  <c r="E775" i="18"/>
  <c r="D776" i="18"/>
  <c r="E776" i="18"/>
  <c r="D777" i="18"/>
  <c r="E777" i="18"/>
  <c r="D778" i="18"/>
  <c r="E778" i="18"/>
  <c r="D779" i="18"/>
  <c r="E779" i="18"/>
  <c r="D780" i="18"/>
  <c r="E780" i="18"/>
  <c r="D781" i="18"/>
  <c r="E781" i="18"/>
  <c r="D782" i="18"/>
  <c r="E782" i="18"/>
  <c r="D783" i="18"/>
  <c r="E783" i="18"/>
  <c r="D784" i="18"/>
  <c r="E784" i="18"/>
  <c r="D785" i="18"/>
  <c r="E785" i="18"/>
  <c r="D786" i="18"/>
  <c r="E786" i="18"/>
  <c r="D787" i="18"/>
  <c r="E787" i="18"/>
  <c r="D788" i="18"/>
  <c r="E788" i="18"/>
  <c r="D789" i="18"/>
  <c r="E789" i="18"/>
  <c r="D790" i="18"/>
  <c r="E790" i="18"/>
  <c r="D791" i="18"/>
  <c r="E791" i="18"/>
  <c r="D792" i="18"/>
  <c r="E792" i="18"/>
  <c r="D793" i="18"/>
  <c r="E793" i="18"/>
  <c r="D794" i="18"/>
  <c r="E794" i="18"/>
  <c r="D795" i="18"/>
  <c r="E795" i="18"/>
  <c r="D796" i="18"/>
  <c r="E796" i="18"/>
  <c r="D797" i="18"/>
  <c r="E797" i="18"/>
  <c r="D798" i="18"/>
  <c r="E798" i="18"/>
  <c r="D799" i="18"/>
  <c r="E799" i="18"/>
  <c r="D800" i="18"/>
  <c r="E800" i="18"/>
  <c r="D801" i="18"/>
  <c r="E801" i="18"/>
  <c r="D802" i="18"/>
  <c r="E802" i="18"/>
  <c r="D803" i="18"/>
  <c r="E803" i="18"/>
  <c r="D804" i="18"/>
  <c r="E804" i="18"/>
  <c r="D805" i="18"/>
  <c r="E805" i="18"/>
  <c r="D806" i="18"/>
  <c r="E806" i="18"/>
  <c r="D807" i="18"/>
  <c r="E807" i="18"/>
  <c r="D808" i="18"/>
  <c r="E808" i="18"/>
  <c r="D809" i="18"/>
  <c r="E809" i="18"/>
  <c r="D810" i="18"/>
  <c r="E810" i="18"/>
  <c r="D811" i="18"/>
  <c r="E811" i="18"/>
  <c r="D812" i="18"/>
  <c r="E812" i="18"/>
  <c r="D813" i="18"/>
  <c r="E813" i="18"/>
  <c r="D814" i="18"/>
  <c r="E814" i="18"/>
  <c r="D815" i="18"/>
  <c r="E815" i="18"/>
  <c r="D816" i="18"/>
  <c r="E816" i="18"/>
  <c r="D817" i="18"/>
  <c r="E817" i="18"/>
  <c r="D818" i="18"/>
  <c r="E818" i="18"/>
  <c r="D819" i="18"/>
  <c r="E819" i="18"/>
  <c r="D820" i="18"/>
  <c r="E820" i="18"/>
  <c r="D821" i="18"/>
  <c r="E821" i="18"/>
  <c r="D822" i="18"/>
  <c r="E822" i="18"/>
  <c r="D823" i="18"/>
  <c r="E823" i="18"/>
  <c r="D824" i="18"/>
  <c r="E824" i="18"/>
  <c r="D825" i="18"/>
  <c r="E825" i="18"/>
  <c r="D826" i="18"/>
  <c r="E826" i="18"/>
  <c r="D827" i="18"/>
  <c r="E827" i="18"/>
  <c r="D828" i="18"/>
  <c r="E828" i="18"/>
  <c r="D829" i="18"/>
  <c r="E829" i="18"/>
  <c r="D830" i="18"/>
  <c r="E830" i="18"/>
  <c r="D831" i="18"/>
  <c r="E831" i="18"/>
  <c r="D832" i="18"/>
  <c r="E832" i="18"/>
  <c r="D833" i="18"/>
  <c r="E833" i="18"/>
  <c r="D834" i="18"/>
  <c r="E834" i="18"/>
  <c r="D835" i="18"/>
  <c r="E835" i="18"/>
  <c r="D836" i="18"/>
  <c r="E836" i="18"/>
  <c r="D837" i="18"/>
  <c r="E837" i="18"/>
  <c r="D838" i="18"/>
  <c r="E838" i="18"/>
  <c r="D839" i="18"/>
  <c r="E839" i="18"/>
  <c r="D840" i="18"/>
  <c r="E840" i="18"/>
  <c r="D841" i="18"/>
  <c r="E841" i="18"/>
  <c r="D842" i="18"/>
  <c r="E842" i="18"/>
  <c r="D843" i="18"/>
  <c r="E843" i="18"/>
  <c r="D844" i="18"/>
  <c r="E844" i="18"/>
  <c r="D845" i="18"/>
  <c r="E845" i="18"/>
  <c r="D846" i="18"/>
  <c r="E846" i="18"/>
  <c r="D847" i="18"/>
  <c r="E847" i="18"/>
  <c r="D848" i="18"/>
  <c r="E848" i="18"/>
  <c r="D849" i="18"/>
  <c r="E849" i="18"/>
  <c r="D850" i="18"/>
  <c r="E850" i="18"/>
  <c r="D851" i="18"/>
  <c r="E851" i="18"/>
  <c r="D852" i="18"/>
  <c r="E852" i="18"/>
  <c r="D853" i="18"/>
  <c r="E853" i="18"/>
  <c r="D854" i="18"/>
  <c r="E854" i="18"/>
  <c r="D855" i="18"/>
  <c r="E855" i="18"/>
  <c r="D856" i="18"/>
  <c r="E856" i="18"/>
  <c r="D857" i="18"/>
  <c r="E857" i="18"/>
  <c r="D858" i="18"/>
  <c r="E858" i="18"/>
  <c r="D859" i="18"/>
  <c r="E859" i="18"/>
  <c r="D860" i="18"/>
  <c r="E860" i="18"/>
  <c r="D861" i="18"/>
  <c r="E861" i="18"/>
  <c r="D862" i="18"/>
  <c r="E862" i="18"/>
  <c r="D863" i="18"/>
  <c r="E863" i="18"/>
  <c r="D864" i="18"/>
  <c r="E864" i="18"/>
  <c r="D865" i="18"/>
  <c r="E865" i="18"/>
  <c r="D866" i="18"/>
  <c r="E866" i="18"/>
  <c r="D867" i="18"/>
  <c r="E867" i="18"/>
  <c r="D868" i="18"/>
  <c r="E868" i="18"/>
  <c r="D869" i="18"/>
  <c r="E869" i="18"/>
  <c r="D870" i="18"/>
  <c r="E870" i="18"/>
  <c r="D871" i="18"/>
  <c r="E871" i="18"/>
  <c r="D872" i="18"/>
  <c r="E872" i="18"/>
  <c r="D873" i="18"/>
  <c r="E873" i="18"/>
  <c r="D874" i="18"/>
  <c r="E874" i="18"/>
  <c r="D875" i="18"/>
  <c r="E875" i="18"/>
  <c r="D876" i="18"/>
  <c r="E876" i="18"/>
  <c r="D877" i="18"/>
  <c r="E877" i="18"/>
  <c r="D878" i="18"/>
  <c r="E878" i="18"/>
  <c r="D879" i="18"/>
  <c r="E879" i="18"/>
  <c r="D880" i="18"/>
  <c r="E880" i="18"/>
  <c r="D881" i="18"/>
  <c r="E881" i="18"/>
  <c r="D882" i="18"/>
  <c r="E882" i="18"/>
  <c r="D883" i="18"/>
  <c r="E883" i="18"/>
  <c r="D884" i="18"/>
  <c r="E884" i="18"/>
  <c r="D885" i="18"/>
  <c r="E885" i="18"/>
  <c r="D886" i="18"/>
  <c r="E886" i="18"/>
  <c r="D887" i="18"/>
  <c r="E887" i="18"/>
  <c r="D888" i="18"/>
  <c r="E888" i="18"/>
  <c r="D889" i="18"/>
  <c r="E889" i="18"/>
  <c r="D890" i="18"/>
  <c r="E890" i="18"/>
  <c r="D891" i="18"/>
  <c r="E891" i="18"/>
  <c r="D892" i="18"/>
  <c r="E892" i="18"/>
  <c r="D893" i="18"/>
  <c r="E893" i="18"/>
  <c r="D894" i="18"/>
  <c r="E894" i="18"/>
  <c r="D895" i="18"/>
  <c r="E895" i="18"/>
  <c r="D896" i="18"/>
  <c r="E896" i="18"/>
  <c r="D897" i="18"/>
  <c r="E897" i="18"/>
  <c r="D898" i="18"/>
  <c r="E898" i="18"/>
  <c r="D899" i="18"/>
  <c r="E899" i="18"/>
  <c r="D900" i="18"/>
  <c r="E900" i="18"/>
  <c r="D901" i="18"/>
  <c r="E901" i="18"/>
  <c r="D902" i="18"/>
  <c r="E902" i="18"/>
  <c r="D903" i="18"/>
  <c r="E903" i="18"/>
  <c r="D904" i="18"/>
  <c r="E904" i="18"/>
  <c r="D905" i="18"/>
  <c r="E905" i="18"/>
  <c r="D906" i="18"/>
  <c r="E906" i="18"/>
  <c r="D907" i="18"/>
  <c r="E907" i="18"/>
  <c r="D908" i="18"/>
  <c r="E908" i="18"/>
  <c r="D909" i="18"/>
  <c r="E909" i="18"/>
  <c r="D910" i="18"/>
  <c r="E910" i="18"/>
  <c r="D911" i="18"/>
  <c r="E911" i="18"/>
  <c r="D912" i="18"/>
  <c r="E912" i="18"/>
  <c r="D913" i="18"/>
  <c r="E913" i="18"/>
  <c r="D914" i="18"/>
  <c r="E914" i="18"/>
  <c r="D915" i="18"/>
  <c r="E915" i="18"/>
  <c r="D916" i="18"/>
  <c r="E916" i="18"/>
  <c r="D917" i="18"/>
  <c r="E917" i="18"/>
  <c r="D918" i="18"/>
  <c r="E918" i="18"/>
  <c r="D919" i="18"/>
  <c r="E919" i="18"/>
  <c r="D920" i="18"/>
  <c r="E920" i="18"/>
  <c r="D921" i="18"/>
  <c r="E921" i="18"/>
  <c r="D922" i="18"/>
  <c r="E922" i="18"/>
  <c r="D923" i="18"/>
  <c r="E923" i="18"/>
  <c r="D924" i="18"/>
  <c r="E924" i="18"/>
  <c r="D925" i="18"/>
  <c r="E925" i="18"/>
  <c r="D926" i="18"/>
  <c r="E926" i="18"/>
  <c r="D927" i="18"/>
  <c r="E927" i="18"/>
  <c r="D928" i="18"/>
  <c r="E928" i="18"/>
  <c r="D929" i="18"/>
  <c r="E929" i="18"/>
  <c r="D930" i="18"/>
  <c r="E930" i="18"/>
  <c r="D931" i="18"/>
  <c r="E931" i="18"/>
  <c r="D932" i="18"/>
  <c r="E932" i="18"/>
  <c r="D933" i="18"/>
  <c r="E933" i="18"/>
  <c r="D934" i="18"/>
  <c r="E934" i="18"/>
  <c r="D935" i="18"/>
  <c r="E935" i="18"/>
  <c r="D936" i="18"/>
  <c r="E936" i="18"/>
  <c r="D937" i="18"/>
  <c r="E937" i="18"/>
  <c r="D938" i="18"/>
  <c r="E938" i="18"/>
  <c r="D939" i="18"/>
  <c r="E939" i="18"/>
  <c r="D940" i="18"/>
  <c r="E940" i="18"/>
  <c r="D941" i="18"/>
  <c r="E941" i="18"/>
  <c r="D942" i="18"/>
  <c r="E942" i="18"/>
  <c r="D943" i="18"/>
  <c r="E943" i="18"/>
  <c r="D944" i="18"/>
  <c r="E944" i="18"/>
  <c r="D945" i="18"/>
  <c r="E945" i="18"/>
  <c r="D946" i="18"/>
  <c r="E946" i="18"/>
  <c r="D947" i="18"/>
  <c r="E947" i="18"/>
  <c r="D948" i="18"/>
  <c r="E948" i="18"/>
  <c r="D949" i="18"/>
  <c r="E949" i="18"/>
  <c r="D950" i="18"/>
  <c r="E950" i="18"/>
  <c r="D951" i="18"/>
  <c r="E951" i="18"/>
  <c r="D952" i="18"/>
  <c r="E952" i="18"/>
  <c r="D953" i="18"/>
  <c r="E953" i="18"/>
  <c r="D954" i="18"/>
  <c r="E954" i="18"/>
  <c r="D955" i="18"/>
  <c r="E955" i="18"/>
  <c r="D956" i="18"/>
  <c r="E956" i="18"/>
  <c r="D957" i="18"/>
  <c r="E957" i="18"/>
  <c r="D958" i="18"/>
  <c r="E958" i="18"/>
  <c r="D959" i="18"/>
  <c r="E959" i="18"/>
  <c r="D960" i="18"/>
  <c r="E960" i="18"/>
  <c r="D961" i="18"/>
  <c r="E961" i="18"/>
  <c r="D962" i="18"/>
  <c r="E962" i="18"/>
  <c r="D963" i="18"/>
  <c r="E963" i="18"/>
  <c r="D964" i="18"/>
  <c r="E964" i="18"/>
  <c r="D965" i="18"/>
  <c r="E965" i="18"/>
  <c r="D966" i="18"/>
  <c r="E966" i="18"/>
  <c r="D967" i="18"/>
  <c r="E967" i="18"/>
  <c r="D968" i="18"/>
  <c r="E968" i="18"/>
  <c r="D969" i="18"/>
  <c r="E969" i="18"/>
  <c r="D970" i="18"/>
  <c r="E970" i="18"/>
  <c r="D971" i="18"/>
  <c r="E971" i="18"/>
  <c r="D972" i="18"/>
  <c r="E972" i="18"/>
  <c r="D973" i="18"/>
  <c r="E973" i="18"/>
  <c r="D974" i="18"/>
  <c r="E974" i="18"/>
  <c r="D975" i="18"/>
  <c r="E975" i="18"/>
  <c r="D976" i="18"/>
  <c r="E976" i="18"/>
  <c r="D977" i="18"/>
  <c r="E977" i="18"/>
  <c r="D978" i="18"/>
  <c r="E978" i="18"/>
  <c r="D979" i="18"/>
  <c r="E979" i="18"/>
  <c r="D980" i="18"/>
  <c r="E980" i="18"/>
  <c r="D981" i="18"/>
  <c r="E981" i="18"/>
  <c r="D982" i="18"/>
  <c r="E982" i="18"/>
  <c r="D983" i="18"/>
  <c r="E983" i="18"/>
  <c r="D984" i="18"/>
  <c r="E984" i="18"/>
  <c r="D985" i="18"/>
  <c r="E985" i="18"/>
  <c r="D986" i="18"/>
  <c r="E986" i="18"/>
  <c r="D987" i="18"/>
  <c r="E987" i="18"/>
  <c r="D988" i="18"/>
  <c r="E988" i="18"/>
  <c r="D989" i="18"/>
  <c r="E989" i="18"/>
  <c r="D990" i="18"/>
  <c r="E990" i="18"/>
  <c r="D991" i="18"/>
  <c r="E991" i="18"/>
  <c r="D992" i="18"/>
  <c r="E992" i="18"/>
  <c r="D993" i="18"/>
  <c r="E993" i="18"/>
  <c r="D994" i="18"/>
  <c r="E994" i="18"/>
  <c r="D995" i="18"/>
  <c r="E995" i="18"/>
  <c r="D996" i="18"/>
  <c r="E996" i="18"/>
  <c r="D997" i="18"/>
  <c r="E997" i="18"/>
  <c r="D998" i="18"/>
  <c r="E998" i="18"/>
  <c r="D999" i="18"/>
  <c r="E999" i="18"/>
  <c r="D1000" i="18"/>
  <c r="E1000" i="18"/>
  <c r="D1001" i="18"/>
  <c r="E1001" i="18"/>
  <c r="D1002" i="18"/>
  <c r="E1002" i="18"/>
  <c r="D1003" i="18"/>
  <c r="E1003" i="18"/>
  <c r="D1004" i="18"/>
  <c r="E1004" i="18"/>
  <c r="D1005" i="18"/>
  <c r="E1005" i="18"/>
  <c r="D1006" i="18"/>
  <c r="E1006" i="18"/>
  <c r="D1007" i="18"/>
  <c r="E1007" i="18"/>
  <c r="D1008" i="18"/>
  <c r="E1008" i="18"/>
  <c r="D1009" i="18"/>
  <c r="E1009" i="18"/>
  <c r="D1010" i="18"/>
  <c r="E1010" i="18"/>
  <c r="D1011" i="18"/>
  <c r="E1011" i="18"/>
  <c r="D1012" i="18"/>
  <c r="E1012" i="18"/>
  <c r="D1013" i="18"/>
  <c r="E1013" i="18"/>
  <c r="D1014" i="18"/>
  <c r="E1014" i="18"/>
  <c r="D1015" i="18"/>
  <c r="E1015" i="18"/>
  <c r="D1016" i="18"/>
  <c r="E1016" i="18"/>
  <c r="D1017" i="18"/>
  <c r="E1017" i="18"/>
  <c r="D1018" i="18"/>
  <c r="E1018" i="18"/>
  <c r="D1019" i="18"/>
  <c r="E1019" i="18"/>
  <c r="D1020" i="18"/>
  <c r="E1020" i="18"/>
  <c r="D1021" i="18"/>
  <c r="E1021" i="18"/>
  <c r="D1022" i="18"/>
  <c r="E1022" i="18"/>
  <c r="D1023" i="18"/>
  <c r="E1023" i="18"/>
  <c r="D1024" i="18"/>
  <c r="E1024" i="18"/>
  <c r="D1025" i="18"/>
  <c r="E1025" i="18"/>
  <c r="D1026" i="18"/>
  <c r="E1026" i="18"/>
  <c r="D1027" i="18"/>
  <c r="E1027" i="18"/>
  <c r="D1028" i="18"/>
  <c r="E1028" i="18"/>
  <c r="D1029" i="18"/>
  <c r="E1029" i="18"/>
  <c r="D1030" i="18"/>
  <c r="E1030" i="18"/>
  <c r="D1031" i="18"/>
  <c r="E1031" i="18"/>
  <c r="D1032" i="18"/>
  <c r="E1032" i="18"/>
  <c r="D1033" i="18"/>
  <c r="E1033" i="18"/>
  <c r="D1034" i="18"/>
  <c r="E1034" i="18"/>
  <c r="D1035" i="18"/>
  <c r="E1035" i="18"/>
  <c r="D1036" i="18"/>
  <c r="E1036" i="18"/>
  <c r="D1037" i="18"/>
  <c r="E1037" i="18"/>
  <c r="D1038" i="18"/>
  <c r="E1038" i="18"/>
  <c r="D1039" i="18"/>
  <c r="E1039" i="18"/>
  <c r="D1040" i="18"/>
  <c r="E1040" i="18"/>
  <c r="D1041" i="18"/>
  <c r="E1041" i="18"/>
  <c r="D1042" i="18"/>
  <c r="E1042" i="18"/>
  <c r="D1043" i="18"/>
  <c r="E1043" i="18"/>
  <c r="D1044" i="18"/>
  <c r="E1044" i="18"/>
  <c r="D1045" i="18"/>
  <c r="E1045" i="18"/>
  <c r="D1046" i="18"/>
  <c r="E1046" i="18"/>
  <c r="D1047" i="18"/>
  <c r="E1047" i="18"/>
  <c r="D1048" i="18"/>
  <c r="E1048" i="18"/>
  <c r="D1049" i="18"/>
  <c r="E1049" i="18"/>
  <c r="D1050" i="18"/>
  <c r="E1050" i="18"/>
  <c r="D1051" i="18"/>
  <c r="E1051" i="18"/>
  <c r="D1052" i="18"/>
  <c r="E1052" i="18"/>
  <c r="D1053" i="18"/>
  <c r="E1053" i="18"/>
  <c r="D1054" i="18"/>
  <c r="E1054" i="18"/>
  <c r="D1055" i="18"/>
  <c r="E1055" i="18"/>
  <c r="D1056" i="18"/>
  <c r="E1056" i="18"/>
  <c r="D1057" i="18"/>
  <c r="E1057" i="18"/>
  <c r="D1058" i="18"/>
  <c r="E1058" i="18"/>
  <c r="D1059" i="18"/>
  <c r="E1059" i="18"/>
  <c r="D1060" i="18"/>
  <c r="E1060" i="18"/>
  <c r="D1061" i="18"/>
  <c r="E1061" i="18"/>
  <c r="D1062" i="18"/>
  <c r="E1062" i="18"/>
  <c r="D1063" i="18"/>
  <c r="E1063" i="18"/>
  <c r="D1064" i="18"/>
  <c r="E1064" i="18"/>
  <c r="D1065" i="18"/>
  <c r="E1065" i="18"/>
  <c r="D1066" i="18"/>
  <c r="E1066" i="18"/>
  <c r="D1067" i="18"/>
  <c r="E1067" i="18"/>
  <c r="D1068" i="18"/>
  <c r="E1068" i="18"/>
  <c r="D1069" i="18"/>
  <c r="E1069" i="18"/>
  <c r="D1070" i="18"/>
  <c r="E1070" i="18"/>
  <c r="D1071" i="18"/>
  <c r="E1071" i="18"/>
  <c r="D1072" i="18"/>
  <c r="E1072" i="18"/>
  <c r="D1073" i="18"/>
  <c r="E1073" i="18"/>
  <c r="D1074" i="18"/>
  <c r="E1074" i="18"/>
  <c r="D1075" i="18"/>
  <c r="E1075" i="18"/>
  <c r="D1076" i="18"/>
  <c r="E1076" i="18"/>
  <c r="D1077" i="18"/>
  <c r="E1077" i="18"/>
  <c r="D1078" i="18"/>
  <c r="E1078" i="18"/>
  <c r="D1079" i="18"/>
  <c r="E1079" i="18"/>
  <c r="D1080" i="18"/>
  <c r="E1080" i="18"/>
  <c r="D1081" i="18"/>
  <c r="E1081" i="18"/>
  <c r="D1082" i="18"/>
  <c r="E1082" i="18"/>
  <c r="D1083" i="18"/>
  <c r="E1083" i="18"/>
  <c r="D1084" i="18"/>
  <c r="E1084" i="18"/>
  <c r="D1085" i="18"/>
  <c r="E1085" i="18"/>
  <c r="D1086" i="18"/>
  <c r="E1086" i="18"/>
  <c r="D1087" i="18"/>
  <c r="E1087" i="18"/>
  <c r="D1088" i="18"/>
  <c r="E1088" i="18"/>
  <c r="D1089" i="18"/>
  <c r="E1089" i="18"/>
  <c r="D1090" i="18"/>
  <c r="E1090" i="18"/>
  <c r="D1091" i="18"/>
  <c r="E1091" i="18"/>
  <c r="D1092" i="18"/>
  <c r="E1092" i="18"/>
  <c r="D1093" i="18"/>
  <c r="E1093" i="18"/>
  <c r="D1094" i="18"/>
  <c r="E1094" i="18"/>
  <c r="D1095" i="18"/>
  <c r="E1095" i="18"/>
  <c r="D1096" i="18"/>
  <c r="E1096" i="18"/>
  <c r="D1097" i="18"/>
  <c r="E1097" i="18"/>
  <c r="D1098" i="18"/>
  <c r="E1098" i="18"/>
  <c r="D1099" i="18"/>
  <c r="E1099" i="18"/>
  <c r="D1100" i="18"/>
  <c r="E1100" i="18"/>
  <c r="D1101" i="18"/>
  <c r="E1101" i="18"/>
  <c r="D1102" i="18"/>
  <c r="E1102" i="18"/>
  <c r="D1103" i="18"/>
  <c r="E1103" i="18"/>
  <c r="D1104" i="18"/>
  <c r="E1104" i="18"/>
  <c r="D1105" i="18"/>
  <c r="E1105" i="18"/>
  <c r="D1106" i="18"/>
  <c r="E1106" i="18"/>
  <c r="D1107" i="18"/>
  <c r="E1107" i="18"/>
  <c r="D1108" i="18"/>
  <c r="E1108" i="18"/>
  <c r="D1109" i="18"/>
  <c r="E1109" i="18"/>
  <c r="D1110" i="18"/>
  <c r="E1110" i="18"/>
  <c r="D1111" i="18"/>
  <c r="E1111" i="18"/>
  <c r="D1112" i="18"/>
  <c r="E1112" i="18"/>
  <c r="D1113" i="18"/>
  <c r="E1113" i="18"/>
  <c r="D1114" i="18"/>
  <c r="E1114" i="18"/>
  <c r="D1115" i="18"/>
  <c r="E1115" i="18"/>
  <c r="D1116" i="18"/>
  <c r="E1116" i="18"/>
  <c r="D1117" i="18"/>
  <c r="E1117" i="18"/>
  <c r="D1118" i="18"/>
  <c r="E1118" i="18"/>
  <c r="D1119" i="18"/>
  <c r="E1119" i="18"/>
  <c r="D1120" i="18"/>
  <c r="E1120" i="18"/>
  <c r="D1121" i="18"/>
  <c r="E1121" i="18"/>
  <c r="D1122" i="18"/>
  <c r="E1122" i="18"/>
  <c r="D1123" i="18"/>
  <c r="E1123" i="18"/>
  <c r="D1124" i="18"/>
  <c r="E1124" i="18"/>
  <c r="D1125" i="18"/>
  <c r="E1125" i="18"/>
  <c r="D1126" i="18"/>
  <c r="E1126" i="18"/>
  <c r="D1127" i="18"/>
  <c r="E1127" i="18"/>
  <c r="D1128" i="18"/>
  <c r="E1128" i="18"/>
  <c r="D1129" i="18"/>
  <c r="E1129" i="18"/>
  <c r="D1130" i="18"/>
  <c r="E1130" i="18"/>
  <c r="D1131" i="18"/>
  <c r="E1131" i="18"/>
  <c r="D1132" i="18"/>
  <c r="E1132" i="18"/>
  <c r="D1133" i="18"/>
  <c r="E1133" i="18"/>
  <c r="D1134" i="18"/>
  <c r="E1134" i="18"/>
  <c r="D1135" i="18"/>
  <c r="E1135" i="18"/>
  <c r="D1136" i="18"/>
  <c r="E1136" i="18"/>
  <c r="D1137" i="18"/>
  <c r="E1137" i="18"/>
  <c r="D1138" i="18"/>
  <c r="E1138" i="18"/>
  <c r="D1139" i="18"/>
  <c r="E1139" i="18"/>
  <c r="D1140" i="18"/>
  <c r="E1140" i="18"/>
  <c r="D1141" i="18"/>
  <c r="E1141" i="18"/>
  <c r="D1142" i="18"/>
  <c r="E1142" i="18"/>
  <c r="D1143" i="18"/>
  <c r="E1143" i="18"/>
  <c r="D1144" i="18"/>
  <c r="E1144" i="18"/>
  <c r="D1145" i="18"/>
  <c r="E1145" i="18"/>
  <c r="D1146" i="18"/>
  <c r="E1146" i="18"/>
  <c r="D1147" i="18"/>
  <c r="E1147" i="18"/>
  <c r="D1148" i="18"/>
  <c r="E1148" i="18"/>
  <c r="D1149" i="18"/>
  <c r="E1149" i="18"/>
  <c r="D1150" i="18"/>
  <c r="E1150" i="18"/>
  <c r="D1151" i="18"/>
  <c r="E1151" i="18"/>
  <c r="D1152" i="18"/>
  <c r="E1152" i="18"/>
  <c r="D1153" i="18"/>
  <c r="E1153" i="18"/>
  <c r="D1154" i="18"/>
  <c r="E1154" i="18"/>
  <c r="D1155" i="18"/>
  <c r="E1155" i="18"/>
  <c r="D1156" i="18"/>
  <c r="E1156" i="18"/>
  <c r="D1157" i="18"/>
  <c r="E1157" i="18"/>
  <c r="D1158" i="18"/>
  <c r="E1158" i="18"/>
  <c r="D1159" i="18"/>
  <c r="E1159" i="18"/>
  <c r="D1160" i="18"/>
  <c r="E1160" i="18"/>
  <c r="D1161" i="18"/>
  <c r="E1161" i="18"/>
  <c r="D1162" i="18"/>
  <c r="E1162" i="18"/>
  <c r="D1163" i="18"/>
  <c r="E1163" i="18"/>
  <c r="D1164" i="18"/>
  <c r="E1164" i="18"/>
  <c r="D1165" i="18"/>
  <c r="E1165" i="18"/>
  <c r="D1166" i="18"/>
  <c r="E1166" i="18"/>
  <c r="D1167" i="18"/>
  <c r="E1167" i="18"/>
  <c r="D1168" i="18"/>
  <c r="E1168" i="18"/>
  <c r="D1169" i="18"/>
  <c r="E1169" i="18"/>
  <c r="D1170" i="18"/>
  <c r="E1170" i="18"/>
  <c r="D1171" i="18"/>
  <c r="E1171" i="18"/>
  <c r="D1172" i="18"/>
  <c r="E1172" i="18"/>
  <c r="D1173" i="18"/>
  <c r="E1173" i="18"/>
  <c r="D1174" i="18"/>
  <c r="E1174" i="18"/>
  <c r="D1175" i="18"/>
  <c r="E1175" i="18"/>
  <c r="D1176" i="18"/>
  <c r="E1176" i="18"/>
  <c r="D1177" i="18"/>
  <c r="E1177" i="18"/>
  <c r="D1178" i="18"/>
  <c r="E1178" i="18"/>
  <c r="D1179" i="18"/>
  <c r="E1179" i="18"/>
  <c r="D1180" i="18"/>
  <c r="E1180" i="18"/>
  <c r="D1181" i="18"/>
  <c r="E1181" i="18"/>
  <c r="D1182" i="18"/>
  <c r="E1182" i="18"/>
  <c r="D1183" i="18"/>
  <c r="E1183" i="18"/>
  <c r="D1184" i="18"/>
  <c r="E1184" i="18"/>
  <c r="D1185" i="18"/>
  <c r="E1185" i="18"/>
  <c r="D1186" i="18"/>
  <c r="E1186" i="18"/>
  <c r="D1187" i="18"/>
  <c r="E1187" i="18"/>
  <c r="D1188" i="18"/>
  <c r="E1188" i="18"/>
  <c r="D1189" i="18"/>
  <c r="E1189" i="18"/>
  <c r="D1190" i="18"/>
  <c r="E1190" i="18"/>
  <c r="D1191" i="18"/>
  <c r="E1191" i="18"/>
  <c r="D1192" i="18"/>
  <c r="E1192" i="18"/>
  <c r="D1193" i="18"/>
  <c r="E1193" i="18"/>
  <c r="D1194" i="18"/>
  <c r="E1194" i="18"/>
  <c r="D1195" i="18"/>
  <c r="E1195" i="18"/>
  <c r="D1196" i="18"/>
  <c r="E1196" i="18"/>
  <c r="D1197" i="18"/>
  <c r="E1197" i="18"/>
  <c r="D1198" i="18"/>
  <c r="E1198" i="18"/>
  <c r="D1199" i="18"/>
  <c r="E1199" i="18"/>
  <c r="D1200" i="18"/>
  <c r="E1200" i="18"/>
  <c r="D1201" i="18"/>
  <c r="E1201" i="18"/>
  <c r="D1202" i="18"/>
  <c r="E1202" i="18"/>
  <c r="D1203" i="18"/>
  <c r="E1203" i="18"/>
  <c r="D1204" i="18"/>
  <c r="E1204" i="18"/>
  <c r="D1205" i="18"/>
  <c r="E1205" i="18"/>
  <c r="D1206" i="18"/>
  <c r="E1206" i="18"/>
  <c r="D1207" i="18"/>
  <c r="E1207" i="18"/>
  <c r="D1208" i="18"/>
  <c r="E1208" i="18"/>
  <c r="D1209" i="18"/>
  <c r="E1209" i="18"/>
  <c r="D1210" i="18"/>
  <c r="E1210" i="18"/>
  <c r="D1211" i="18"/>
  <c r="E1211" i="18"/>
  <c r="D1212" i="18"/>
  <c r="E1212" i="18"/>
  <c r="D1213" i="18"/>
  <c r="E1213" i="18"/>
  <c r="D1214" i="18"/>
  <c r="E1214" i="18"/>
  <c r="D1215" i="18"/>
  <c r="E1215" i="18"/>
  <c r="D1216" i="18"/>
  <c r="E1216" i="18"/>
  <c r="D1217" i="18"/>
  <c r="E1217" i="18"/>
  <c r="D1218" i="18"/>
  <c r="E1218" i="18"/>
  <c r="D1219" i="18"/>
  <c r="E1219" i="18"/>
  <c r="D1220" i="18"/>
  <c r="E1220" i="18"/>
  <c r="D1221" i="18"/>
  <c r="E1221" i="18"/>
  <c r="D1222" i="18"/>
  <c r="E1222" i="18"/>
  <c r="D1223" i="18"/>
  <c r="E1223" i="18"/>
  <c r="D1224" i="18"/>
  <c r="E1224" i="18"/>
  <c r="D1225" i="18"/>
  <c r="E1225" i="18"/>
  <c r="D1226" i="18"/>
  <c r="E1226" i="18"/>
  <c r="D1227" i="18"/>
  <c r="E1227" i="18"/>
  <c r="D1228" i="18"/>
  <c r="E1228" i="18"/>
  <c r="D1229" i="18"/>
  <c r="E1229" i="18"/>
  <c r="D1230" i="18"/>
  <c r="E1230" i="18"/>
  <c r="D1231" i="18"/>
  <c r="E1231" i="18"/>
  <c r="D1232" i="18"/>
  <c r="E1232" i="18"/>
  <c r="D1233" i="18"/>
  <c r="E1233" i="18"/>
  <c r="D1234" i="18"/>
  <c r="E1234" i="18"/>
  <c r="D1235" i="18"/>
  <c r="E1235" i="18"/>
  <c r="D1236" i="18"/>
  <c r="E1236" i="18"/>
  <c r="D1237" i="18"/>
  <c r="E1237" i="18"/>
  <c r="D1238" i="18"/>
  <c r="E1238" i="18"/>
  <c r="D1239" i="18"/>
  <c r="E1239" i="18"/>
  <c r="D1240" i="18"/>
  <c r="E1240" i="18"/>
  <c r="D1241" i="18"/>
  <c r="E1241" i="18"/>
  <c r="D1242" i="18"/>
  <c r="E1242" i="18"/>
  <c r="D1243" i="18"/>
  <c r="E1243" i="18"/>
  <c r="D1244" i="18"/>
  <c r="E1244" i="18"/>
  <c r="D1245" i="18"/>
  <c r="E1245" i="18"/>
  <c r="D1246" i="18"/>
  <c r="E1246" i="18"/>
  <c r="D1247" i="18"/>
  <c r="E1247" i="18"/>
  <c r="D1248" i="18"/>
  <c r="E1248" i="18"/>
  <c r="D1249" i="18"/>
  <c r="E1249" i="18"/>
  <c r="D1250" i="18"/>
  <c r="E1250" i="18"/>
  <c r="D1251" i="18"/>
  <c r="E1251" i="18"/>
  <c r="D1252" i="18"/>
  <c r="E1252" i="18"/>
  <c r="D1253" i="18"/>
  <c r="E1253" i="18"/>
  <c r="D1254" i="18"/>
  <c r="E1254" i="18"/>
  <c r="D1255" i="18"/>
  <c r="E1255" i="18"/>
  <c r="D1256" i="18"/>
  <c r="E1256" i="18"/>
  <c r="D1257" i="18"/>
  <c r="E1257" i="18"/>
  <c r="D1258" i="18"/>
  <c r="E1258" i="18"/>
  <c r="D1259" i="18"/>
  <c r="E1259" i="18"/>
  <c r="E4" i="18"/>
  <c r="D4" i="18"/>
  <c r="C18" i="16"/>
  <c r="D18" i="16"/>
  <c r="E18" i="16"/>
  <c r="B18" i="16"/>
  <c r="B14" i="16"/>
  <c r="C14" i="16" s="1"/>
  <c r="D14" i="16" s="1"/>
  <c r="E14" i="16" s="1"/>
  <c r="C9" i="16"/>
  <c r="D9" i="16"/>
  <c r="E9" i="16"/>
  <c r="B9" i="16"/>
  <c r="B11" i="11"/>
  <c r="C11" i="11"/>
  <c r="C6" i="10"/>
  <c r="D6" i="10"/>
  <c r="E6" i="10"/>
  <c r="F6" i="10"/>
  <c r="G6" i="10"/>
  <c r="C7" i="10"/>
  <c r="D7" i="10"/>
  <c r="E7" i="10"/>
  <c r="F7" i="10"/>
  <c r="G7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4" i="10"/>
  <c r="D14" i="10"/>
  <c r="E14" i="10"/>
  <c r="F14" i="10"/>
  <c r="G14" i="10"/>
  <c r="C16" i="10"/>
  <c r="D16" i="10"/>
  <c r="E16" i="10"/>
  <c r="F16" i="10"/>
  <c r="G16" i="10"/>
  <c r="C17" i="10"/>
  <c r="D17" i="10"/>
  <c r="E17" i="10"/>
  <c r="F17" i="10"/>
  <c r="G17" i="10"/>
  <c r="D18" i="10"/>
  <c r="E18" i="10"/>
  <c r="F18" i="10"/>
  <c r="G18" i="10"/>
  <c r="C20" i="10"/>
  <c r="D20" i="10"/>
  <c r="E20" i="10"/>
  <c r="F20" i="10"/>
  <c r="G20" i="10"/>
  <c r="C21" i="10"/>
  <c r="D21" i="10"/>
  <c r="E21" i="10"/>
  <c r="F21" i="10"/>
  <c r="G21" i="10"/>
  <c r="C24" i="10"/>
  <c r="D24" i="10"/>
  <c r="E24" i="10"/>
  <c r="F24" i="10"/>
  <c r="G24" i="10"/>
  <c r="C25" i="10"/>
  <c r="D25" i="10"/>
  <c r="E25" i="10"/>
  <c r="F25" i="10"/>
  <c r="G25" i="10"/>
  <c r="C26" i="10"/>
  <c r="D26" i="10"/>
  <c r="E26" i="10"/>
  <c r="F26" i="10"/>
  <c r="G26" i="10"/>
  <c r="C27" i="10"/>
  <c r="D27" i="10"/>
  <c r="E27" i="10"/>
  <c r="F27" i="10"/>
  <c r="G27" i="10"/>
  <c r="C28" i="10"/>
  <c r="D28" i="10"/>
  <c r="E28" i="10"/>
  <c r="F28" i="10"/>
  <c r="G28" i="10"/>
  <c r="C29" i="10"/>
  <c r="D29" i="10"/>
  <c r="E29" i="10"/>
  <c r="F29" i="10"/>
  <c r="G29" i="10"/>
  <c r="C31" i="10"/>
  <c r="D31" i="10"/>
  <c r="E31" i="10"/>
  <c r="F31" i="10"/>
  <c r="G31" i="10"/>
  <c r="C34" i="10"/>
  <c r="D34" i="10"/>
  <c r="E34" i="10"/>
  <c r="F34" i="10"/>
  <c r="G34" i="10"/>
  <c r="C36" i="10"/>
  <c r="D36" i="10"/>
  <c r="E36" i="10"/>
  <c r="F36" i="10"/>
  <c r="G36" i="10"/>
  <c r="C40" i="10"/>
  <c r="D40" i="10"/>
  <c r="E40" i="10"/>
  <c r="F40" i="10"/>
  <c r="G40" i="10"/>
  <c r="C41" i="10"/>
  <c r="D41" i="10"/>
  <c r="E41" i="10"/>
  <c r="F41" i="10"/>
  <c r="G41" i="10"/>
  <c r="C5" i="10"/>
  <c r="D5" i="10"/>
  <c r="E5" i="10"/>
  <c r="F5" i="10"/>
  <c r="G5" i="10"/>
  <c r="B5" i="10"/>
  <c r="B6" i="10"/>
  <c r="B7" i="10"/>
  <c r="B9" i="10"/>
  <c r="B10" i="10"/>
  <c r="B11" i="10"/>
  <c r="B12" i="10"/>
  <c r="B14" i="10"/>
  <c r="B16" i="10"/>
  <c r="B17" i="10"/>
  <c r="B18" i="10"/>
  <c r="B20" i="10"/>
  <c r="B21" i="10"/>
  <c r="B24" i="10"/>
  <c r="B25" i="10"/>
  <c r="B26" i="10"/>
  <c r="B27" i="10"/>
  <c r="B28" i="10"/>
  <c r="B29" i="10"/>
  <c r="B31" i="10"/>
  <c r="B34" i="10"/>
  <c r="B36" i="10"/>
  <c r="B40" i="10"/>
  <c r="B41" i="10"/>
  <c r="B19" i="2"/>
  <c r="B19" i="10" s="1"/>
  <c r="G8" i="2"/>
  <c r="C24" i="4" s="1"/>
  <c r="C15" i="7" s="1"/>
  <c r="F8" i="2"/>
  <c r="B20" i="4" s="1"/>
  <c r="E8" i="2"/>
  <c r="D8" i="2"/>
  <c r="C8" i="2"/>
  <c r="C8" i="10" s="1"/>
  <c r="B8" i="2"/>
  <c r="C5" i="8"/>
  <c r="D5" i="8"/>
  <c r="E5" i="8"/>
  <c r="F5" i="8"/>
  <c r="G9" i="8" s="1"/>
  <c r="C6" i="8"/>
  <c r="D6" i="8"/>
  <c r="E6" i="8"/>
  <c r="F6" i="8"/>
  <c r="B6" i="8"/>
  <c r="B5" i="8"/>
  <c r="B18" i="8" s="1"/>
  <c r="B24" i="4"/>
  <c r="B25" i="4"/>
  <c r="B5" i="7" s="1"/>
  <c r="B14" i="7" s="1"/>
  <c r="B21" i="4"/>
  <c r="C25" i="4"/>
  <c r="C5" i="7" s="1"/>
  <c r="C14" i="7" s="1"/>
  <c r="C21" i="4"/>
  <c r="G69" i="1"/>
  <c r="F69" i="1"/>
  <c r="E69" i="1"/>
  <c r="D69" i="1"/>
  <c r="C69" i="1"/>
  <c r="B69" i="1"/>
  <c r="B8" i="4"/>
  <c r="C8" i="4"/>
  <c r="C18" i="1"/>
  <c r="D18" i="1"/>
  <c r="E18" i="1"/>
  <c r="F18" i="1"/>
  <c r="G18" i="1"/>
  <c r="B18" i="1"/>
  <c r="C62" i="1"/>
  <c r="D62" i="1"/>
  <c r="E62" i="1"/>
  <c r="F62" i="1"/>
  <c r="G62" i="1"/>
  <c r="B62" i="1"/>
  <c r="C59" i="1"/>
  <c r="D59" i="1"/>
  <c r="E59" i="1"/>
  <c r="F59" i="1"/>
  <c r="G59" i="1"/>
  <c r="B59" i="1"/>
  <c r="C53" i="1"/>
  <c r="D53" i="1"/>
  <c r="E53" i="1"/>
  <c r="F53" i="1"/>
  <c r="G53" i="1"/>
  <c r="B53" i="1"/>
  <c r="C43" i="1"/>
  <c r="D43" i="1"/>
  <c r="E43" i="1"/>
  <c r="F43" i="1"/>
  <c r="G43" i="1"/>
  <c r="B43" i="1"/>
  <c r="C39" i="1"/>
  <c r="D39" i="1"/>
  <c r="E39" i="1"/>
  <c r="F39" i="1"/>
  <c r="G39" i="1"/>
  <c r="B39" i="1"/>
  <c r="C34" i="1"/>
  <c r="D34" i="1"/>
  <c r="E34" i="1"/>
  <c r="F34" i="1"/>
  <c r="G34" i="1"/>
  <c r="B34" i="1"/>
  <c r="C28" i="1"/>
  <c r="D28" i="1"/>
  <c r="E28" i="1"/>
  <c r="F28" i="1"/>
  <c r="G28" i="1"/>
  <c r="B28" i="1"/>
  <c r="C22" i="1"/>
  <c r="D22" i="1"/>
  <c r="E22" i="1"/>
  <c r="F22" i="1"/>
  <c r="G22" i="1"/>
  <c r="B22" i="1"/>
  <c r="C9" i="1"/>
  <c r="D9" i="1"/>
  <c r="E9" i="1"/>
  <c r="F9" i="1"/>
  <c r="G9" i="1"/>
  <c r="B9" i="1"/>
  <c r="C37" i="2"/>
  <c r="C37" i="16" s="1"/>
  <c r="D37" i="2"/>
  <c r="D37" i="16" s="1"/>
  <c r="E37" i="2"/>
  <c r="E37" i="16" s="1"/>
  <c r="F37" i="2"/>
  <c r="G37" i="2"/>
  <c r="B37" i="2"/>
  <c r="B37" i="16" s="1"/>
  <c r="C15" i="2"/>
  <c r="C15" i="10" s="1"/>
  <c r="D15" i="2"/>
  <c r="D15" i="10" s="1"/>
  <c r="E15" i="2"/>
  <c r="E15" i="10" s="1"/>
  <c r="F15" i="2"/>
  <c r="F15" i="10" s="1"/>
  <c r="G15" i="2"/>
  <c r="G15" i="10" s="1"/>
  <c r="B15" i="2"/>
  <c r="C19" i="2"/>
  <c r="C19" i="10" s="1"/>
  <c r="D19" i="2"/>
  <c r="D19" i="10" s="1"/>
  <c r="E19" i="2"/>
  <c r="E19" i="10" s="1"/>
  <c r="F19" i="2"/>
  <c r="G19" i="2"/>
  <c r="C23" i="2"/>
  <c r="D23" i="2"/>
  <c r="E23" i="2"/>
  <c r="F23" i="2"/>
  <c r="G23" i="2"/>
  <c r="B23" i="2"/>
  <c r="G13" i="16"/>
  <c r="G8" i="16"/>
  <c r="C20" i="4" l="1"/>
  <c r="F10" i="8"/>
  <c r="E10" i="8"/>
  <c r="D10" i="8"/>
  <c r="G10" i="8"/>
  <c r="C53" i="15"/>
  <c r="D23" i="15"/>
  <c r="D22" i="15" s="1"/>
  <c r="E53" i="15"/>
  <c r="C17" i="4"/>
  <c r="B43" i="15"/>
  <c r="C43" i="15" s="1"/>
  <c r="D43" i="15" s="1"/>
  <c r="E43" i="15" s="1"/>
  <c r="B28" i="15"/>
  <c r="C28" i="15" s="1"/>
  <c r="D28" i="15" s="1"/>
  <c r="E28" i="15" s="1"/>
  <c r="B17" i="4"/>
  <c r="B53" i="15"/>
  <c r="D53" i="15"/>
  <c r="B31" i="15"/>
  <c r="E63" i="15"/>
  <c r="E6" i="15"/>
  <c r="C17" i="7"/>
  <c r="G19" i="10"/>
  <c r="B17" i="7"/>
  <c r="F19" i="10"/>
  <c r="B7" i="8"/>
  <c r="C10" i="8"/>
  <c r="B8" i="10"/>
  <c r="B13" i="2"/>
  <c r="B13" i="10" s="1"/>
  <c r="B21" i="1"/>
  <c r="B32" i="1" s="1"/>
  <c r="E21" i="1"/>
  <c r="D21" i="1"/>
  <c r="C21" i="1"/>
  <c r="B31" i="1"/>
  <c r="G31" i="1"/>
  <c r="F31" i="1"/>
  <c r="E31" i="1"/>
  <c r="D31" i="1"/>
  <c r="C31" i="1"/>
  <c r="B42" i="1"/>
  <c r="B57" i="1" s="1"/>
  <c r="G42" i="1"/>
  <c r="F42" i="1"/>
  <c r="E42" i="1"/>
  <c r="E57" i="1" s="1"/>
  <c r="D42" i="1"/>
  <c r="D57" i="1" s="1"/>
  <c r="C42" i="1"/>
  <c r="C57" i="1" s="1"/>
  <c r="C28" i="4"/>
  <c r="B28" i="4"/>
  <c r="B7" i="7"/>
  <c r="B27" i="4"/>
  <c r="C7" i="7"/>
  <c r="C27" i="4"/>
  <c r="E24" i="4"/>
  <c r="E15" i="7" s="1"/>
  <c r="B15" i="7"/>
  <c r="E23" i="4"/>
  <c r="F9" i="8"/>
  <c r="F7" i="8"/>
  <c r="E9" i="8"/>
  <c r="E7" i="8"/>
  <c r="D9" i="8"/>
  <c r="D7" i="8"/>
  <c r="C9" i="8"/>
  <c r="C7" i="8"/>
  <c r="D8" i="10"/>
  <c r="D13" i="2"/>
  <c r="D13" i="10" s="1"/>
  <c r="E8" i="10"/>
  <c r="E13" i="2"/>
  <c r="E13" i="10" s="1"/>
  <c r="B16" i="7"/>
  <c r="F8" i="10"/>
  <c r="F13" i="2"/>
  <c r="C16" i="7"/>
  <c r="C19" i="7" s="1"/>
  <c r="G8" i="10"/>
  <c r="G13" i="2"/>
  <c r="E21" i="4"/>
  <c r="E20" i="4"/>
  <c r="E8" i="4"/>
  <c r="E25" i="4"/>
  <c r="E5" i="7" s="1"/>
  <c r="E14" i="7" s="1"/>
  <c r="B15" i="10"/>
  <c r="C15" i="16" a="1"/>
  <c r="C15" i="16" s="1"/>
  <c r="D15" i="16" a="1"/>
  <c r="D15" i="16" s="1"/>
  <c r="E15" i="16" a="1"/>
  <c r="E15" i="16" s="1"/>
  <c r="B15" i="16" a="1"/>
  <c r="B15" i="16" s="1"/>
  <c r="B22" i="2"/>
  <c r="B23" i="10"/>
  <c r="G22" i="2"/>
  <c r="G23" i="10"/>
  <c r="F22" i="2"/>
  <c r="F23" i="10"/>
  <c r="E22" i="2"/>
  <c r="E23" i="10"/>
  <c r="D22" i="2"/>
  <c r="D23" i="10"/>
  <c r="C22" i="2"/>
  <c r="C23" i="10"/>
  <c r="F21" i="1"/>
  <c r="B9" i="4"/>
  <c r="C18" i="4"/>
  <c r="C16" i="4"/>
  <c r="B16" i="4"/>
  <c r="B18" i="4"/>
  <c r="C9" i="4"/>
  <c r="C10" i="4" s="1"/>
  <c r="G21" i="1"/>
  <c r="B15" i="8" l="1"/>
  <c r="C12" i="8"/>
  <c r="C13" i="8"/>
  <c r="B16" i="8" a="1"/>
  <c r="B16" i="8" s="1"/>
  <c r="E16" i="4"/>
  <c r="E17" i="4"/>
  <c r="E28" i="4"/>
  <c r="B6" i="4"/>
  <c r="E27" i="4"/>
  <c r="E4" i="7" s="1"/>
  <c r="E23" i="15"/>
  <c r="E22" i="15" s="1"/>
  <c r="E31" i="15" s="1"/>
  <c r="B5" i="4"/>
  <c r="B4" i="7"/>
  <c r="D31" i="15"/>
  <c r="C31" i="15"/>
  <c r="G32" i="1"/>
  <c r="G21" i="9" s="1"/>
  <c r="B7" i="9"/>
  <c r="B8" i="9"/>
  <c r="B10" i="9"/>
  <c r="B13" i="9"/>
  <c r="B20" i="9"/>
  <c r="B23" i="9"/>
  <c r="B24" i="9"/>
  <c r="B27" i="9"/>
  <c r="B29" i="9"/>
  <c r="B30" i="9"/>
  <c r="B32" i="9"/>
  <c r="B35" i="9"/>
  <c r="B36" i="9"/>
  <c r="B37" i="9"/>
  <c r="B38" i="9"/>
  <c r="B40" i="9"/>
  <c r="B41" i="9"/>
  <c r="B48" i="9"/>
  <c r="B51" i="9"/>
  <c r="B52" i="9"/>
  <c r="B54" i="9"/>
  <c r="B55" i="9"/>
  <c r="B60" i="9"/>
  <c r="B63" i="9"/>
  <c r="B64" i="9"/>
  <c r="B65" i="9"/>
  <c r="B67" i="9"/>
  <c r="B68" i="9"/>
  <c r="B70" i="9"/>
  <c r="B6" i="9"/>
  <c r="B9" i="9"/>
  <c r="B22" i="9"/>
  <c r="B28" i="9"/>
  <c r="B34" i="9"/>
  <c r="B39" i="9"/>
  <c r="B43" i="9"/>
  <c r="B53" i="9"/>
  <c r="B59" i="9"/>
  <c r="B62" i="9"/>
  <c r="B18" i="9"/>
  <c r="B69" i="9"/>
  <c r="F32" i="1"/>
  <c r="F21" i="9" s="1"/>
  <c r="C4" i="7"/>
  <c r="B3" i="19"/>
  <c r="B8" i="19" s="1"/>
  <c r="B11" i="19" s="1"/>
  <c r="B12" i="19" s="1"/>
  <c r="B57" i="9"/>
  <c r="F57" i="1"/>
  <c r="G57" i="1"/>
  <c r="B42" i="9"/>
  <c r="B11" i="4"/>
  <c r="C11" i="4"/>
  <c r="B31" i="9"/>
  <c r="C32" i="1"/>
  <c r="C21" i="9" s="1"/>
  <c r="D32" i="1"/>
  <c r="D21" i="9" s="1"/>
  <c r="E32" i="1"/>
  <c r="E21" i="9" s="1"/>
  <c r="B21" i="9"/>
  <c r="G13" i="10"/>
  <c r="F13" i="10"/>
  <c r="B5" i="16"/>
  <c r="B19" i="7"/>
  <c r="B10" i="4"/>
  <c r="E10" i="4" s="1"/>
  <c r="E9" i="4"/>
  <c r="E18" i="4"/>
  <c r="C22" i="10"/>
  <c r="C32" i="2"/>
  <c r="C32" i="10" s="1"/>
  <c r="D22" i="10"/>
  <c r="D32" i="2"/>
  <c r="D32" i="10" s="1"/>
  <c r="E22" i="10"/>
  <c r="E32" i="2"/>
  <c r="E32" i="10" s="1"/>
  <c r="B4" i="11"/>
  <c r="B5" i="11" s="1"/>
  <c r="F22" i="10"/>
  <c r="F32" i="2"/>
  <c r="F32" i="10" s="1"/>
  <c r="C4" i="11"/>
  <c r="C5" i="11" s="1"/>
  <c r="G22" i="10"/>
  <c r="G32" i="2"/>
  <c r="G32" i="10" s="1"/>
  <c r="B22" i="10"/>
  <c r="B32" i="2"/>
  <c r="B32" i="10" s="1"/>
  <c r="C26" i="4"/>
  <c r="C12" i="4"/>
  <c r="C6" i="7" s="1"/>
  <c r="C9" i="7" s="1"/>
  <c r="C6" i="4"/>
  <c r="C5" i="4"/>
  <c r="C15" i="4" l="1"/>
  <c r="E6" i="4"/>
  <c r="G31" i="9"/>
  <c r="C14" i="4"/>
  <c r="F31" i="9"/>
  <c r="B6" i="12"/>
  <c r="E5" i="4"/>
  <c r="C6" i="12"/>
  <c r="G42" i="9"/>
  <c r="B4" i="12"/>
  <c r="C4" i="12"/>
  <c r="F42" i="9"/>
  <c r="B39" i="15" a="1"/>
  <c r="B39" i="15" s="1"/>
  <c r="B34" i="15" a="1"/>
  <c r="B34" i="15" s="1"/>
  <c r="B37" i="15" a="1"/>
  <c r="B37" i="15" s="1"/>
  <c r="B13" i="15" a="1"/>
  <c r="B13" i="15" s="1"/>
  <c r="C5" i="16"/>
  <c r="D5" i="16" s="1"/>
  <c r="E5" i="16" s="1"/>
  <c r="B9" i="15" a="1"/>
  <c r="B9" i="15" s="1"/>
  <c r="B18" i="15" a="1"/>
  <c r="B18" i="15" s="1"/>
  <c r="E7" i="9"/>
  <c r="E8" i="9"/>
  <c r="E10" i="9"/>
  <c r="E13" i="9"/>
  <c r="E20" i="9"/>
  <c r="E23" i="9"/>
  <c r="E24" i="9"/>
  <c r="E26" i="9"/>
  <c r="E27" i="9"/>
  <c r="E29" i="9"/>
  <c r="E30" i="9"/>
  <c r="E32" i="9"/>
  <c r="E35" i="9"/>
  <c r="E36" i="9"/>
  <c r="E37" i="9"/>
  <c r="E38" i="9"/>
  <c r="E40" i="9"/>
  <c r="E41" i="9"/>
  <c r="E48" i="9"/>
  <c r="E50" i="9"/>
  <c r="E51" i="9"/>
  <c r="E52" i="9"/>
  <c r="E54" i="9"/>
  <c r="E55" i="9"/>
  <c r="E60" i="9"/>
  <c r="E63" i="9"/>
  <c r="E64" i="9"/>
  <c r="E65" i="9"/>
  <c r="E67" i="9"/>
  <c r="E68" i="9"/>
  <c r="E70" i="9"/>
  <c r="E6" i="9"/>
  <c r="E9" i="9"/>
  <c r="E22" i="9"/>
  <c r="E28" i="9"/>
  <c r="E34" i="9"/>
  <c r="E39" i="9"/>
  <c r="E43" i="9"/>
  <c r="E53" i="9"/>
  <c r="E59" i="9"/>
  <c r="E62" i="9"/>
  <c r="E18" i="9"/>
  <c r="E69" i="9"/>
  <c r="E57" i="9"/>
  <c r="E42" i="9"/>
  <c r="E31" i="9"/>
  <c r="D7" i="9"/>
  <c r="D8" i="9"/>
  <c r="D10" i="9"/>
  <c r="D13" i="9"/>
  <c r="D20" i="9"/>
  <c r="D23" i="9"/>
  <c r="D24" i="9"/>
  <c r="D27" i="9"/>
  <c r="D29" i="9"/>
  <c r="D30" i="9"/>
  <c r="D32" i="9"/>
  <c r="D35" i="9"/>
  <c r="D36" i="9"/>
  <c r="D37" i="9"/>
  <c r="D38" i="9"/>
  <c r="D40" i="9"/>
  <c r="D41" i="9"/>
  <c r="D48" i="9"/>
  <c r="D50" i="9"/>
  <c r="D51" i="9"/>
  <c r="D52" i="9"/>
  <c r="D54" i="9"/>
  <c r="D55" i="9"/>
  <c r="D60" i="9"/>
  <c r="D63" i="9"/>
  <c r="D64" i="9"/>
  <c r="D65" i="9"/>
  <c r="D67" i="9"/>
  <c r="D68" i="9"/>
  <c r="D70" i="9"/>
  <c r="D6" i="9"/>
  <c r="D9" i="9"/>
  <c r="D22" i="9"/>
  <c r="D28" i="9"/>
  <c r="D34" i="9"/>
  <c r="D39" i="9"/>
  <c r="D43" i="9"/>
  <c r="D53" i="9"/>
  <c r="D59" i="9"/>
  <c r="D62" i="9"/>
  <c r="D18" i="9"/>
  <c r="D69" i="9"/>
  <c r="D57" i="9"/>
  <c r="D42" i="9"/>
  <c r="D31" i="9"/>
  <c r="C7" i="9"/>
  <c r="C8" i="9"/>
  <c r="C10" i="9"/>
  <c r="C13" i="9"/>
  <c r="C20" i="9"/>
  <c r="C23" i="9"/>
  <c r="C24" i="9"/>
  <c r="C27" i="9"/>
  <c r="C29" i="9"/>
  <c r="C30" i="9"/>
  <c r="C32" i="9"/>
  <c r="C35" i="9"/>
  <c r="C36" i="9"/>
  <c r="C37" i="9"/>
  <c r="C38" i="9"/>
  <c r="C40" i="9"/>
  <c r="C41" i="9"/>
  <c r="C48" i="9"/>
  <c r="C51" i="9"/>
  <c r="C52" i="9"/>
  <c r="C54" i="9"/>
  <c r="C55" i="9"/>
  <c r="C60" i="9"/>
  <c r="C63" i="9"/>
  <c r="C64" i="9"/>
  <c r="C65" i="9"/>
  <c r="C67" i="9"/>
  <c r="C68" i="9"/>
  <c r="C70" i="9"/>
  <c r="C6" i="9"/>
  <c r="C9" i="9"/>
  <c r="C22" i="9"/>
  <c r="C28" i="9"/>
  <c r="C34" i="9"/>
  <c r="C39" i="9"/>
  <c r="C43" i="9"/>
  <c r="C53" i="9"/>
  <c r="C59" i="9"/>
  <c r="C62" i="9"/>
  <c r="C18" i="9"/>
  <c r="C69" i="9"/>
  <c r="C57" i="9"/>
  <c r="C42" i="9"/>
  <c r="C31" i="9"/>
  <c r="E11" i="4"/>
  <c r="G57" i="9"/>
  <c r="C7" i="12"/>
  <c r="F57" i="9"/>
  <c r="B7" i="12"/>
  <c r="B14" i="4"/>
  <c r="E14" i="4" s="1"/>
  <c r="B8" i="12"/>
  <c r="B5" i="12"/>
  <c r="B6" i="11"/>
  <c r="B8" i="11" s="1"/>
  <c r="B9" i="11" s="1"/>
  <c r="F7" i="9"/>
  <c r="F8" i="9"/>
  <c r="F10" i="9"/>
  <c r="F13" i="9"/>
  <c r="F20" i="9"/>
  <c r="F23" i="9"/>
  <c r="F24" i="9"/>
  <c r="F26" i="9"/>
  <c r="F27" i="9"/>
  <c r="F29" i="9"/>
  <c r="F30" i="9"/>
  <c r="F32" i="9"/>
  <c r="F35" i="9"/>
  <c r="F36" i="9"/>
  <c r="F37" i="9"/>
  <c r="F38" i="9"/>
  <c r="F40" i="9"/>
  <c r="F41" i="9"/>
  <c r="F48" i="9"/>
  <c r="F50" i="9"/>
  <c r="F51" i="9"/>
  <c r="F52" i="9"/>
  <c r="F54" i="9"/>
  <c r="F55" i="9"/>
  <c r="F60" i="9"/>
  <c r="F63" i="9"/>
  <c r="F64" i="9"/>
  <c r="F65" i="9"/>
  <c r="F67" i="9"/>
  <c r="F68" i="9"/>
  <c r="F70" i="9"/>
  <c r="F6" i="9"/>
  <c r="F9" i="9"/>
  <c r="F22" i="9"/>
  <c r="F28" i="9"/>
  <c r="F34" i="9"/>
  <c r="F39" i="9"/>
  <c r="F43" i="9"/>
  <c r="F53" i="9"/>
  <c r="F59" i="9"/>
  <c r="F62" i="9"/>
  <c r="F18" i="9"/>
  <c r="F69" i="9"/>
  <c r="B26" i="4"/>
  <c r="E26" i="4" s="1"/>
  <c r="B12" i="4"/>
  <c r="B6" i="7" s="1"/>
  <c r="B9" i="7" s="1"/>
  <c r="B15" i="4"/>
  <c r="E15" i="4" s="1"/>
  <c r="C8" i="12"/>
  <c r="C5" i="12"/>
  <c r="C6" i="11"/>
  <c r="C8" i="11" s="1"/>
  <c r="C9" i="11" s="1"/>
  <c r="G7" i="9"/>
  <c r="G8" i="9"/>
  <c r="G10" i="9"/>
  <c r="G13" i="9"/>
  <c r="G20" i="9"/>
  <c r="G23" i="9"/>
  <c r="G24" i="9"/>
  <c r="G26" i="9"/>
  <c r="G27" i="9"/>
  <c r="G29" i="9"/>
  <c r="G30" i="9"/>
  <c r="G32" i="9"/>
  <c r="G35" i="9"/>
  <c r="G36" i="9"/>
  <c r="G37" i="9"/>
  <c r="G38" i="9"/>
  <c r="G40" i="9"/>
  <c r="G41" i="9"/>
  <c r="G48" i="9"/>
  <c r="G50" i="9"/>
  <c r="G51" i="9"/>
  <c r="G52" i="9"/>
  <c r="G54" i="9"/>
  <c r="G55" i="9"/>
  <c r="G56" i="9"/>
  <c r="G60" i="9"/>
  <c r="G63" i="9"/>
  <c r="G64" i="9"/>
  <c r="G65" i="9"/>
  <c r="G67" i="9"/>
  <c r="G68" i="9"/>
  <c r="G70" i="9"/>
  <c r="G6" i="9"/>
  <c r="G9" i="9"/>
  <c r="G22" i="9"/>
  <c r="G28" i="9"/>
  <c r="G34" i="9"/>
  <c r="G39" i="9"/>
  <c r="G43" i="9"/>
  <c r="G53" i="9"/>
  <c r="G59" i="9"/>
  <c r="G62" i="9"/>
  <c r="G18" i="9"/>
  <c r="G69" i="9"/>
  <c r="B7" i="16" a="1"/>
  <c r="B7" i="16" s="1"/>
  <c r="B6" i="16" a="1"/>
  <c r="B6" i="16" s="1"/>
  <c r="C9" i="12" l="1"/>
  <c r="C11" i="12" s="1"/>
  <c r="E12" i="4"/>
  <c r="E6" i="7" s="1"/>
  <c r="B9" i="12"/>
  <c r="B11" i="12" s="1"/>
  <c r="B21" i="15"/>
  <c r="B32" i="15" s="1"/>
  <c r="B42" i="15"/>
  <c r="B57" i="15" s="1"/>
  <c r="B8" i="16"/>
  <c r="B13" i="16" s="1"/>
  <c r="B19" i="16" s="1"/>
  <c r="C39" i="15" a="1"/>
  <c r="C39" i="15" s="1"/>
  <c r="C34" i="15" a="1"/>
  <c r="C34" i="15" s="1"/>
  <c r="C37" i="15" a="1"/>
  <c r="C37" i="15" s="1"/>
  <c r="C13" i="15" a="1"/>
  <c r="C13" i="15" s="1"/>
  <c r="C9" i="15" a="1"/>
  <c r="C9" i="15" s="1"/>
  <c r="C18" i="15" a="1"/>
  <c r="C18" i="15" s="1"/>
  <c r="C7" i="16" a="1"/>
  <c r="C7" i="16" s="1"/>
  <c r="C6" i="16" a="1"/>
  <c r="C6" i="16" s="1"/>
  <c r="C13" i="2"/>
  <c r="C13" i="10" s="1"/>
  <c r="C9" i="10"/>
  <c r="C8" i="16" l="1"/>
  <c r="C13" i="16" s="1"/>
  <c r="C19" i="16" s="1"/>
  <c r="C22" i="16" s="1" a="1"/>
  <c r="C22" i="16" s="1"/>
  <c r="C32" i="16" s="1"/>
  <c r="C34" i="16" s="1"/>
  <c r="C36" i="16" s="1"/>
  <c r="C40" i="16" s="1"/>
  <c r="C41" i="16" s="1"/>
  <c r="C21" i="15"/>
  <c r="C32" i="15" s="1"/>
  <c r="B22" i="16" a="1"/>
  <c r="B22" i="16" s="1"/>
  <c r="B32" i="16" s="1"/>
  <c r="B34" i="16" s="1"/>
  <c r="B36" i="16" s="1"/>
  <c r="B40" i="16" s="1"/>
  <c r="B41" i="16" s="1"/>
  <c r="C42" i="15"/>
  <c r="C57" i="15" s="1"/>
  <c r="D37" i="15" a="1"/>
  <c r="D37" i="15" s="1"/>
  <c r="D13" i="15" a="1"/>
  <c r="D13" i="15" s="1"/>
  <c r="D39" i="15" a="1"/>
  <c r="D39" i="15" s="1"/>
  <c r="D34" i="15" a="1"/>
  <c r="D34" i="15" s="1"/>
  <c r="D9" i="15" a="1"/>
  <c r="D9" i="15" s="1"/>
  <c r="D18" i="15" a="1"/>
  <c r="D18" i="15" s="1"/>
  <c r="D7" i="16" a="1"/>
  <c r="D7" i="16" s="1"/>
  <c r="D6" i="16" a="1"/>
  <c r="D6" i="16" s="1"/>
  <c r="D8" i="16" l="1"/>
  <c r="D13" i="16" s="1"/>
  <c r="D19" i="16" s="1"/>
  <c r="D22" i="16" s="1" a="1"/>
  <c r="D22" i="16" s="1"/>
  <c r="D32" i="16" s="1"/>
  <c r="D34" i="16" s="1"/>
  <c r="D36" i="16" s="1"/>
  <c r="D40" i="16" s="1"/>
  <c r="D41" i="16" s="1"/>
  <c r="D21" i="15"/>
  <c r="D32" i="15" s="1"/>
  <c r="D42" i="15"/>
  <c r="D57" i="15" s="1"/>
  <c r="E39" i="15" a="1"/>
  <c r="E39" i="15" s="1"/>
  <c r="E34" i="15" a="1"/>
  <c r="E34" i="15" s="1"/>
  <c r="E37" i="15" a="1"/>
  <c r="E37" i="15" s="1"/>
  <c r="E13" i="15" a="1"/>
  <c r="E13" i="15" s="1"/>
  <c r="E9" i="15" a="1"/>
  <c r="E9" i="15" s="1"/>
  <c r="E18" i="15" a="1"/>
  <c r="E18" i="15" s="1"/>
  <c r="E7" i="16" a="1"/>
  <c r="E7" i="16" s="1"/>
  <c r="E6" i="16" a="1"/>
  <c r="E6" i="16" s="1"/>
  <c r="C66" i="15"/>
  <c r="B62" i="15"/>
  <c r="B67" i="15" s="1"/>
  <c r="B69" i="15" s="1"/>
  <c r="B70" i="15" s="1"/>
  <c r="B73" i="15" s="1"/>
  <c r="E21" i="15" l="1"/>
  <c r="E32" i="15" s="1"/>
  <c r="E42" i="15"/>
  <c r="E57" i="15" s="1"/>
  <c r="E8" i="16"/>
  <c r="E13" i="16" s="1"/>
  <c r="E19" i="16" s="1"/>
  <c r="D66" i="15"/>
  <c r="C62" i="15"/>
  <c r="C67" i="15" s="1"/>
  <c r="C69" i="15" s="1"/>
  <c r="C70" i="15" s="1"/>
  <c r="C73" i="15" s="1"/>
  <c r="E22" i="16" l="1" a="1"/>
  <c r="E22" i="16" s="1"/>
  <c r="E32" i="16" s="1"/>
  <c r="E34" i="16" s="1"/>
  <c r="E36" i="16" s="1"/>
  <c r="E40" i="16" s="1"/>
  <c r="E41" i="16" s="1"/>
  <c r="E66" i="15"/>
  <c r="E62" i="15" s="1"/>
  <c r="E67" i="15" s="1"/>
  <c r="E69" i="15" s="1"/>
  <c r="E70" i="15" s="1"/>
  <c r="E73" i="15" s="1"/>
  <c r="D62" i="15"/>
  <c r="D67" i="15" s="1"/>
  <c r="D69" i="15" s="1"/>
  <c r="D70" i="15" s="1"/>
  <c r="D73" i="15" s="1"/>
  <c r="C18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<sst xmlns="http://schemas.openxmlformats.org/spreadsheetml/2006/main" count="1572" uniqueCount="1075">
  <si>
    <t>Financial Statement for: WALMART INC</t>
  </si>
  <si>
    <t>Fiscal Years: 2017 to 2022</t>
  </si>
  <si>
    <t>BALANCE SHEET</t>
  </si>
  <si>
    <t>ASSETS</t>
  </si>
  <si>
    <t>Cash and Short-Term Investments</t>
  </si>
  <si>
    <t xml:space="preserve">            Cash</t>
  </si>
  <si>
    <t>.</t>
  </si>
  <si>
    <t xml:space="preserve">            Short-Term Investments</t>
  </si>
  <si>
    <t>Receivables</t>
  </si>
  <si>
    <t xml:space="preserve">            Receivables - Trade</t>
  </si>
  <si>
    <t xml:space="preserve">            Income Tax Refund</t>
  </si>
  <si>
    <t xml:space="preserve">            Current Receivables - Other</t>
  </si>
  <si>
    <t>Inventories - Total</t>
  </si>
  <si>
    <t xml:space="preserve">            Inventories - Raw Materials</t>
  </si>
  <si>
    <t xml:space="preserve">            Inventories - Work in Process</t>
  </si>
  <si>
    <t xml:space="preserve">            Inventories - Finished Goods</t>
  </si>
  <si>
    <t xml:space="preserve">            Inventories - Other</t>
  </si>
  <si>
    <t>Current Assets - Other</t>
  </si>
  <si>
    <t xml:space="preserve">            Prepaid Expense</t>
  </si>
  <si>
    <t xml:space="preserve">            Other Curr.Asst, Excl.Ppd.Exp.</t>
  </si>
  <si>
    <t>Current Assets - Total</t>
  </si>
  <si>
    <t>Prop.Plant &amp; Equip.- Total (Net)</t>
  </si>
  <si>
    <t xml:space="preserve">            P.P.&amp; E.- Total (Gross)</t>
  </si>
  <si>
    <t xml:space="preserve">            Deprec.Depl.&amp; Amort.</t>
  </si>
  <si>
    <t>Invest. &amp; Advances - Eq.Meth.</t>
  </si>
  <si>
    <t>Invest. &amp; Advances - Other</t>
  </si>
  <si>
    <t>Intangibles</t>
  </si>
  <si>
    <t>Assets - Other</t>
  </si>
  <si>
    <t xml:space="preserve">            Deferred Charges</t>
  </si>
  <si>
    <t xml:space="preserve">            Other Asst., Excl.Def.Chg.</t>
  </si>
  <si>
    <t>Net Fixed Assets - Total</t>
  </si>
  <si>
    <t>Assets - Total</t>
  </si>
  <si>
    <t>LIABILITIES</t>
  </si>
  <si>
    <t>Debt in Current Liabilities</t>
  </si>
  <si>
    <t xml:space="preserve">            Notes Payable</t>
  </si>
  <si>
    <t xml:space="preserve">            Debt - Due in One Year</t>
  </si>
  <si>
    <t>Accounts Payable</t>
  </si>
  <si>
    <t>Income Taxes Payable</t>
  </si>
  <si>
    <t>Current Liabilities - Other</t>
  </si>
  <si>
    <t xml:space="preserve">            Accrued Expense</t>
  </si>
  <si>
    <t xml:space="preserve">            Other Curr.Liab., Excl.Accr.Exp.</t>
  </si>
  <si>
    <t>Current Liabilities - Total</t>
  </si>
  <si>
    <t>Long-Term Debt - Total</t>
  </si>
  <si>
    <t xml:space="preserve">            Debt - Convertible (Total)</t>
  </si>
  <si>
    <t xml:space="preserve">            Debt - Subordinated Convertible</t>
  </si>
  <si>
    <t xml:space="preserve">            Debt - Senior Convertible</t>
  </si>
  <si>
    <t xml:space="preserve">            Debt - Subordinated</t>
  </si>
  <si>
    <t xml:space="preserve">            Debt - Notes</t>
  </si>
  <si>
    <t xml:space="preserve">            Debt - Debentures</t>
  </si>
  <si>
    <t xml:space="preserve">            Long-Term Debt - Other</t>
  </si>
  <si>
    <t xml:space="preserve">            Debt - Cap. Lease Oblig.</t>
  </si>
  <si>
    <t>Liabilities - Other</t>
  </si>
  <si>
    <t>Def. Taxes and Invest.Tax Cred.</t>
  </si>
  <si>
    <t xml:space="preserve">            Deferred Taxes</t>
  </si>
  <si>
    <t xml:space="preserve">            Investment Tax Credit</t>
  </si>
  <si>
    <t>Noncontrolling Interest - Redeemable</t>
  </si>
  <si>
    <t>Liabilities - Total</t>
  </si>
  <si>
    <t>SHAREHOLDERS' EQUITY</t>
  </si>
  <si>
    <t>Preferred Stock - Carrying Value</t>
  </si>
  <si>
    <t xml:space="preserve">            Pref. Stock - Redeemable</t>
  </si>
  <si>
    <t xml:space="preserve">            Pref. Stock - Nonredeemable</t>
  </si>
  <si>
    <t>Common Equity - Total</t>
  </si>
  <si>
    <t xml:space="preserve">            Common Stock</t>
  </si>
  <si>
    <t xml:space="preserve">            Capital Surplus</t>
  </si>
  <si>
    <t xml:space="preserve">            Retained Earnings</t>
  </si>
  <si>
    <t xml:space="preserve">            Less: Treas.Stock - Total $ Amt.</t>
  </si>
  <si>
    <t>Shareholders Equity - Parent</t>
  </si>
  <si>
    <t>Noncontrolling Interest - Nonredeemable</t>
  </si>
  <si>
    <t>Shareholders Equity - Total</t>
  </si>
  <si>
    <t>Total Liabilities and Shareholders Equity</t>
  </si>
  <si>
    <t>Fiscal Years: 2013 to 2026</t>
  </si>
  <si>
    <t>BALANCE SHEET - FORECASTING</t>
  </si>
  <si>
    <t>Assume same as last year</t>
  </si>
  <si>
    <t>Proportion with Sales</t>
  </si>
  <si>
    <t>6-Year Average</t>
  </si>
  <si>
    <t>3-Year Average</t>
  </si>
  <si>
    <t>INCOME STATEMENT</t>
  </si>
  <si>
    <t>Sales (Net)</t>
  </si>
  <si>
    <t>Cost of Goods Sold</t>
  </si>
  <si>
    <t>Selling, General, and Administrative Expense</t>
  </si>
  <si>
    <t>Operating Income Before Depreciation</t>
  </si>
  <si>
    <t>Depreciation and Amortization</t>
  </si>
  <si>
    <t xml:space="preserve">            Amortization of Intangibles</t>
  </si>
  <si>
    <t xml:space="preserve">            Depreciation Expense (Schedule VI)</t>
  </si>
  <si>
    <t xml:space="preserve">            Depletion Expense (Schedule VI)</t>
  </si>
  <si>
    <t>Operating Income After Depreciation</t>
  </si>
  <si>
    <t>Interest Expense</t>
  </si>
  <si>
    <t>Nonoperating Income (Expense)</t>
  </si>
  <si>
    <t xml:space="preserve">            Nonoperating Income (Expense) - Excluding Interest Income</t>
  </si>
  <si>
    <t xml:space="preserve">            Interest Income</t>
  </si>
  <si>
    <t>Special Items</t>
  </si>
  <si>
    <t>Pretax Income</t>
  </si>
  <si>
    <t xml:space="preserve">            Pretax Income - Domestic</t>
  </si>
  <si>
    <t xml:space="preserve">            Pretax Income - Foreign</t>
  </si>
  <si>
    <t>Income Taxes - Total</t>
  </si>
  <si>
    <t xml:space="preserve">            Deferred Taxes (Income Account)</t>
  </si>
  <si>
    <t xml:space="preserve">                        Deferred Taxes - Federal</t>
  </si>
  <si>
    <t xml:space="preserve">                        Deferred Taxes - Foreign</t>
  </si>
  <si>
    <t xml:space="preserve">                        Deferred Taxes - State</t>
  </si>
  <si>
    <t xml:space="preserve">            Income Taxes - Federal</t>
  </si>
  <si>
    <t xml:space="preserve">            Income Taxes - Foreign</t>
  </si>
  <si>
    <t xml:space="preserve">            Income Taxes - State</t>
  </si>
  <si>
    <t xml:space="preserve">            Income Taxes - Other</t>
  </si>
  <si>
    <t>Minority Interest</t>
  </si>
  <si>
    <t>Income Before Extraordinary Items</t>
  </si>
  <si>
    <t>Dividends - Preferred</t>
  </si>
  <si>
    <t>Income Before Extraordinary Items - Available for Common</t>
  </si>
  <si>
    <t>Common Stock Equivalents - Dollar Savings</t>
  </si>
  <si>
    <t>Income Before Extraordinary Items - Adjusted for Common Stock Equivalents</t>
  </si>
  <si>
    <t>Extraordinary Items and Discontinued Operations</t>
  </si>
  <si>
    <t xml:space="preserve">            Extraordinary Items</t>
  </si>
  <si>
    <t xml:space="preserve">            Discounted Operations</t>
  </si>
  <si>
    <t>Net Income Adjusted for Common Stock Equivalents</t>
  </si>
  <si>
    <t>Net Income (Loss)</t>
  </si>
  <si>
    <t>COMMON-SIZE INCOME STATEMENT</t>
  </si>
  <si>
    <t>Sales Growth made under the assumption of 'Average Growth for Sales'</t>
  </si>
  <si>
    <t>Used 10 Year Fixed Interest Rate</t>
  </si>
  <si>
    <t>Proportion with Interest Expense</t>
  </si>
  <si>
    <t>Same as Last Year</t>
  </si>
  <si>
    <t>Proportion with Pretax Income</t>
  </si>
  <si>
    <t>STATEMENT OF CASH FLOWS</t>
  </si>
  <si>
    <t>INDIRECT OPERATING ACTIVITIES</t>
  </si>
  <si>
    <t>Deferred Taxes</t>
  </si>
  <si>
    <t>Equity in Net Loss (Earnings)</t>
  </si>
  <si>
    <t>Sale of Property, Plant, and Equipment and Sale of Investments - Loss (Gain)</t>
  </si>
  <si>
    <t>Funds from Operations - Other</t>
  </si>
  <si>
    <t>Accounts Receivable - Decrease (Increase)</t>
  </si>
  <si>
    <t>Inventory - Decrease (Increase)</t>
  </si>
  <si>
    <t>Accounts Payable and Accrued Liabilities - Increase (Decrease)</t>
  </si>
  <si>
    <t>Income Taxes - Accrued - Increase (Decrease)</t>
  </si>
  <si>
    <t>Assets and Liablities - Other (Net Change)</t>
  </si>
  <si>
    <t>Operating Activities - Net Cash Flow</t>
  </si>
  <si>
    <t>INVESTING ACTIVITIES</t>
  </si>
  <si>
    <t>Increase in Investments</t>
  </si>
  <si>
    <t>Sale of Investments</t>
  </si>
  <si>
    <t>Short-Term Investments - Change</t>
  </si>
  <si>
    <t>Capital Expenditures</t>
  </si>
  <si>
    <t>Sale of Property, Plant, and Equipment</t>
  </si>
  <si>
    <t>Acquisitions</t>
  </si>
  <si>
    <t>Investing Activities - Other</t>
  </si>
  <si>
    <t>Investing Activities - Net Cash Flow</t>
  </si>
  <si>
    <t>FINANCING ACTIVITIES</t>
  </si>
  <si>
    <t>Sale of Common and Preferred Stock</t>
  </si>
  <si>
    <t>Purchase of Common and Preferred Stock</t>
  </si>
  <si>
    <t>Cash Dividends</t>
  </si>
  <si>
    <t>Long Term Debt - Issuance</t>
  </si>
  <si>
    <t>Long Term Debt - Reduction</t>
  </si>
  <si>
    <t>Changes in Current Debt</t>
  </si>
  <si>
    <t>Financing Activities - Other</t>
  </si>
  <si>
    <t>Financing Activities - Net Cash Flow</t>
  </si>
  <si>
    <t>Exchange Rate Effect</t>
  </si>
  <si>
    <t>Cash and Cash Equivalents - Increase (Decrease)</t>
  </si>
  <si>
    <t>DIRECT OPERATING ACTIVITIES</t>
  </si>
  <si>
    <t>Interest Paid Net</t>
  </si>
  <si>
    <t>Income Taxes Paid</t>
  </si>
  <si>
    <t>Walmart</t>
  </si>
  <si>
    <t>Ratio Analysis for 2021 and 2022</t>
  </si>
  <si>
    <t>Ratio</t>
  </si>
  <si>
    <t>Industry 2022</t>
  </si>
  <si>
    <t>Analysis</t>
  </si>
  <si>
    <t>Liquidity Ratios</t>
  </si>
  <si>
    <t>Current Ratio</t>
  </si>
  <si>
    <t>Quick Ratio</t>
  </si>
  <si>
    <t>Efficiency Ratios</t>
  </si>
  <si>
    <t>Inventory Turnover</t>
  </si>
  <si>
    <t>A/R Turnover</t>
  </si>
  <si>
    <t>Average Collection Period</t>
  </si>
  <si>
    <t>Fixed Asset Turnover</t>
  </si>
  <si>
    <t>Total Asset Turnover</t>
  </si>
  <si>
    <t>Leverage Ratios</t>
  </si>
  <si>
    <t>Total Debt Ratio</t>
  </si>
  <si>
    <t>Long-term Debt Ratio</t>
  </si>
  <si>
    <t>LTD to Total Capitalization</t>
  </si>
  <si>
    <t>Debt to Equity</t>
  </si>
  <si>
    <t>LTD to Equity</t>
  </si>
  <si>
    <t>Coverage Ratios</t>
  </si>
  <si>
    <t>Times Interest Earned</t>
  </si>
  <si>
    <t>Cash Coverage Ratio</t>
  </si>
  <si>
    <t>Profitability Ratios</t>
  </si>
  <si>
    <t>Gross Profit Margin</t>
  </si>
  <si>
    <t>Operating Profit Margin</t>
  </si>
  <si>
    <t>Net Profit Margin</t>
  </si>
  <si>
    <t>Return on Total Assets</t>
  </si>
  <si>
    <t>Return on Equity</t>
  </si>
  <si>
    <t>Return on Common Equity</t>
  </si>
  <si>
    <t>Walmart Profitability Analysis</t>
  </si>
  <si>
    <t>(Millions of Dollars)</t>
  </si>
  <si>
    <t>Sales</t>
  </si>
  <si>
    <t>NI</t>
  </si>
  <si>
    <t>NPM</t>
  </si>
  <si>
    <t>Growth Rate for Sales</t>
  </si>
  <si>
    <t>Growht Rate for NI</t>
  </si>
  <si>
    <t>Average Growth for Sales</t>
  </si>
  <si>
    <t>Average Growth for NI</t>
  </si>
  <si>
    <t>CAGR for Sales</t>
  </si>
  <si>
    <t>CAGR for NI</t>
  </si>
  <si>
    <t>CAGR</t>
  </si>
  <si>
    <t>DuPont (ROE Decomposition) for 2022 and 2021</t>
  </si>
  <si>
    <t>ROE</t>
  </si>
  <si>
    <t>TAT</t>
  </si>
  <si>
    <t>EM</t>
  </si>
  <si>
    <t>DuPont</t>
  </si>
  <si>
    <t>Extended DuPont Analysis for 2022 and 2021</t>
  </si>
  <si>
    <t>OPM</t>
  </si>
  <si>
    <t>IB</t>
  </si>
  <si>
    <t>TB</t>
  </si>
  <si>
    <t>Economic Profit Analysis for 2021 and 2022</t>
  </si>
  <si>
    <t>Tax Rate</t>
  </si>
  <si>
    <t>NOPAT</t>
  </si>
  <si>
    <t>TOC</t>
  </si>
  <si>
    <t>After Tax WACC</t>
  </si>
  <si>
    <t>Dolllar Cost of Capital</t>
  </si>
  <si>
    <t>Net Income</t>
  </si>
  <si>
    <t>Z Score Analysis for 2021 and 2022</t>
  </si>
  <si>
    <t>Coefficient for Original Model</t>
  </si>
  <si>
    <t>Coefficient for Private Firm Model</t>
  </si>
  <si>
    <t>X1</t>
  </si>
  <si>
    <t>X2</t>
  </si>
  <si>
    <t>X3</t>
  </si>
  <si>
    <t>X4</t>
  </si>
  <si>
    <t>X5</t>
  </si>
  <si>
    <t>Z-score</t>
  </si>
  <si>
    <t>Verdict</t>
  </si>
  <si>
    <t>Closing Adjusted Price</t>
  </si>
  <si>
    <t>Adjusted Daily Return</t>
  </si>
  <si>
    <t>Date</t>
  </si>
  <si>
    <t>WMT</t>
  </si>
  <si>
    <t>SPY</t>
  </si>
  <si>
    <t>11/21/2018</t>
  </si>
  <si>
    <t>WMT - Adjusted Daily Return</t>
  </si>
  <si>
    <t>SPY - Adjusted Daily Return</t>
  </si>
  <si>
    <t>11/23/2018</t>
  </si>
  <si>
    <t>11/26/2018</t>
  </si>
  <si>
    <t>Mean</t>
  </si>
  <si>
    <t>11/27/2018</t>
  </si>
  <si>
    <t>Standard Error</t>
  </si>
  <si>
    <t>11/28/2018</t>
  </si>
  <si>
    <t>Median</t>
  </si>
  <si>
    <t>11/29/2018</t>
  </si>
  <si>
    <t>Mode</t>
  </si>
  <si>
    <t>11/30/2018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</si>
  <si>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</si>
  <si>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</si>
  <si>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</si>
  <si>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</si>
  <si>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</si>
  <si>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</si>
  <si>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</si>
  <si>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</si>
  <si>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12/13/2018</t>
  </si>
  <si>
    <t>Count</t>
  </si>
  <si>
    <t>12/14/2018</t>
  </si>
  <si>
    <t>12/17/2018</t>
  </si>
  <si>
    <t>12/18/2018</t>
  </si>
  <si>
    <t>SUMMARY OUTPUT</t>
  </si>
  <si>
    <t>12/19/2018</t>
  </si>
  <si>
    <t>12/20/2018</t>
  </si>
  <si>
    <t>Regression Statistics</t>
  </si>
  <si>
    <t>12/21/2018</t>
  </si>
  <si>
    <t>Multiple R</t>
  </si>
  <si>
    <t>12/24/2018</t>
  </si>
  <si>
    <t>R Square</t>
  </si>
  <si>
    <t>12/26/2018</t>
  </si>
  <si>
    <t>Adjusted R Square</t>
  </si>
  <si>
    <t>12/27/2018</t>
  </si>
  <si>
    <t>12/28/2018</t>
  </si>
  <si>
    <t>Observations</t>
  </si>
  <si>
    <t>12/31/2018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</si>
  <si>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</si>
  <si>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</si>
  <si>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</si>
  <si>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</si>
  <si>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</si>
  <si>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</si>
  <si>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</si>
  <si>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</si>
  <si>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</si>
  <si>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</si>
  <si>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</si>
  <si>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</si>
  <si>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</si>
  <si>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</si>
  <si>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</si>
  <si>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</si>
  <si>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</si>
  <si>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1/14/2019</t>
  </si>
  <si>
    <t>X Variable 1</t>
  </si>
  <si>
    <t>1/15/2019</t>
  </si>
  <si>
    <t>1/16/2019</t>
  </si>
  <si>
    <t>1/17/2019</t>
  </si>
  <si>
    <t>1/18/2019</t>
  </si>
  <si>
    <t>RESIDUAL OUTPUT</t>
  </si>
  <si>
    <t>1/22/2019</t>
  </si>
  <si>
    <t>1/23/2019</t>
  </si>
  <si>
    <t>Observation</t>
  </si>
  <si>
    <t>Predicted Y</t>
  </si>
  <si>
    <t>Residuals</t>
  </si>
  <si>
    <t>1/24/2019</t>
  </si>
  <si>
    <t>1/25/2019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</si>
  <si>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</si>
  <si>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</si>
  <si>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</si>
  <si>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</si>
  <si>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</si>
  <si>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</si>
  <si>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</si>
  <si>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</si>
  <si>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</si>
  <si>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</si>
  <si>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</si>
  <si>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</si>
  <si>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</si>
  <si>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</si>
  <si>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</si>
  <si>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</si>
  <si>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</si>
  <si>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</si>
  <si>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</si>
  <si>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</si>
  <si>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</si>
  <si>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</si>
  <si>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</si>
  <si>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</si>
  <si>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</si>
  <si>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</si>
  <si>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</si>
  <si>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</si>
  <si>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</si>
  <si>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</si>
  <si>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</si>
  <si>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</si>
  <si>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</si>
  <si>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</si>
  <si>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</si>
  <si>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</si>
  <si>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</si>
  <si>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</si>
  <si>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</si>
  <si>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</si>
  <si>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</si>
  <si>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</si>
  <si>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</si>
  <si>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</si>
  <si>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</si>
  <si>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</si>
  <si>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</si>
  <si>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</si>
  <si>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</si>
  <si>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</si>
  <si>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</si>
  <si>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</si>
  <si>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</si>
  <si>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</si>
  <si>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</si>
  <si>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</si>
  <si>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</si>
  <si>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</si>
  <si>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</si>
  <si>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</si>
  <si>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</si>
  <si>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</si>
  <si>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</si>
  <si>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</si>
  <si>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</si>
  <si>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</si>
  <si>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</si>
  <si>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</si>
  <si>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</si>
  <si>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</si>
  <si>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</si>
  <si>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</si>
  <si>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</si>
  <si>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</si>
  <si>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</si>
  <si>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</si>
  <si>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</si>
  <si>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</si>
  <si>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</si>
  <si>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</si>
  <si>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</si>
  <si>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</si>
  <si>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</si>
  <si>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</si>
  <si>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</si>
  <si>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</si>
  <si>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</si>
  <si>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</si>
  <si>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</si>
  <si>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</si>
  <si>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</si>
  <si>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</si>
  <si>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</si>
  <si>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</si>
  <si>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</si>
  <si>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</si>
  <si>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</si>
  <si>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</si>
  <si>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</si>
  <si>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</si>
  <si>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</si>
  <si>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</si>
  <si>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</si>
  <si>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</si>
  <si>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</si>
  <si>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</si>
  <si>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</si>
  <si>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</si>
  <si>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</si>
  <si>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</si>
  <si>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</si>
  <si>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</si>
  <si>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</si>
  <si>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</si>
  <si>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</si>
  <si>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</si>
  <si>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</si>
  <si>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</si>
  <si>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</si>
  <si>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</si>
  <si>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</si>
  <si>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</si>
  <si>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</si>
  <si>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</si>
  <si>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</si>
  <si>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</si>
  <si>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</si>
  <si>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</si>
  <si>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</si>
  <si>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</si>
  <si>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</si>
  <si>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</si>
  <si>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</si>
  <si>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</si>
  <si>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</si>
  <si>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</si>
  <si>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</si>
  <si>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</si>
  <si>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</si>
  <si>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</si>
  <si>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</si>
  <si>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</si>
  <si>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</si>
  <si>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</si>
  <si>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</si>
  <si>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</si>
  <si>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</si>
  <si>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</si>
  <si>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</si>
  <si>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</si>
  <si>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</si>
  <si>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</si>
  <si>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</si>
  <si>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</si>
  <si>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</si>
  <si>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</si>
  <si>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</si>
  <si>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</si>
  <si>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</si>
  <si>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</si>
  <si>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</si>
  <si>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</si>
  <si>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</si>
  <si>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</si>
  <si>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</si>
  <si>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</si>
  <si>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</si>
  <si>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</si>
  <si>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</si>
  <si>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</si>
  <si>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</si>
  <si>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</si>
  <si>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</si>
  <si>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</si>
  <si>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</si>
  <si>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</si>
  <si>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</si>
  <si>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</si>
  <si>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</si>
  <si>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</si>
  <si>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</si>
  <si>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</si>
  <si>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</si>
  <si>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</si>
  <si>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</si>
  <si>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</si>
  <si>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</si>
  <si>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</si>
  <si>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</si>
  <si>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</si>
  <si>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</si>
  <si>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</si>
  <si>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</si>
  <si>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</si>
  <si>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</si>
  <si>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</si>
  <si>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</si>
  <si>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</si>
  <si>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</si>
  <si>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</si>
  <si>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</si>
  <si>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</si>
  <si>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</si>
  <si>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</si>
  <si>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</si>
  <si>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</si>
  <si>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</si>
  <si>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</si>
  <si>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</si>
  <si>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</si>
  <si>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</si>
  <si>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</si>
  <si>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</si>
  <si>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</si>
  <si>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</si>
  <si>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</si>
  <si>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</si>
  <si>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</si>
  <si>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</si>
  <si>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</si>
  <si>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</si>
  <si>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</si>
  <si>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</si>
  <si>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</si>
  <si>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</si>
  <si>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</si>
  <si>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</si>
  <si>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</si>
  <si>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</si>
  <si>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</si>
  <si>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</si>
  <si>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</si>
  <si>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</si>
  <si>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</si>
  <si>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</si>
  <si>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</si>
  <si>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</si>
  <si>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</si>
  <si>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</si>
  <si>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</si>
  <si>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</si>
  <si>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</si>
  <si>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</si>
  <si>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</si>
  <si>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</si>
  <si>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</si>
  <si>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</si>
  <si>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</si>
  <si>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</si>
  <si>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</si>
  <si>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</si>
  <si>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</si>
  <si>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</si>
  <si>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</si>
  <si>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</si>
  <si>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</si>
  <si>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</si>
  <si>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</si>
  <si>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</si>
  <si>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</si>
  <si>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</si>
  <si>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</si>
  <si>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</si>
  <si>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</si>
  <si>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</si>
  <si>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</si>
  <si>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</si>
  <si>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</si>
  <si>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</si>
  <si>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</si>
  <si>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</si>
  <si>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</si>
  <si>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</si>
  <si>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</si>
  <si>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</si>
  <si>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</si>
  <si>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</si>
  <si>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</si>
  <si>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</si>
  <si>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</si>
  <si>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</si>
  <si>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</si>
  <si>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</si>
  <si>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</si>
  <si>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</si>
  <si>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</si>
  <si>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</si>
  <si>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</si>
  <si>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</si>
  <si>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</si>
  <si>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</si>
  <si>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</si>
  <si>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</si>
  <si>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</si>
  <si>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</si>
  <si>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</si>
  <si>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</si>
  <si>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</si>
  <si>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</si>
  <si>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</si>
  <si>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</si>
  <si>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</si>
  <si>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</si>
  <si>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</si>
  <si>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</si>
  <si>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</si>
  <si>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</si>
  <si>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</si>
  <si>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</si>
  <si>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</si>
  <si>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</si>
  <si>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</si>
  <si>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</si>
  <si>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</si>
  <si>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</si>
  <si>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</si>
  <si>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</si>
  <si>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</si>
  <si>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</si>
  <si>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</si>
  <si>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</si>
  <si>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</si>
  <si>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</si>
  <si>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</si>
  <si>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</si>
  <si>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</si>
  <si>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</si>
  <si>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</si>
  <si>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</si>
  <si>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</si>
  <si>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</si>
  <si>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</si>
  <si>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</si>
  <si>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</si>
  <si>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</si>
  <si>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</si>
  <si>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</si>
  <si>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</si>
  <si>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</si>
  <si>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</si>
  <si>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</si>
  <si>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</si>
  <si>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</si>
  <si>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</si>
  <si>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</si>
  <si>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</si>
  <si>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</si>
  <si>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</si>
  <si>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</si>
  <si>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</si>
  <si>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</si>
  <si>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</si>
  <si>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</si>
  <si>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</si>
  <si>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</si>
  <si>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</si>
  <si>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</si>
  <si>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</si>
  <si>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</si>
  <si>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</si>
  <si>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</si>
  <si>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</si>
  <si>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</si>
  <si>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</si>
  <si>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</si>
  <si>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</si>
  <si>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</si>
  <si>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</si>
  <si>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</si>
  <si>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</si>
  <si>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</si>
  <si>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</si>
  <si>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</si>
  <si>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</si>
  <si>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</si>
  <si>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</si>
  <si>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</si>
  <si>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</si>
  <si>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</si>
  <si>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</si>
  <si>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</si>
  <si>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</si>
  <si>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</si>
  <si>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</si>
  <si>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</si>
  <si>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</si>
  <si>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</si>
  <si>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</si>
  <si>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</si>
  <si>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</si>
  <si>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</si>
  <si>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</si>
  <si>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</si>
  <si>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</si>
  <si>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</si>
  <si>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</si>
  <si>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</si>
  <si>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</si>
  <si>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</si>
  <si>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</si>
  <si>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</si>
  <si>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</si>
  <si>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</si>
  <si>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</si>
  <si>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</si>
  <si>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</si>
  <si>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</si>
  <si>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</si>
  <si>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</si>
  <si>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</si>
  <si>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</si>
  <si>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</si>
  <si>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</si>
  <si>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</si>
  <si>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</si>
  <si>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</si>
  <si>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</si>
  <si>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</si>
  <si>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</si>
  <si>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</si>
  <si>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</si>
  <si>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</si>
  <si>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</si>
  <si>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</si>
  <si>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</si>
  <si>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</si>
  <si>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</si>
  <si>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</si>
  <si>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</si>
  <si>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</si>
  <si>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</si>
  <si>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</si>
  <si>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</si>
  <si>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</si>
  <si>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</si>
  <si>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</si>
  <si>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</si>
  <si>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</si>
  <si>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</si>
  <si>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</si>
  <si>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</si>
  <si>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</si>
  <si>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</si>
  <si>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</si>
  <si>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</si>
  <si>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</si>
  <si>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</si>
  <si>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</si>
  <si>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</si>
  <si>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</si>
  <si>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</si>
  <si>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</si>
  <si>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</si>
  <si>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</si>
  <si>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</si>
  <si>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</si>
  <si>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</si>
  <si>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</si>
  <si>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</si>
  <si>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</si>
  <si>
    <t>1/31/2022</t>
  </si>
  <si>
    <t>2/14/2022</t>
  </si>
  <si>
    <t>2/15/2022</t>
  </si>
  <si>
    <t>2/16/2022</t>
  </si>
  <si>
    <t>2/17/2022</t>
  </si>
  <si>
    <t>2/18/2022</t>
  </si>
  <si>
    <t>2/22/2022</t>
  </si>
  <si>
    <t>2/23/2022</t>
  </si>
  <si>
    <t>2/24/2022</t>
  </si>
  <si>
    <t>2/25/2022</t>
  </si>
  <si>
    <t>2/28/2022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</si>
  <si>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</si>
  <si>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</si>
  <si>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</si>
  <si>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</si>
  <si>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</si>
  <si>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</si>
  <si>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</si>
  <si>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</si>
  <si>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</si>
  <si>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</si>
  <si>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</si>
  <si>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</si>
  <si>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</si>
  <si>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</si>
  <si>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4/13/2022</t>
  </si>
  <si>
    <t>4/14/2022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</si>
  <si>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</si>
  <si>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</si>
  <si>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</si>
  <si>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</si>
  <si>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</si>
  <si>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</si>
  <si>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</si>
  <si>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</si>
  <si>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</si>
  <si>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</si>
  <si>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</si>
  <si>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</si>
  <si>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</si>
  <si>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</si>
  <si>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</si>
  <si>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</si>
  <si>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</si>
  <si>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</si>
  <si>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</si>
  <si>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</si>
  <si>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</si>
  <si>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</si>
  <si>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6/13/2022</t>
  </si>
  <si>
    <t>6/14/2022</t>
  </si>
  <si>
    <t>6/15/2022</t>
  </si>
  <si>
    <t>6/16/2022</t>
  </si>
  <si>
    <t>6/17/2022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</si>
  <si>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</si>
  <si>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</si>
  <si>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</si>
  <si>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</si>
  <si>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</si>
  <si>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</si>
  <si>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</si>
  <si>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</si>
  <si>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</si>
  <si>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</si>
  <si>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</si>
  <si>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</si>
  <si>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</si>
  <si>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</si>
  <si>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</si>
  <si>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</si>
  <si>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</si>
  <si>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</si>
  <si>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</si>
  <si>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</si>
  <si>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</si>
  <si>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</si>
  <si>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</si>
  <si>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</si>
  <si>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</si>
  <si>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</si>
  <si>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</si>
  <si>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</si>
  <si>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</si>
  <si>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</si>
  <si>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</si>
  <si>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</si>
  <si>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</si>
  <si>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</si>
  <si>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</si>
  <si>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</si>
  <si>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</si>
  <si>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</si>
  <si>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</si>
  <si>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</si>
  <si>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</si>
  <si>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</si>
  <si>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</si>
  <si>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</si>
  <si>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</si>
  <si>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</si>
  <si>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</si>
  <si>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</si>
  <si>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</si>
  <si>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</si>
  <si>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</si>
  <si>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</si>
  <si>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</si>
  <si>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</si>
  <si>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</si>
  <si>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</si>
  <si>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</si>
  <si>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</si>
  <si>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</si>
  <si>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</si>
  <si>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</si>
  <si>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</si>
  <si>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</si>
  <si>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</si>
  <si>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</si>
  <si>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</si>
  <si>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</si>
  <si>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</si>
  <si>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</si>
  <si>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</si>
  <si>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</si>
  <si>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</si>
  <si>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</si>
  <si>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</si>
  <si>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</si>
  <si>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</si>
  <si>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</si>
  <si>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</si>
  <si>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</si>
  <si>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</si>
  <si>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</si>
  <si>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</si>
  <si>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</si>
  <si>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</si>
  <si>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</si>
  <si>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</si>
  <si>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1/13/2023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</si>
  <si>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</si>
  <si>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</si>
  <si>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</si>
  <si>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</si>
  <si>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</si>
  <si>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</si>
  <si>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</si>
  <si>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</si>
  <si>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</si>
  <si>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</si>
  <si>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</si>
  <si>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2/13/2023</t>
  </si>
  <si>
    <t>2/14/2023</t>
  </si>
  <si>
    <t>2/15/2023</t>
  </si>
  <si>
    <t>2/16/2023</t>
  </si>
  <si>
    <t>2/17/2023</t>
  </si>
  <si>
    <t>2/21/2023</t>
  </si>
  <si>
    <t>2/22/2023</t>
  </si>
  <si>
    <t>2/23/2023</t>
  </si>
  <si>
    <t>2/24/2023</t>
  </si>
  <si>
    <t>2/27/2023</t>
  </si>
  <si>
    <t>2/28/2023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</si>
  <si>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</si>
  <si>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</si>
  <si>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</si>
  <si>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</si>
  <si>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</si>
  <si>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</si>
  <si>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</si>
  <si>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</si>
  <si>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</si>
  <si>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</si>
  <si>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</si>
  <si>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</si>
  <si>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</si>
  <si>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3/30/2023</t>
  </si>
  <si>
    <t>3/31/2023</t>
  </si>
  <si>
    <t>4/13/2023</t>
  </si>
  <si>
    <t>4/14/2023</t>
  </si>
  <si>
    <t>4/17/2023</t>
  </si>
  <si>
    <t>4/18/2023</t>
  </si>
  <si>
    <t>4/19/2023</t>
  </si>
  <si>
    <t>4/20/2023</t>
  </si>
  <si>
    <t>4/21/2023</t>
  </si>
  <si>
    <t>4/24/2023</t>
  </si>
  <si>
    <t>4/25/2023</t>
  </si>
  <si>
    <t>4/26/2023</t>
  </si>
  <si>
    <t>4/27/2023</t>
  </si>
  <si>
    <t>4/28/2023</t>
  </si>
  <si>
    <t>5/15/2023</t>
  </si>
  <si>
    <t>5/16/2023</t>
  </si>
  <si>
    <t>5/17/2023</t>
  </si>
  <si>
    <t>5/18/2023</t>
  </si>
  <si>
    <t>5/19/2023</t>
  </si>
  <si>
    <t>5/22/2023</t>
  </si>
  <si>
    <t>5/23/2023</t>
  </si>
  <si>
    <t>5/24/2023</t>
  </si>
  <si>
    <t>5/25/2023</t>
  </si>
  <si>
    <t>5/26/2023</t>
  </si>
  <si>
    <t>5/30/2023</t>
  </si>
  <si>
    <t>5/31/2023</t>
  </si>
  <si>
    <t>6/13/2023</t>
  </si>
  <si>
    <t>6/14/2023</t>
  </si>
  <si>
    <t>6/15/2023</t>
  </si>
  <si>
    <t>6/16/2023</t>
  </si>
  <si>
    <t>6/20/2023</t>
  </si>
  <si>
    <t>6/21/2023</t>
  </si>
  <si>
    <t>6/22/2023</t>
  </si>
  <si>
    <t>6/23/2023</t>
  </si>
  <si>
    <t>6/26/2023</t>
  </si>
  <si>
    <t>6/27/2023</t>
  </si>
  <si>
    <t>6/28/2023</t>
  </si>
  <si>
    <t>6/29/2023</t>
  </si>
  <si>
    <t>6/30/2023</t>
  </si>
  <si>
    <t>7/13/2023</t>
  </si>
  <si>
    <t>7/14/2023</t>
  </si>
  <si>
    <t>7/17/2023</t>
  </si>
  <si>
    <t>7/18/2023</t>
  </si>
  <si>
    <t>7/19/2023</t>
  </si>
  <si>
    <t>7/20/2023</t>
  </si>
  <si>
    <t>7/21/2023</t>
  </si>
  <si>
    <t>7/24/2023</t>
  </si>
  <si>
    <t>7/25/2023</t>
  </si>
  <si>
    <t>7/26/2023</t>
  </si>
  <si>
    <t>7/27/2023</t>
  </si>
  <si>
    <t>7/28/2023</t>
  </si>
  <si>
    <t>7/31/2023</t>
  </si>
  <si>
    <t>8/14/2023</t>
  </si>
  <si>
    <t>8/15/2023</t>
  </si>
  <si>
    <t>8/16/2023</t>
  </si>
  <si>
    <t>8/17/2023</t>
  </si>
  <si>
    <t>8/18/2023</t>
  </si>
  <si>
    <t>8/21/2023</t>
  </si>
  <si>
    <t>8/22/2023</t>
  </si>
  <si>
    <t>8/23/2023</t>
  </si>
  <si>
    <t>8/24/2023</t>
  </si>
  <si>
    <t>8/25/2023</t>
  </si>
  <si>
    <t>8/28/2023</t>
  </si>
  <si>
    <t>8/29/2023</t>
  </si>
  <si>
    <t>8/30/2023</t>
  </si>
  <si>
    <t>8/31/2023</t>
  </si>
  <si>
    <t>9/13/2023</t>
  </si>
  <si>
    <t>9/14/2023</t>
  </si>
  <si>
    <t>9/15/2023</t>
  </si>
  <si>
    <t>9/18/2023</t>
  </si>
  <si>
    <t>9/19/2023</t>
  </si>
  <si>
    <t>9/20/2023</t>
  </si>
  <si>
    <t>9/21/2023</t>
  </si>
  <si>
    <t>9/22/2023</t>
  </si>
  <si>
    <t>9/25/2023</t>
  </si>
  <si>
    <t>9/26/2023</t>
  </si>
  <si>
    <t>9/27/2023</t>
  </si>
  <si>
    <t>9/28/2023</t>
  </si>
  <si>
    <t>9/29/2023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</si>
  <si>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</si>
  <si>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</si>
  <si>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</si>
  <si>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</si>
  <si>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</si>
  <si>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</si>
  <si>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</si>
  <si>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</si>
  <si>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</si>
  <si>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</si>
  <si>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</si>
  <si>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</si>
  <si>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</si>
  <si>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11/13/2023</t>
  </si>
  <si>
    <t>11/14/2023</t>
  </si>
  <si>
    <t>11/15/2023</t>
  </si>
  <si>
    <t>11/16/2023</t>
  </si>
  <si>
    <t>11/17/2023</t>
  </si>
  <si>
    <t>11/20/2023</t>
  </si>
  <si>
    <t>EPS</t>
  </si>
  <si>
    <t>macrotrends</t>
  </si>
  <si>
    <t>D1</t>
  </si>
  <si>
    <t>walmart investor relations</t>
  </si>
  <si>
    <t>RFR</t>
  </si>
  <si>
    <t>market risk premium</t>
  </si>
  <si>
    <t>stock_beta</t>
  </si>
  <si>
    <t>Required Return</t>
  </si>
  <si>
    <t>Divident Payout Ratio</t>
  </si>
  <si>
    <t>koyfin</t>
  </si>
  <si>
    <t>Reinvested Earnings</t>
  </si>
  <si>
    <t>Growth Rate</t>
  </si>
  <si>
    <t>Value without growth</t>
  </si>
  <si>
    <t>Value with growth</t>
  </si>
  <si>
    <t>Value of stock</t>
  </si>
  <si>
    <t>Real value of Walmart Stock</t>
  </si>
  <si>
    <t>Slighly overvalued although the difference is likely to be insignificant</t>
  </si>
  <si>
    <t>AdjustRate_Sales</t>
  </si>
  <si>
    <t>ProjectedSales2023</t>
  </si>
  <si>
    <t>ProjectedSales2024</t>
  </si>
  <si>
    <t>ProjectedSales2025</t>
  </si>
  <si>
    <t>ProjectedSales2026</t>
  </si>
  <si>
    <t>NetIncome2023</t>
  </si>
  <si>
    <t>NetIncome2024</t>
  </si>
  <si>
    <t>NetIncome2025</t>
  </si>
  <si>
    <t>NetIncome2026</t>
  </si>
  <si>
    <t>Base Scenario</t>
  </si>
  <si>
    <t>Best Scenario</t>
  </si>
  <si>
    <t>Worst Scenario</t>
  </si>
  <si>
    <t>Scenario Summary</t>
  </si>
  <si>
    <t>Changing Cells:</t>
  </si>
  <si>
    <t>Current Values:</t>
  </si>
  <si>
    <t>Result Cells:</t>
  </si>
  <si>
    <t>Notes: Current Values column represents values of changing cells at</t>
  </si>
  <si>
    <t>time Scenario Summary Report was created.  Changing cells for each</t>
  </si>
  <si>
    <t>scenario are highlighted in grey.</t>
  </si>
  <si>
    <t>Created by FRANCISCO VIANA DE SOUSA SANTOS on 11/22/2023
Modified by FRANCISCO VIANA DE SOUSA SANTOS on 11/22/2023</t>
  </si>
  <si>
    <t>Sales_Adjust_Rate</t>
  </si>
  <si>
    <t>DFN</t>
  </si>
  <si>
    <t>Iteration Dummy</t>
  </si>
  <si>
    <t>Retrieved using Targets Financial Statements</t>
  </si>
  <si>
    <t>Otherwise received from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</si>
</sst>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,###,##0.000"/>
    <numFmt numFmtId="165" formatCode="#,##0.000"/>
    <numFmt numFmtId="166" formatCode="0.0"/>
    <numFmt numFmtId="167" formatCode="0.00&quot;x&quot;"/>
    <numFmt numFmtId="168" formatCode="0.00\ &quot;days&quot;"/>
    <numFmt numFmtId="169" formatCode="0.000%"/>
    <numFmt numFmtId="170" formatCode="###,###,##0"/>
  </numFmts>
  <fonts count="18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sz val="11"/>
      <color rgb="FF000000"/>
      <name val="Calibri"/>
      <family val="2"/>
    </font>
    <font>
      <i/>
      <sz val="10"/>
      <name val="Arial"/>
      <family val="2"/>
    </font>
    <font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</borders>
  <cellStyleXfs count="2"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4" fontId="0" fillId="0" borderId="0" xfId="0" applyNumberFormat="1"/>
    <xf numFmtId="0" fontId="1" fillId="0" borderId="4" xfId="0" applyFont="1" applyFill="1" applyBorder="1" applyAlignment="1" applyProtection="1"/>
    <xf numFmtId="164" fontId="1" fillId="0" borderId="4" xfId="0" applyNumberFormat="1" applyFont="1" applyFill="1" applyBorder="1" applyAlignment="1" applyProtection="1"/>
    <xf numFmtId="0" fontId="4" fillId="0" borderId="4" xfId="0" applyFont="1" applyBorder="1"/>
    <xf numFmtId="165" fontId="4" fillId="0" borderId="4" xfId="0" applyNumberFormat="1" applyFont="1" applyBorder="1"/>
    <xf numFmtId="164" fontId="1" fillId="0" borderId="5" xfId="0" applyNumberFormat="1" applyFont="1" applyFill="1" applyBorder="1" applyAlignment="1" applyProtection="1"/>
    <xf numFmtId="0" fontId="1" fillId="0" borderId="6" xfId="0" applyFont="1" applyFill="1" applyBorder="1" applyAlignment="1" applyProtection="1"/>
    <xf numFmtId="164" fontId="1" fillId="0" borderId="6" xfId="0" applyNumberFormat="1" applyFont="1" applyFill="1" applyBorder="1" applyAlignment="1" applyProtection="1"/>
    <xf numFmtId="164" fontId="1" fillId="0" borderId="3" xfId="0" applyNumberFormat="1" applyFont="1" applyFill="1" applyBorder="1" applyAlignment="1" applyProtection="1"/>
    <xf numFmtId="0" fontId="1" fillId="4" borderId="7" xfId="0" applyFont="1" applyFill="1" applyBorder="1" applyAlignment="1" applyProtection="1"/>
    <xf numFmtId="0" fontId="1" fillId="0" borderId="8" xfId="0" applyFont="1" applyFill="1" applyBorder="1" applyAlignment="1" applyProtection="1"/>
    <xf numFmtId="10" fontId="2" fillId="0" borderId="0" xfId="0" applyNumberFormat="1" applyFont="1" applyFill="1" applyBorder="1" applyAlignment="1" applyProtection="1"/>
    <xf numFmtId="10" fontId="2" fillId="0" borderId="9" xfId="0" applyNumberFormat="1" applyFont="1" applyFill="1" applyBorder="1" applyAlignment="1" applyProtection="1"/>
    <xf numFmtId="10" fontId="1" fillId="0" borderId="0" xfId="0" applyNumberFormat="1" applyFont="1" applyFill="1" applyBorder="1" applyAlignment="1" applyProtection="1"/>
    <xf numFmtId="10" fontId="1" fillId="0" borderId="4" xfId="0" applyNumberFormat="1" applyFont="1" applyFill="1" applyBorder="1" applyAlignment="1" applyProtection="1"/>
    <xf numFmtId="10" fontId="1" fillId="0" borderId="6" xfId="0" applyNumberFormat="1" applyFont="1" applyFill="1" applyBorder="1" applyAlignment="1" applyProtection="1"/>
    <xf numFmtId="10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10" fontId="0" fillId="0" borderId="3" xfId="0" applyNumberFormat="1" applyBorder="1"/>
    <xf numFmtId="10" fontId="0" fillId="0" borderId="15" xfId="0" applyNumberFormat="1" applyBorder="1"/>
    <xf numFmtId="0" fontId="0" fillId="0" borderId="16" xfId="0" applyBorder="1"/>
    <xf numFmtId="0" fontId="0" fillId="0" borderId="9" xfId="0" applyBorder="1"/>
    <xf numFmtId="0" fontId="0" fillId="0" borderId="17" xfId="0" applyBorder="1"/>
    <xf numFmtId="0" fontId="4" fillId="0" borderId="14" xfId="0" applyFont="1" applyBorder="1"/>
    <xf numFmtId="10" fontId="1" fillId="0" borderId="3" xfId="0" applyNumberFormat="1" applyFont="1" applyFill="1" applyBorder="1" applyAlignment="1" applyProtection="1"/>
    <xf numFmtId="10" fontId="1" fillId="0" borderId="5" xfId="0" applyNumberFormat="1" applyFont="1" applyFill="1" applyBorder="1" applyAlignment="1" applyProtection="1"/>
    <xf numFmtId="0" fontId="4" fillId="0" borderId="3" xfId="0" applyFont="1" applyBorder="1"/>
    <xf numFmtId="0" fontId="4" fillId="0" borderId="18" xfId="0" applyFont="1" applyBorder="1"/>
    <xf numFmtId="0" fontId="4" fillId="0" borderId="19" xfId="0" applyFont="1" applyBorder="1"/>
    <xf numFmtId="2" fontId="0" fillId="0" borderId="0" xfId="0" applyNumberFormat="1"/>
    <xf numFmtId="0" fontId="4" fillId="0" borderId="0" xfId="0" applyFont="1"/>
    <xf numFmtId="10" fontId="4" fillId="0" borderId="0" xfId="0" applyNumberFormat="1" applyFont="1"/>
    <xf numFmtId="0" fontId="5" fillId="0" borderId="0" xfId="1"/>
    <xf numFmtId="0" fontId="4" fillId="0" borderId="11" xfId="0" applyFont="1" applyBorder="1"/>
    <xf numFmtId="0" fontId="0" fillId="0" borderId="18" xfId="0" applyBorder="1"/>
    <xf numFmtId="0" fontId="6" fillId="0" borderId="0" xfId="0" applyFont="1"/>
    <xf numFmtId="0" fontId="1" fillId="4" borderId="7" xfId="0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/>
    <xf numFmtId="0" fontId="1" fillId="4" borderId="20" xfId="0" applyFont="1" applyFill="1" applyBorder="1" applyAlignment="1" applyProtection="1">
      <alignment vertical="center"/>
    </xf>
    <xf numFmtId="0" fontId="0" fillId="0" borderId="0" xfId="0" applyFill="1" applyBorder="1"/>
    <xf numFmtId="4" fontId="0" fillId="0" borderId="0" xfId="0" applyNumberFormat="1" applyFill="1" applyBorder="1"/>
    <xf numFmtId="165" fontId="4" fillId="0" borderId="0" xfId="0" applyNumberFormat="1" applyFont="1" applyFill="1" applyBorder="1"/>
    <xf numFmtId="0" fontId="1" fillId="4" borderId="20" xfId="0" applyFont="1" applyFill="1" applyBorder="1" applyAlignment="1" applyProtection="1"/>
    <xf numFmtId="0" fontId="4" fillId="5" borderId="0" xfId="0" applyFont="1" applyFill="1"/>
    <xf numFmtId="0" fontId="7" fillId="0" borderId="3" xfId="0" applyFont="1" applyFill="1" applyBorder="1"/>
    <xf numFmtId="0" fontId="8" fillId="0" borderId="0" xfId="0" applyFont="1" applyFill="1"/>
    <xf numFmtId="2" fontId="2" fillId="0" borderId="0" xfId="0" applyNumberFormat="1" applyFont="1" applyFill="1" applyBorder="1" applyAlignment="1" applyProtection="1"/>
    <xf numFmtId="0" fontId="9" fillId="0" borderId="0" xfId="0" applyFont="1" applyFill="1" applyBorder="1" applyAlignment="1">
      <alignment horizontal="left"/>
    </xf>
    <xf numFmtId="14" fontId="9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6" fontId="9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0" fillId="0" borderId="21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Continuous"/>
    </xf>
    <xf numFmtId="0" fontId="2" fillId="0" borderId="0" xfId="0" applyFont="1"/>
    <xf numFmtId="0" fontId="12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2" fillId="3" borderId="2" xfId="0" applyFont="1" applyFill="1" applyBorder="1" applyAlignment="1"/>
    <xf numFmtId="0" fontId="12" fillId="0" borderId="0" xfId="0" applyFont="1" applyFill="1" applyBorder="1" applyAlignment="1"/>
    <xf numFmtId="167" fontId="12" fillId="0" borderId="0" xfId="0" applyNumberFormat="1" applyFont="1" applyFill="1" applyBorder="1" applyAlignment="1"/>
    <xf numFmtId="0" fontId="11" fillId="0" borderId="0" xfId="0" applyFont="1" applyFill="1" applyBorder="1" applyAlignment="1"/>
    <xf numFmtId="168" fontId="12" fillId="0" borderId="0" xfId="0" applyNumberFormat="1" applyFont="1" applyFill="1" applyBorder="1" applyAlignment="1"/>
    <xf numFmtId="10" fontId="12" fillId="0" borderId="0" xfId="0" applyNumberFormat="1" applyFont="1" applyFill="1" applyBorder="1" applyAlignment="1"/>
    <xf numFmtId="10" fontId="11" fillId="0" borderId="0" xfId="0" applyNumberFormat="1" applyFont="1"/>
    <xf numFmtId="0" fontId="12" fillId="0" borderId="3" xfId="0" applyFont="1" applyFill="1" applyBorder="1" applyAlignment="1"/>
    <xf numFmtId="10" fontId="12" fillId="0" borderId="3" xfId="0" applyNumberFormat="1" applyFont="1" applyFill="1" applyBorder="1" applyAlignment="1"/>
    <xf numFmtId="0" fontId="11" fillId="0" borderId="0" xfId="0" applyFont="1"/>
    <xf numFmtId="0" fontId="11" fillId="0" borderId="1" xfId="0" applyFont="1" applyBorder="1"/>
    <xf numFmtId="9" fontId="0" fillId="0" borderId="0" xfId="0" applyNumberFormat="1"/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169" fontId="0" fillId="0" borderId="0" xfId="0" applyNumberFormat="1"/>
    <xf numFmtId="9" fontId="2" fillId="0" borderId="0" xfId="0" applyNumberFormat="1" applyFont="1"/>
    <xf numFmtId="9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0" fontId="13" fillId="6" borderId="23" xfId="0" applyFont="1" applyFill="1" applyBorder="1" applyAlignment="1">
      <alignment horizontal="left"/>
    </xf>
    <xf numFmtId="0" fontId="13" fillId="6" borderId="22" xfId="0" applyFont="1" applyFill="1" applyBorder="1" applyAlignment="1">
      <alignment horizontal="left"/>
    </xf>
    <xf numFmtId="0" fontId="0" fillId="0" borderId="24" xfId="0" applyFill="1" applyBorder="1" applyAlignment="1"/>
    <xf numFmtId="0" fontId="14" fillId="7" borderId="0" xfId="0" applyFont="1" applyFill="1" applyBorder="1" applyAlignment="1">
      <alignment horizontal="left"/>
    </xf>
    <xf numFmtId="0" fontId="15" fillId="7" borderId="24" xfId="0" applyFont="1" applyFill="1" applyBorder="1" applyAlignment="1">
      <alignment horizontal="left"/>
    </xf>
    <xf numFmtId="0" fontId="14" fillId="7" borderId="1" xfId="0" applyFont="1" applyFill="1" applyBorder="1" applyAlignment="1">
      <alignment horizontal="left"/>
    </xf>
    <xf numFmtId="0" fontId="16" fillId="6" borderId="22" xfId="0" applyFont="1" applyFill="1" applyBorder="1" applyAlignment="1">
      <alignment horizontal="right"/>
    </xf>
    <xf numFmtId="0" fontId="16" fillId="6" borderId="23" xfId="0" applyFont="1" applyFill="1" applyBorder="1" applyAlignment="1">
      <alignment horizontal="right"/>
    </xf>
    <xf numFmtId="9" fontId="0" fillId="8" borderId="0" xfId="0" applyNumberFormat="1" applyFill="1" applyBorder="1" applyAlignment="1"/>
    <xf numFmtId="0" fontId="17" fillId="0" borderId="0" xfId="0" applyFont="1" applyFill="1" applyBorder="1" applyAlignment="1">
      <alignment vertical="top" wrapText="1"/>
    </xf>
    <xf numFmtId="0" fontId="4" fillId="0" borderId="25" xfId="0" applyFont="1" applyBorder="1"/>
    <xf numFmtId="167" fontId="0" fillId="0" borderId="0" xfId="0" applyNumberFormat="1"/>
    <xf numFmtId="167" fontId="12" fillId="9" borderId="0" xfId="0" applyNumberFormat="1" applyFont="1" applyFill="1" applyBorder="1" applyAlignment="1"/>
    <xf numFmtId="168" fontId="12" fillId="9" borderId="0" xfId="0" applyNumberFormat="1" applyFont="1" applyFill="1" applyBorder="1" applyAlignment="1"/>
    <xf numFmtId="10" fontId="12" fillId="9" borderId="0" xfId="0" applyNumberFormat="1" applyFont="1" applyFill="1" applyBorder="1" applyAlignment="1"/>
    <xf numFmtId="170" fontId="2" fillId="0" borderId="0" xfId="0" applyNumberFormat="1" applyFont="1" applyFill="1" applyBorder="1" applyAlignment="1" applyProtection="1"/>
    <xf numFmtId="170" fontId="1" fillId="0" borderId="4" xfId="0" applyNumberFormat="1" applyFont="1" applyFill="1" applyBorder="1" applyAlignment="1" applyProtection="1"/>
    <xf numFmtId="170" fontId="1" fillId="0" borderId="3" xfId="0" applyNumberFormat="1" applyFont="1" applyFill="1" applyBorder="1" applyAlignment="1" applyProtection="1"/>
    <xf numFmtId="170" fontId="0" fillId="0" borderId="0" xfId="0" applyNumberFormat="1"/>
    <xf numFmtId="170" fontId="4" fillId="0" borderId="4" xfId="0" applyNumberFormat="1" applyFont="1" applyBorder="1"/>
    <xf numFmtId="170" fontId="1" fillId="0" borderId="5" xfId="0" applyNumberFormat="1" applyFont="1" applyFill="1" applyBorder="1" applyAlignment="1" applyProtection="1"/>
    <xf numFmtId="170" fontId="1" fillId="0" borderId="6" xfId="0" applyNumberFormat="1" applyFont="1" applyFill="1" applyBorder="1" applyAlignment="1" applyProtection="1"/>
    <xf numFmtId="0" fontId="2" fillId="9" borderId="0" xfId="0" applyFont="1" applyFill="1"/>
    <xf numFmtId="0" fontId="3" fillId="0" borderId="7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'Profitability Analysis'!$A$5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'Profitability Analysis'!$B$4:$G$4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'Profitability Analysis'!$B$5:$G$5</c:f>
              <c:numCache>
                <c:formatCode>General</c:formatCode>
                <c:ptCount val="6"/>
                <c:pt idx="0">
                  <c:v>496785</c:v>
                </c:pt>
                <c:pt idx="1">
                  <c:v>511729</c:v>
                </c:pt>
                <c:pt idx="2">
                  <c:v>521426</c:v>
                </c:pt>
                <c:pt idx="3">
                  <c:v>556933</c:v>
                </c:pt>
                <c:pt idx="4">
                  <c:v>569962</c:v>
                </c:pt>
                <c:pt idx="5">
                  <c:v>608481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A846-AD6B-5FEB9D147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151567"/>
        <c:axId val="1775196687"/>
      </c:barChart>
      <c:catAx>
        <c:axId val="177515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196687"/>
        <c:crosses val="autoZero"/>
        <c:auto val="1"/>
        <c:lblAlgn val="ctr"/>
        <c:lblOffset val="100"/>
        <c:noMultiLvlLbl val="0"/>
      </c:catAx>
      <c:valAx>
        <c:axId val="177519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151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'Profitability Analysis'!$A$6</c:f>
              <c:strCache>
                <c:ptCount val="1"/>
                <c:pt idx="0">
                  <c:v>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'Profitability Analysis'!$B$4:$G$4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'Profitability Analysis'!$B$6:$G$6</c:f>
              <c:numCache>
                <c:formatCode>General</c:formatCode>
                <c:ptCount val="6"/>
                <c:pt idx="0">
                  <c:v>9862</c:v>
                </c:pt>
                <c:pt idx="1">
                  <c:v>6670</c:v>
                </c:pt>
                <c:pt idx="2">
                  <c:v>14881</c:v>
                </c:pt>
                <c:pt idx="3">
                  <c:v>13510</c:v>
                </c:pt>
                <c:pt idx="4">
                  <c:v>13673</c:v>
                </c:pt>
                <c:pt idx="5">
                  <c:v>11680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B-A849-BE06-742100077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4661135"/>
        <c:axId val="1774844143"/>
      </c:barChart>
      <c:catAx>
        <c:axId val="177466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44143"/>
        <c:crosses val="autoZero"/>
        <c:auto val="1"/>
        <c:lblAlgn val="ctr"/>
        <c:lblOffset val="100"/>
        <c:noMultiLvlLbl val="0"/>
      </c:catAx>
      <c:valAx>
        <c:axId val="177484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66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'Profitability Analysis'!$A$7</c:f>
              <c:strCache>
                <c:ptCount val="1"/>
                <c:pt idx="0">
                  <c:v>NPM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'Profitability Analysis'!$B$4:$G$4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'Profitability Analysis'!$B$7:$G$7</c:f>
              <c:numCache>
                <c:formatCode>0.00%</c:formatCode>
                <c:ptCount val="6"/>
                <c:pt idx="0">
                  <c:v>1.9851646084322192E-2</c:v>
                </c:pt>
                <c:pt idx="1">
                  <c:v>1.3034242733947069E-2</c:v>
                </c:pt>
                <c:pt idx="2">
                  <c:v>2.8539044850084194E-2</c:v>
                </c:pt>
                <c:pt idx="3">
                  <c:v>2.4257855074129205E-2</c:v>
                </c:pt>
                <c:pt idx="4">
                  <c:v>2.3989318586151359E-2</c:v>
                </c:pt>
                <c:pt idx="5">
                  <c:v>1.919534052829916E-2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E-2F43-9673-4F8B02FDD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7912671"/>
        <c:axId val="1774623247"/>
      </c:barChart>
      <c:catAx>
        <c:axId val="174791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623247"/>
        <c:crosses val="autoZero"/>
        <c:auto val="1"/>
        <c:lblAlgn val="ctr"/>
        <c:lblOffset val="100"/>
        <c:noMultiLvlLbl val="0"/>
      </c:catAx>
      <c:valAx>
        <c:axId val="177462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91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Economic Profitability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Economic Profit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'Economic Profit Analysis'!$B$3:$C$3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'Economic Profit Analysis'!$B$9:$C$9</c:f>
              <c:numCache>
                <c:formatCode>0.00</c:formatCode>
                <c:ptCount val="2"/>
                <c:pt idx="0">
                  <c:v>9525.5903157894736</c:v>
                </c:pt>
                <c:pt idx="1">
                  <c:v>5589.7394169252457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FE-4787-B965-1C6052FA766C}"/>
            </c:ext>
          </c:extLst>
        </c:ser>
        <c:ser>
          <c:idx val="1"/>
          <c:order val="1"/>
          <c:tx>
            <c:strRef>
              <c:f>'Economic Profit Analysis'!$A$11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'Economic Profit Analysis'!$B$3:$C$3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'Economic Profit Analysis'!$B$11:$C$11</c:f>
              <c:numCache>
                <c:formatCode>General</c:formatCode>
                <c:ptCount val="2"/>
                <c:pt idx="0">
                  <c:v>13673</c:v>
                </c:pt>
                <c:pt idx="1">
                  <c:v>11680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B-9F4A-A6CC-32EE23447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156168"/>
        <c:axId val="464183304"/>
      </c:barChart>
      <c:catAx>
        <c:axId val="46415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83304"/>
        <c:crosses val="autoZero"/>
        <c:auto val="1"/>
        <c:lblAlgn val="ctr"/>
        <c:lblOffset val="100"/>
        <c:noMultiLvlLbl val="0"/>
      </c:catAx>
      <c:valAx>
        <c:axId val="46418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5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'Risk&amp;Return'!$D$4:$D$1259</c:f>
              <c:numCache>
                <c:formatCode>0.00%</c:formatCode>
                <c:ptCount val="1256"/>
                <c:pt idx="0">
                  <c:v>9.8276291003328315E-3</c:v>
                </c:pt>
                <c:pt idx="1">
                  <c:v>5.2548247869183516E-4</c:v>
                </c:pt>
                <c:pt idx="2">
                  <c:v>-1.1567239597016349E-3</c:v>
                </c:pt>
                <c:pt idx="3">
                  <c:v>2.5143877490187434E-2</c:v>
                </c:pt>
                <c:pt idx="4">
                  <c:v>-1.7457160005903845E-3</c:v>
                </c:pt>
                <c:pt idx="5">
                  <c:v>3.6936369462792474E-3</c:v>
                </c:pt>
                <c:pt idx="6">
                  <c:v>1.1201940679607343E-2</c:v>
                </c:pt>
                <c:pt idx="7">
                  <c:v>-3.0224629560702303E-2</c:v>
                </c:pt>
                <c:pt idx="8">
                  <c:v>-5.4720439077539035E-3</c:v>
                </c:pt>
                <c:pt idx="9">
                  <c:v>-1.6812324945550114E-2</c:v>
                </c:pt>
                <c:pt idx="10">
                  <c:v>8.0157971849501991E-3</c:v>
                </c:pt>
                <c:pt idx="11">
                  <c:v>-9.5852382919413737E-4</c:v>
                </c:pt>
                <c:pt idx="12">
                  <c:v>-7.9164188796439616E-3</c:v>
                </c:pt>
                <c:pt idx="13">
                  <c:v>-1.6119583496946258E-3</c:v>
                </c:pt>
                <c:pt idx="14">
                  <c:v>-1.2012559321773945E-2</c:v>
                </c:pt>
                <c:pt idx="15">
                  <c:v>-1.182793545142103E-2</c:v>
                </c:pt>
                <c:pt idx="16">
                  <c:v>3.4092306010444075E-3</c:v>
                </c:pt>
                <c:pt idx="17">
                  <c:v>-5.8359364098157342E-3</c:v>
                </c:pt>
                <c:pt idx="18">
                  <c:v>-3.6780963642243772E-2</c:v>
                </c:pt>
                <c:pt idx="19">
                  <c:v>-1.7200967420536951E-3</c:v>
                </c:pt>
                <c:pt idx="20">
                  <c:v>-1.5149362572647139E-2</c:v>
                </c:pt>
                <c:pt idx="21">
                  <c:v>5.2103149171827644E-2</c:v>
                </c:pt>
                <c:pt idx="22">
                  <c:v>1.2966865068165117E-2</c:v>
                </c:pt>
                <c:pt idx="23">
                  <c:v>5.8789204301163429E-3</c:v>
                </c:pt>
                <c:pt idx="24">
                  <c:v>1.1010428473199333E-2</c:v>
                </c:pt>
                <c:pt idx="25">
                  <c:v>2.0376953861942731E-3</c:v>
                </c:pt>
                <c:pt idx="26">
                  <c:v>-5.1557913053736706E-3</c:v>
                </c:pt>
                <c:pt idx="27">
                  <c:v>6.2264995299165272E-3</c:v>
                </c:pt>
                <c:pt idx="28">
                  <c:v>1.1703544057328388E-2</c:v>
                </c:pt>
                <c:pt idx="29">
                  <c:v>6.9566202504129475E-3</c:v>
                </c:pt>
                <c:pt idx="30">
                  <c:v>-3.2613337257860115E-3</c:v>
                </c:pt>
                <c:pt idx="31">
                  <c:v>7.3758112444631497E-4</c:v>
                </c:pt>
                <c:pt idx="32">
                  <c:v>-1.264725445060975E-3</c:v>
                </c:pt>
                <c:pt idx="33">
                  <c:v>1.1590316567415626E-3</c:v>
                </c:pt>
                <c:pt idx="34">
                  <c:v>1.3598664266974961E-2</c:v>
                </c:pt>
                <c:pt idx="35">
                  <c:v>1.0385783631223049E-3</c:v>
                </c:pt>
                <c:pt idx="36">
                  <c:v>4.0394865929932362E-3</c:v>
                </c:pt>
                <c:pt idx="37">
                  <c:v>1.0181673086978409E-2</c:v>
                </c:pt>
                <c:pt idx="38">
                  <c:v>-2.4590037225855821E-3</c:v>
                </c:pt>
                <c:pt idx="39">
                  <c:v>1.2436605718592675E-2</c:v>
                </c:pt>
                <c:pt idx="40">
                  <c:v>-3.551917608471481E-3</c:v>
                </c:pt>
                <c:pt idx="41">
                  <c:v>-1.4542118210885031E-2</c:v>
                </c:pt>
                <c:pt idx="42">
                  <c:v>1.2371216604352758E-3</c:v>
                </c:pt>
                <c:pt idx="43">
                  <c:v>-3.6122967192435472E-3</c:v>
                </c:pt>
                <c:pt idx="44">
                  <c:v>-1.9947603662864341E-2</c:v>
                </c:pt>
                <c:pt idx="45">
                  <c:v>1.0806373743828698E-2</c:v>
                </c:pt>
                <c:pt idx="46">
                  <c:v>-2.0771576280662635E-2</c:v>
                </c:pt>
                <c:pt idx="47">
                  <c:v>9.6485804577030546E-3</c:v>
                </c:pt>
                <c:pt idx="48">
                  <c:v>8.7198231043002297E-3</c:v>
                </c:pt>
                <c:pt idx="49">
                  <c:v>4.1858947734701822E-4</c:v>
                </c:pt>
                <c:pt idx="50">
                  <c:v>1.1332335771977928E-2</c:v>
                </c:pt>
                <c:pt idx="51">
                  <c:v>-1.1960002534043385E-2</c:v>
                </c:pt>
                <c:pt idx="52">
                  <c:v>6.4656568077703551E-3</c:v>
                </c:pt>
                <c:pt idx="53">
                  <c:v>7.9724220997048605E-3</c:v>
                </c:pt>
                <c:pt idx="54">
                  <c:v>9.953385134416624E-3</c:v>
                </c:pt>
                <c:pt idx="55">
                  <c:v>5.9046022212532329E-3</c:v>
                </c:pt>
                <c:pt idx="56">
                  <c:v>1.4810486502244407E-2</c:v>
                </c:pt>
                <c:pt idx="57">
                  <c:v>2.1861392426095402E-2</c:v>
                </c:pt>
                <c:pt idx="58">
                  <c:v>-2.2961970749714383E-2</c:v>
                </c:pt>
                <c:pt idx="59">
                  <c:v>-4.9181375563543224E-3</c:v>
                </c:pt>
                <c:pt idx="60">
                  <c:v>1.6085724612788913E-3</c:v>
                </c:pt>
                <c:pt idx="61">
                  <c:v>-4.3287489941808838E-3</c:v>
                </c:pt>
                <c:pt idx="62">
                  <c:v>-4.3474588547534453E-3</c:v>
                </c:pt>
                <c:pt idx="63">
                  <c:v>-5.8942902724594317E-3</c:v>
                </c:pt>
                <c:pt idx="64">
                  <c:v>8.9291923054625084E-3</c:v>
                </c:pt>
                <c:pt idx="65">
                  <c:v>-1.0765674997870584E-2</c:v>
                </c:pt>
                <c:pt idx="66">
                  <c:v>-8.1743359945583285E-4</c:v>
                </c:pt>
                <c:pt idx="67">
                  <c:v>4.9953481937124343E-3</c:v>
                </c:pt>
                <c:pt idx="68">
                  <c:v>-8.1402416841342123E-4</c:v>
                </c:pt>
                <c:pt idx="69">
                  <c:v>-8.277323053566786E-3</c:v>
                </c:pt>
                <c:pt idx="70">
                  <c:v>1.4355754111060495E-3</c:v>
                </c:pt>
                <c:pt idx="71">
                  <c:v>9.0784742278600204E-3</c:v>
                </c:pt>
                <c:pt idx="72">
                  <c:v>-1.1177929540205208E-3</c:v>
                </c:pt>
                <c:pt idx="73">
                  <c:v>6.687108344067186E-3</c:v>
                </c:pt>
                <c:pt idx="74">
                  <c:v>-2.8468346474643438E-3</c:v>
                </c:pt>
                <c:pt idx="75">
                  <c:v>2.0341080330501509E-3</c:v>
                </c:pt>
                <c:pt idx="76">
                  <c:v>1.2520446321326699E-2</c:v>
                </c:pt>
                <c:pt idx="77">
                  <c:v>1.9046691295827466E-3</c:v>
                </c:pt>
                <c:pt idx="78">
                  <c:v>-1.2192277856724576E-2</c:v>
                </c:pt>
                <c:pt idx="79">
                  <c:v>4.2489248397365306E-3</c:v>
                </c:pt>
                <c:pt idx="80">
                  <c:v>-7.9050500936658653E-3</c:v>
                </c:pt>
                <c:pt idx="81">
                  <c:v>-1.1202139247169613E-3</c:v>
                </c:pt>
                <c:pt idx="82">
                  <c:v>1.5270742927638013E-3</c:v>
                </c:pt>
                <c:pt idx="83">
                  <c:v>-1.1353878875477459E-2</c:v>
                </c:pt>
                <c:pt idx="84">
                  <c:v>-8.2340532493798855E-4</c:v>
                </c:pt>
                <c:pt idx="85">
                  <c:v>4.1098217126916345E-3</c:v>
                </c:pt>
                <c:pt idx="86">
                  <c:v>2.9691106532241046E-3</c:v>
                </c:pt>
                <c:pt idx="87">
                  <c:v>-9.0368805656223569E-3</c:v>
                </c:pt>
                <c:pt idx="88">
                  <c:v>2.5755103473921134E-3</c:v>
                </c:pt>
                <c:pt idx="89">
                  <c:v>9.4216913440247387E-3</c:v>
                </c:pt>
                <c:pt idx="90">
                  <c:v>7.3117503734564E-3</c:v>
                </c:pt>
                <c:pt idx="91">
                  <c:v>4.0391613258810187E-3</c:v>
                </c:pt>
                <c:pt idx="92">
                  <c:v>-5.4566491732921888E-3</c:v>
                </c:pt>
                <c:pt idx="93">
                  <c:v>9.1782819819016728E-3</c:v>
                </c:pt>
                <c:pt idx="94">
                  <c:v>1.197644203475466E-2</c:v>
                </c:pt>
                <c:pt idx="95">
                  <c:v>7.5111965839281362E-3</c:v>
                </c:pt>
                <c:pt idx="96">
                  <c:v>8.5300024668120474E-3</c:v>
                </c:pt>
                <c:pt idx="97">
                  <c:v>4.8694517618017401E-3</c:v>
                </c:pt>
                <c:pt idx="98">
                  <c:v>2.2319830632164762E-3</c:v>
                </c:pt>
                <c:pt idx="99">
                  <c:v>1.9393193509144243E-4</c:v>
                </c:pt>
                <c:pt idx="100">
                  <c:v>-7.8814322474327261E-3</c:v>
                </c:pt>
                <c:pt idx="101">
                  <c:v>6.8147587966036968E-3</c:v>
                </c:pt>
                <c:pt idx="102">
                  <c:v>4.4531602284115955E-3</c:v>
                </c:pt>
                <c:pt idx="103">
                  <c:v>-9.6841495460245195E-5</c:v>
                </c:pt>
                <c:pt idx="104">
                  <c:v>-1.9410355488712203E-2</c:v>
                </c:pt>
                <c:pt idx="105">
                  <c:v>2.9534097966816913E-4</c:v>
                </c:pt>
                <c:pt idx="106">
                  <c:v>1.2524657028319371E-2</c:v>
                </c:pt>
                <c:pt idx="107">
                  <c:v>-1.4495919360643974E-2</c:v>
                </c:pt>
                <c:pt idx="108">
                  <c:v>-2.0737340379085294E-3</c:v>
                </c:pt>
                <c:pt idx="109">
                  <c:v>9.1522928811868347E-3</c:v>
                </c:pt>
                <c:pt idx="110">
                  <c:v>3.7154522975554522E-3</c:v>
                </c:pt>
                <c:pt idx="111">
                  <c:v>-1.1386052710495944E-2</c:v>
                </c:pt>
                <c:pt idx="112">
                  <c:v>-9.9207108814845634E-3</c:v>
                </c:pt>
                <c:pt idx="113">
                  <c:v>-2.3077522845179371E-3</c:v>
                </c:pt>
                <c:pt idx="114">
                  <c:v>2.3530327233980037E-2</c:v>
                </c:pt>
                <c:pt idx="115">
                  <c:v>-2.0020505932918764E-2</c:v>
                </c:pt>
                <c:pt idx="116">
                  <c:v>3.9962435611500483E-3</c:v>
                </c:pt>
                <c:pt idx="117">
                  <c:v>-4.096298248144073E-3</c:v>
                </c:pt>
                <c:pt idx="118">
                  <c:v>1.4215699341039126E-2</c:v>
                </c:pt>
                <c:pt idx="119">
                  <c:v>-4.4517736233939172E-3</c:v>
                </c:pt>
                <c:pt idx="120">
                  <c:v>6.5223855420444158E-3</c:v>
                </c:pt>
                <c:pt idx="121">
                  <c:v>-3.9478352427583813E-3</c:v>
                </c:pt>
                <c:pt idx="122">
                  <c:v>1.0917291506938804E-2</c:v>
                </c:pt>
                <c:pt idx="123">
                  <c:v>-3.6258702486812212E-3</c:v>
                </c:pt>
                <c:pt idx="124">
                  <c:v>7.9205709014531344E-3</c:v>
                </c:pt>
                <c:pt idx="125">
                  <c:v>-2.4380503171190864E-3</c:v>
                </c:pt>
                <c:pt idx="126">
                  <c:v>-2.9333185387392679E-3</c:v>
                </c:pt>
                <c:pt idx="127">
                  <c:v>6.851341370316342E-4</c:v>
                </c:pt>
                <c:pt idx="128">
                  <c:v>-7.3662011604840464E-3</c:v>
                </c:pt>
                <c:pt idx="129">
                  <c:v>5.1130560921589466E-3</c:v>
                </c:pt>
                <c:pt idx="130">
                  <c:v>5.8673281107582513E-3</c:v>
                </c:pt>
                <c:pt idx="131">
                  <c:v>1.7973252813959319E-2</c:v>
                </c:pt>
                <c:pt idx="132">
                  <c:v>6.5863062096521265E-3</c:v>
                </c:pt>
                <c:pt idx="133">
                  <c:v>8.9973942246046826E-3</c:v>
                </c:pt>
                <c:pt idx="134">
                  <c:v>1.3671379232364261E-2</c:v>
                </c:pt>
                <c:pt idx="135">
                  <c:v>3.8996676738507719E-3</c:v>
                </c:pt>
                <c:pt idx="136">
                  <c:v>8.1192662055897154E-3</c:v>
                </c:pt>
                <c:pt idx="137">
                  <c:v>-1.5633769163440436E-3</c:v>
                </c:pt>
                <c:pt idx="138">
                  <c:v>3.8582029651460085E-3</c:v>
                </c:pt>
                <c:pt idx="139">
                  <c:v>8.2461439226814547E-4</c:v>
                </c:pt>
                <c:pt idx="140">
                  <c:v>4.4783281632485216E-3</c:v>
                </c:pt>
                <c:pt idx="141">
                  <c:v>-2.7356787389523862E-4</c:v>
                </c:pt>
                <c:pt idx="142">
                  <c:v>6.3654496694600833E-3</c:v>
                </c:pt>
                <c:pt idx="143">
                  <c:v>7.3155862553352753E-3</c:v>
                </c:pt>
                <c:pt idx="144">
                  <c:v>9.8941945917378153E-4</c:v>
                </c:pt>
                <c:pt idx="145">
                  <c:v>-4.6850247218592584E-3</c:v>
                </c:pt>
                <c:pt idx="146">
                  <c:v>-5.0706781986130734E-3</c:v>
                </c:pt>
                <c:pt idx="147">
                  <c:v>-5.446760965444465E-4</c:v>
                </c:pt>
                <c:pt idx="148">
                  <c:v>3.5351031401610017E-3</c:v>
                </c:pt>
                <c:pt idx="149">
                  <c:v>1.1762416081067307E-3</c:v>
                </c:pt>
                <c:pt idx="150">
                  <c:v>8.8202194803221005E-3</c:v>
                </c:pt>
                <c:pt idx="151">
                  <c:v>6.4312164244994686E-3</c:v>
                </c:pt>
                <c:pt idx="152">
                  <c:v>-3.0315441100060101E-3</c:v>
                </c:pt>
                <c:pt idx="153">
                  <c:v>6.5862284363140218E-3</c:v>
                </c:pt>
                <c:pt idx="154">
                  <c:v>1.4187228178739776E-3</c:v>
                </c:pt>
                <c:pt idx="155">
                  <c:v>8.8496966004710062E-4</c:v>
                </c:pt>
                <c:pt idx="156">
                  <c:v>8.2861091511133231E-3</c:v>
                </c:pt>
                <c:pt idx="157">
                  <c:v>5.9511373829997105E-3</c:v>
                </c:pt>
                <c:pt idx="158">
                  <c:v>3.3098909269472241E-3</c:v>
                </c:pt>
                <c:pt idx="159">
                  <c:v>-1.9144258677972826E-3</c:v>
                </c:pt>
                <c:pt idx="160">
                  <c:v>-1.3954650591500076E-3</c:v>
                </c:pt>
                <c:pt idx="161">
                  <c:v>1.0463144531314159E-3</c:v>
                </c:pt>
                <c:pt idx="162">
                  <c:v>-7.1732991597321469E-3</c:v>
                </c:pt>
                <c:pt idx="163">
                  <c:v>-9.5277287842634555E-3</c:v>
                </c:pt>
                <c:pt idx="164">
                  <c:v>-6.4914974367292202E-3</c:v>
                </c:pt>
                <c:pt idx="165">
                  <c:v>-8.0305087149409979E-4</c:v>
                </c:pt>
                <c:pt idx="166">
                  <c:v>1.9625122625834372E-3</c:v>
                </c:pt>
                <c:pt idx="167">
                  <c:v>7.1040299070177946E-3</c:v>
                </c:pt>
                <c:pt idx="168">
                  <c:v>-6.6583675447024933E-3</c:v>
                </c:pt>
                <c:pt idx="169">
                  <c:v>-1.8727357291084506E-3</c:v>
                </c:pt>
                <c:pt idx="170">
                  <c:v>-1.5105617142578513E-2</c:v>
                </c:pt>
                <c:pt idx="171">
                  <c:v>-9.1002817053222346E-3</c:v>
                </c:pt>
                <c:pt idx="172">
                  <c:v>1.8311332856692762E-4</c:v>
                </c:pt>
                <c:pt idx="173">
                  <c:v>-3.3271868075262084E-2</c:v>
                </c:pt>
                <c:pt idx="174">
                  <c:v>1.3609911709944635E-2</c:v>
                </c:pt>
                <c:pt idx="175">
                  <c:v>8.6322029395076074E-3</c:v>
                </c:pt>
                <c:pt idx="176">
                  <c:v>7.8631471215281322E-3</c:v>
                </c:pt>
                <c:pt idx="177">
                  <c:v>-1.1492079984849784E-2</c:v>
                </c:pt>
                <c:pt idx="178">
                  <c:v>-1.9388765805366498E-2</c:v>
                </c:pt>
                <c:pt idx="179">
                  <c:v>2.0600204715790934E-2</c:v>
                </c:pt>
                <c:pt idx="180">
                  <c:v>-1.1329551561978637E-2</c:v>
                </c:pt>
                <c:pt idx="181">
                  <c:v>5.9316178308334661E-2</c:v>
                </c:pt>
                <c:pt idx="182">
                  <c:v>2.6591275882001443E-3</c:v>
                </c:pt>
                <c:pt idx="183">
                  <c:v>7.2311611795783009E-3</c:v>
                </c:pt>
                <c:pt idx="184">
                  <c:v>-1.5585569522272805E-2</c:v>
                </c:pt>
                <c:pt idx="185">
                  <c:v>-2.6734750053742414E-4</c:v>
                </c:pt>
                <c:pt idx="186">
                  <c:v>-9.8247358937170203E-4</c:v>
                </c:pt>
                <c:pt idx="187">
                  <c:v>-9.6973658822865055E-3</c:v>
                </c:pt>
                <c:pt idx="188">
                  <c:v>1.0411468680590046E-2</c:v>
                </c:pt>
                <c:pt idx="189">
                  <c:v>3.8321975800892165E-3</c:v>
                </c:pt>
                <c:pt idx="190">
                  <c:v>2.6655054602071995E-3</c:v>
                </c:pt>
                <c:pt idx="191">
                  <c:v>1.1993122232388506E-2</c:v>
                </c:pt>
                <c:pt idx="192">
                  <c:v>1.5768890571354252E-3</c:v>
                </c:pt>
                <c:pt idx="193">
                  <c:v>3.3192948947371689E-3</c:v>
                </c:pt>
                <c:pt idx="194">
                  <c:v>1.101759934109914E-2</c:v>
                </c:pt>
                <c:pt idx="195">
                  <c:v>-4.0627931177573268E-3</c:v>
                </c:pt>
                <c:pt idx="196">
                  <c:v>-6.1694372803289769E-3</c:v>
                </c:pt>
                <c:pt idx="197">
                  <c:v>1.3848937265953367E-2</c:v>
                </c:pt>
                <c:pt idx="198">
                  <c:v>-2.4090715996893924E-3</c:v>
                </c:pt>
                <c:pt idx="199">
                  <c:v>-2.5904998615373167E-4</c:v>
                </c:pt>
                <c:pt idx="200">
                  <c:v>7.7278694495409002E-3</c:v>
                </c:pt>
                <c:pt idx="201">
                  <c:v>4.3519146487634728E-3</c:v>
                </c:pt>
                <c:pt idx="202">
                  <c:v>-1.5966229803889766E-2</c:v>
                </c:pt>
                <c:pt idx="203">
                  <c:v>8.1009812977697881E-3</c:v>
                </c:pt>
                <c:pt idx="204">
                  <c:v>5.5633855078556661E-3</c:v>
                </c:pt>
                <c:pt idx="205">
                  <c:v>-4.2678557857768582E-4</c:v>
                </c:pt>
                <c:pt idx="206">
                  <c:v>-1.1110424176816738E-3</c:v>
                </c:pt>
                <c:pt idx="207">
                  <c:v>5.456820032015643E-3</c:v>
                </c:pt>
                <c:pt idx="208">
                  <c:v>6.6090547727777338E-3</c:v>
                </c:pt>
                <c:pt idx="209">
                  <c:v>5.9130140678651194E-4</c:v>
                </c:pt>
                <c:pt idx="210">
                  <c:v>-1.4361098035220066E-3</c:v>
                </c:pt>
                <c:pt idx="211">
                  <c:v>1.2669451077904868E-3</c:v>
                </c:pt>
                <c:pt idx="212">
                  <c:v>1.9400758381283264E-3</c:v>
                </c:pt>
                <c:pt idx="213">
                  <c:v>-7.018420203499208E-3</c:v>
                </c:pt>
                <c:pt idx="214">
                  <c:v>-1.4788357032169078E-2</c:v>
                </c:pt>
                <c:pt idx="215">
                  <c:v>1.6353578386597242E-3</c:v>
                </c:pt>
                <c:pt idx="216">
                  <c:v>1.5780646812322434E-2</c:v>
                </c:pt>
                <c:pt idx="217">
                  <c:v>-7.901929101623446E-3</c:v>
                </c:pt>
                <c:pt idx="218">
                  <c:v>2.9815373906459091E-3</c:v>
                </c:pt>
                <c:pt idx="219">
                  <c:v>1.1415993797471567E-2</c:v>
                </c:pt>
                <c:pt idx="220">
                  <c:v>5.7009339414611599E-3</c:v>
                </c:pt>
                <c:pt idx="221">
                  <c:v>5.2529391857950129E-3</c:v>
                </c:pt>
                <c:pt idx="222">
                  <c:v>-8.9384338812121995E-3</c:v>
                </c:pt>
                <c:pt idx="223">
                  <c:v>3.0160089130299543E-3</c:v>
                </c:pt>
                <c:pt idx="224">
                  <c:v>-9.1982496801999334E-4</c:v>
                </c:pt>
                <c:pt idx="225">
                  <c:v>3.5105888217763109E-3</c:v>
                </c:pt>
                <c:pt idx="226">
                  <c:v>-5.8581451404970137E-3</c:v>
                </c:pt>
                <c:pt idx="227">
                  <c:v>5.0234925984513059E-3</c:v>
                </c:pt>
                <c:pt idx="228">
                  <c:v>-1.3370730607606264E-3</c:v>
                </c:pt>
                <c:pt idx="229">
                  <c:v>-1.9254591181014412E-3</c:v>
                </c:pt>
                <c:pt idx="230">
                  <c:v>-2.0974152094140638E-3</c:v>
                </c:pt>
                <c:pt idx="231">
                  <c:v>-5.0310367682325084E-4</c:v>
                </c:pt>
                <c:pt idx="232">
                  <c:v>1.5103404804981504E-3</c:v>
                </c:pt>
                <c:pt idx="233">
                  <c:v>-1.7515462265822498E-2</c:v>
                </c:pt>
                <c:pt idx="234">
                  <c:v>8.0770020153367091E-3</c:v>
                </c:pt>
                <c:pt idx="235">
                  <c:v>-7.1384523874777183E-3</c:v>
                </c:pt>
                <c:pt idx="236">
                  <c:v>3.0659669280113646E-3</c:v>
                </c:pt>
                <c:pt idx="237">
                  <c:v>-4.251159275373708E-4</c:v>
                </c:pt>
                <c:pt idx="238">
                  <c:v>1.0912199313826136E-2</c:v>
                </c:pt>
                <c:pt idx="239">
                  <c:v>5.3698463168966497E-3</c:v>
                </c:pt>
                <c:pt idx="240">
                  <c:v>6.0905931103709806E-3</c:v>
                </c:pt>
                <c:pt idx="241">
                  <c:v>-6.5929046013373516E-3</c:v>
                </c:pt>
                <c:pt idx="242">
                  <c:v>-3.3540129827649072E-3</c:v>
                </c:pt>
                <c:pt idx="243">
                  <c:v>6.7134522196373293E-4</c:v>
                </c:pt>
                <c:pt idx="244">
                  <c:v>1.5494068061361754E-2</c:v>
                </c:pt>
                <c:pt idx="245">
                  <c:v>-2.7315165509727984E-3</c:v>
                </c:pt>
                <c:pt idx="246">
                  <c:v>-1.4863124453548291E-2</c:v>
                </c:pt>
                <c:pt idx="247">
                  <c:v>1.15419192016079E-2</c:v>
                </c:pt>
                <c:pt idx="248">
                  <c:v>-2.9979226987882335E-3</c:v>
                </c:pt>
                <c:pt idx="249">
                  <c:v>-6.3593134003561182E-3</c:v>
                </c:pt>
                <c:pt idx="250">
                  <c:v>6.1085615882051827E-3</c:v>
                </c:pt>
                <c:pt idx="251">
                  <c:v>-4.179550023815439E-3</c:v>
                </c:pt>
                <c:pt idx="252">
                  <c:v>-3.6941232690119764E-3</c:v>
                </c:pt>
                <c:pt idx="253">
                  <c:v>2.268729849276676E-3</c:v>
                </c:pt>
                <c:pt idx="254">
                  <c:v>-3.6141325428293587E-3</c:v>
                </c:pt>
                <c:pt idx="255">
                  <c:v>2.7749263575309276E-3</c:v>
                </c:pt>
                <c:pt idx="256">
                  <c:v>1.5937113497600248E-3</c:v>
                </c:pt>
                <c:pt idx="257">
                  <c:v>-5.127345713397115E-3</c:v>
                </c:pt>
                <c:pt idx="258">
                  <c:v>1.6885110336716905E-4</c:v>
                </c:pt>
                <c:pt idx="259">
                  <c:v>4.2227695860174224E-3</c:v>
                </c:pt>
                <c:pt idx="260">
                  <c:v>9.3940111736772261E-3</c:v>
                </c:pt>
                <c:pt idx="261">
                  <c:v>-3.5126430790005971E-3</c:v>
                </c:pt>
                <c:pt idx="262">
                  <c:v>-1.84467993997127E-3</c:v>
                </c:pt>
                <c:pt idx="263">
                  <c:v>-1.1754993103257015E-3</c:v>
                </c:pt>
                <c:pt idx="264">
                  <c:v>6.3662550414873027E-3</c:v>
                </c:pt>
                <c:pt idx="265">
                  <c:v>4.4152719295705214E-3</c:v>
                </c:pt>
                <c:pt idx="266">
                  <c:v>2.0762271602650377E-3</c:v>
                </c:pt>
                <c:pt idx="267">
                  <c:v>6.1206984737831671E-3</c:v>
                </c:pt>
                <c:pt idx="268">
                  <c:v>-1.1777867768973284E-2</c:v>
                </c:pt>
                <c:pt idx="269">
                  <c:v>1.833609153719897E-3</c:v>
                </c:pt>
                <c:pt idx="270">
                  <c:v>1.7473329812053868E-3</c:v>
                </c:pt>
                <c:pt idx="271">
                  <c:v>-1.0529199516447551E-2</c:v>
                </c:pt>
                <c:pt idx="272">
                  <c:v>4.024164621074207E-3</c:v>
                </c:pt>
                <c:pt idx="273">
                  <c:v>8.3461337028018347E-5</c:v>
                </c:pt>
                <c:pt idx="274">
                  <c:v>5.8580905898154465E-4</c:v>
                </c:pt>
                <c:pt idx="275">
                  <c:v>-1.5904713624569065E-3</c:v>
                </c:pt>
                <c:pt idx="276">
                  <c:v>-4.7009233176245032E-3</c:v>
                </c:pt>
                <c:pt idx="277">
                  <c:v>8.4078621136875968E-4</c:v>
                </c:pt>
                <c:pt idx="278">
                  <c:v>-8.866412179320082E-3</c:v>
                </c:pt>
                <c:pt idx="279">
                  <c:v>-2.0381580383281119E-3</c:v>
                </c:pt>
                <c:pt idx="280">
                  <c:v>-9.3081331989346948E-3</c:v>
                </c:pt>
                <c:pt idx="281">
                  <c:v>-3.43718320027194E-3</c:v>
                </c:pt>
                <c:pt idx="282">
                  <c:v>1.0277212862318478E-2</c:v>
                </c:pt>
                <c:pt idx="283">
                  <c:v>-8.3852546694167859E-3</c:v>
                </c:pt>
                <c:pt idx="284">
                  <c:v>-4.305676301350864E-3</c:v>
                </c:pt>
                <c:pt idx="285">
                  <c:v>2.5854471277869202E-3</c:v>
                </c:pt>
                <c:pt idx="286">
                  <c:v>-7.776481821933039E-3</c:v>
                </c:pt>
                <c:pt idx="287">
                  <c:v>5.3631786838617169E-3</c:v>
                </c:pt>
                <c:pt idx="288">
                  <c:v>-8.1432806355054895E-3</c:v>
                </c:pt>
                <c:pt idx="289">
                  <c:v>5.465286749965108E-3</c:v>
                </c:pt>
                <c:pt idx="290">
                  <c:v>4.4023759253388351E-3</c:v>
                </c:pt>
                <c:pt idx="291">
                  <c:v>-2.5010960475160505E-3</c:v>
                </c:pt>
                <c:pt idx="292">
                  <c:v>-1.2512034292511907E-2</c:v>
                </c:pt>
                <c:pt idx="293">
                  <c:v>1.2944430682143177E-2</c:v>
                </c:pt>
                <c:pt idx="294">
                  <c:v>6.3662353752446353E-3</c:v>
                </c:pt>
                <c:pt idx="295">
                  <c:v>-6.1079860478219054E-3</c:v>
                </c:pt>
                <c:pt idx="296">
                  <c:v>5.9368756684676869E-3</c:v>
                </c:pt>
                <c:pt idx="297">
                  <c:v>-1.809073147507009E-2</c:v>
                </c:pt>
                <c:pt idx="298">
                  <c:v>-1.9232211383221811E-3</c:v>
                </c:pt>
                <c:pt idx="299">
                  <c:v>8.7125148169736565E-3</c:v>
                </c:pt>
                <c:pt idx="300">
                  <c:v>1.3271983916880722E-2</c:v>
                </c:pt>
                <c:pt idx="301">
                  <c:v>-4.289792935851475E-3</c:v>
                </c:pt>
                <c:pt idx="302">
                  <c:v>1.2026700904784757E-3</c:v>
                </c:pt>
                <c:pt idx="303">
                  <c:v>-1.0357945997715803E-2</c:v>
                </c:pt>
                <c:pt idx="304">
                  <c:v>1.300165947387259E-3</c:v>
                </c:pt>
                <c:pt idx="305">
                  <c:v>3.892217872181926E-3</c:v>
                </c:pt>
                <c:pt idx="306">
                  <c:v>1.3631645623387135E-2</c:v>
                </c:pt>
                <c:pt idx="307">
                  <c:v>3.8247344581348102E-3</c:v>
                </c:pt>
                <c:pt idx="308">
                  <c:v>1.4651487949874918E-2</c:v>
                </c:pt>
                <c:pt idx="309">
                  <c:v>-1.6434423508120317E-2</c:v>
                </c:pt>
                <c:pt idx="310">
                  <c:v>8.4759135327256135E-5</c:v>
                </c:pt>
                <c:pt idx="311">
                  <c:v>7.533728179322719E-3</c:v>
                </c:pt>
                <c:pt idx="312">
                  <c:v>-1.9242369972548554E-2</c:v>
                </c:pt>
                <c:pt idx="313">
                  <c:v>-1.6731634364408415E-2</c:v>
                </c:pt>
                <c:pt idx="314">
                  <c:v>-5.3474247726450451E-3</c:v>
                </c:pt>
                <c:pt idx="315">
                  <c:v>-3.0156625986375928E-2</c:v>
                </c:pt>
                <c:pt idx="316">
                  <c:v>-2.4945895180580661E-2</c:v>
                </c:pt>
                <c:pt idx="317">
                  <c:v>7.3391205974170134E-2</c:v>
                </c:pt>
                <c:pt idx="318">
                  <c:v>-2.596384695476945E-2</c:v>
                </c:pt>
                <c:pt idx="319">
                  <c:v>3.36148010501938E-2</c:v>
                </c:pt>
                <c:pt idx="320">
                  <c:v>-7.3057803217245207E-3</c:v>
                </c:pt>
                <c:pt idx="321">
                  <c:v>1.1237510325485542E-2</c:v>
                </c:pt>
                <c:pt idx="322">
                  <c:v>-5.9760579174361421E-4</c:v>
                </c:pt>
                <c:pt idx="323">
                  <c:v>2.2199467984990499E-2</c:v>
                </c:pt>
                <c:pt idx="324">
                  <c:v>-4.5776137326417575E-2</c:v>
                </c:pt>
                <c:pt idx="325">
                  <c:v>-9.5092000072412114E-2</c:v>
                </c:pt>
                <c:pt idx="326">
                  <c:v>9.2203800114490628E-2</c:v>
                </c:pt>
                <c:pt idx="327">
                  <c:v>-6.6492176772305137E-2</c:v>
                </c:pt>
                <c:pt idx="328">
                  <c:v>0.11072277134022869</c:v>
                </c:pt>
                <c:pt idx="329">
                  <c:v>2.7458251350866641E-2</c:v>
                </c:pt>
                <c:pt idx="330">
                  <c:v>-2.1451593252441635E-2</c:v>
                </c:pt>
                <c:pt idx="331">
                  <c:v>-4.6962425911115928E-2</c:v>
                </c:pt>
                <c:pt idx="332">
                  <c:v>2.7160773384447279E-3</c:v>
                </c:pt>
                <c:pt idx="333">
                  <c:v>6.5413642031408288E-3</c:v>
                </c:pt>
                <c:pt idx="334">
                  <c:v>-5.0182066112445939E-2</c:v>
                </c:pt>
                <c:pt idx="335">
                  <c:v>3.8322975406503471E-3</c:v>
                </c:pt>
                <c:pt idx="336">
                  <c:v>-2.188085634313114E-3</c:v>
                </c:pt>
                <c:pt idx="337">
                  <c:v>4.9928325891743862E-2</c:v>
                </c:pt>
                <c:pt idx="338">
                  <c:v>-1.3723734636550161E-2</c:v>
                </c:pt>
                <c:pt idx="339">
                  <c:v>4.5662264519181883E-3</c:v>
                </c:pt>
                <c:pt idx="340">
                  <c:v>3.8752390880036097E-2</c:v>
                </c:pt>
                <c:pt idx="341">
                  <c:v>6.9707840604528335E-3</c:v>
                </c:pt>
                <c:pt idx="342">
                  <c:v>5.3688511142375293E-2</c:v>
                </c:pt>
                <c:pt idx="343">
                  <c:v>-3.2898491071366935E-2</c:v>
                </c:pt>
                <c:pt idx="344">
                  <c:v>-1.2296676377809154E-3</c:v>
                </c:pt>
                <c:pt idx="345">
                  <c:v>-3.2868733934718483E-4</c:v>
                </c:pt>
                <c:pt idx="346">
                  <c:v>2.8330681073654912E-2</c:v>
                </c:pt>
                <c:pt idx="347">
                  <c:v>2.9100827405304473E-2</c:v>
                </c:pt>
                <c:pt idx="348">
                  <c:v>-1.8616338811367052E-3</c:v>
                </c:pt>
                <c:pt idx="349">
                  <c:v>2.734830115093077E-2</c:v>
                </c:pt>
                <c:pt idx="350">
                  <c:v>-1.5884205270472655E-3</c:v>
                </c:pt>
                <c:pt idx="351">
                  <c:v>-1.7330354751386889E-2</c:v>
                </c:pt>
                <c:pt idx="352">
                  <c:v>-4.9410850016255023E-3</c:v>
                </c:pt>
                <c:pt idx="353">
                  <c:v>1.8252383915876295E-2</c:v>
                </c:pt>
                <c:pt idx="354">
                  <c:v>-2.3528662304531066E-2</c:v>
                </c:pt>
                <c:pt idx="355">
                  <c:v>7.0547159812307664E-3</c:v>
                </c:pt>
                <c:pt idx="356">
                  <c:v>-8.8457555876730876E-3</c:v>
                </c:pt>
                <c:pt idx="357">
                  <c:v>-2.3413287177554529E-3</c:v>
                </c:pt>
                <c:pt idx="358">
                  <c:v>-3.4979192684694349E-2</c:v>
                </c:pt>
                <c:pt idx="359">
                  <c:v>-1.6725702185598705E-2</c:v>
                </c:pt>
                <c:pt idx="360">
                  <c:v>1.1208424348289633E-2</c:v>
                </c:pt>
                <c:pt idx="361">
                  <c:v>6.3255533921890254E-3</c:v>
                </c:pt>
                <c:pt idx="362">
                  <c:v>8.2918431893521053E-3</c:v>
                </c:pt>
                <c:pt idx="363">
                  <c:v>-1.153058635059127E-2</c:v>
                </c:pt>
                <c:pt idx="364">
                  <c:v>-7.1121492591210839E-3</c:v>
                </c:pt>
                <c:pt idx="365">
                  <c:v>8.5771276813086349E-3</c:v>
                </c:pt>
                <c:pt idx="366">
                  <c:v>5.9202005951431557E-3</c:v>
                </c:pt>
                <c:pt idx="367">
                  <c:v>8.8926377205136961E-4</c:v>
                </c:pt>
                <c:pt idx="368">
                  <c:v>-5.6611280926838995E-4</c:v>
                </c:pt>
                <c:pt idx="369">
                  <c:v>-2.3469183541517816E-3</c:v>
                </c:pt>
                <c:pt idx="370">
                  <c:v>2.0212729818033244E-2</c:v>
                </c:pt>
                <c:pt idx="371">
                  <c:v>1.3564839083026428E-2</c:v>
                </c:pt>
                <c:pt idx="372">
                  <c:v>-2.1456841010844083E-2</c:v>
                </c:pt>
                <c:pt idx="373">
                  <c:v>3.9940335903067489E-3</c:v>
                </c:pt>
                <c:pt idx="374">
                  <c:v>-3.6741924981003758E-3</c:v>
                </c:pt>
                <c:pt idx="375">
                  <c:v>-5.2938882924084543E-3</c:v>
                </c:pt>
                <c:pt idx="376">
                  <c:v>-3.7871769632331332E-3</c:v>
                </c:pt>
                <c:pt idx="377">
                  <c:v>-1.1204426774783328E-2</c:v>
                </c:pt>
                <c:pt idx="378">
                  <c:v>9.8302789740815581E-3</c:v>
                </c:pt>
                <c:pt idx="379">
                  <c:v>2.9872313498465848E-3</c:v>
                </c:pt>
                <c:pt idx="380">
                  <c:v>-8.066407921581717E-4</c:v>
                </c:pt>
                <c:pt idx="381">
                  <c:v>-1.6123653179504009E-4</c:v>
                </c:pt>
                <c:pt idx="382">
                  <c:v>-3.7991175429188118E-3</c:v>
                </c:pt>
                <c:pt idx="383">
                  <c:v>-1.1076340470341367E-2</c:v>
                </c:pt>
                <c:pt idx="384">
                  <c:v>-4.5144386946485782E-3</c:v>
                </c:pt>
                <c:pt idx="385">
                  <c:v>-2.6357074566153E-3</c:v>
                </c:pt>
                <c:pt idx="386">
                  <c:v>9.0707909427384663E-4</c:v>
                </c:pt>
                <c:pt idx="387">
                  <c:v>-1.5666587750138787E-3</c:v>
                </c:pt>
                <c:pt idx="388">
                  <c:v>-8.8709643831839172E-3</c:v>
                </c:pt>
                <c:pt idx="389">
                  <c:v>-1.9762249586789446E-2</c:v>
                </c:pt>
                <c:pt idx="390">
                  <c:v>2.8832166389238358E-3</c:v>
                </c:pt>
                <c:pt idx="391">
                  <c:v>1.3208457150291732E-2</c:v>
                </c:pt>
                <c:pt idx="392">
                  <c:v>-5.1949496594780294E-3</c:v>
                </c:pt>
                <c:pt idx="393">
                  <c:v>-8.7763227794740873E-3</c:v>
                </c:pt>
                <c:pt idx="394">
                  <c:v>1.5641944890954822E-2</c:v>
                </c:pt>
                <c:pt idx="395">
                  <c:v>1.5152973011448726E-2</c:v>
                </c:pt>
                <c:pt idx="396">
                  <c:v>-5.025521610081251E-3</c:v>
                </c:pt>
                <c:pt idx="397">
                  <c:v>-6.3799239022993785E-3</c:v>
                </c:pt>
                <c:pt idx="398">
                  <c:v>-4.9163536118605813E-3</c:v>
                </c:pt>
                <c:pt idx="399">
                  <c:v>-1.167956225654326E-2</c:v>
                </c:pt>
                <c:pt idx="400">
                  <c:v>6.2345860993196561E-3</c:v>
                </c:pt>
                <c:pt idx="401">
                  <c:v>6.0291209046946792E-3</c:v>
                </c:pt>
                <c:pt idx="402">
                  <c:v>-7.5198475679319108E-4</c:v>
                </c:pt>
                <c:pt idx="403">
                  <c:v>-4.0181049057693525E-3</c:v>
                </c:pt>
                <c:pt idx="404">
                  <c:v>-2.6877342654655118E-3</c:v>
                </c:pt>
                <c:pt idx="405">
                  <c:v>6.5594221033548811E-2</c:v>
                </c:pt>
                <c:pt idx="406">
                  <c:v>-1.9969148467126205E-2</c:v>
                </c:pt>
                <c:pt idx="407">
                  <c:v>2.6251396932505954E-2</c:v>
                </c:pt>
                <c:pt idx="408">
                  <c:v>2.2675933299359439E-2</c:v>
                </c:pt>
                <c:pt idx="409">
                  <c:v>-8.916178179099921E-3</c:v>
                </c:pt>
                <c:pt idx="410">
                  <c:v>1.9042816584813861E-2</c:v>
                </c:pt>
                <c:pt idx="411">
                  <c:v>-7.5698869931631525E-5</c:v>
                </c:pt>
                <c:pt idx="412">
                  <c:v>1.5136853636932087E-3</c:v>
                </c:pt>
                <c:pt idx="413">
                  <c:v>-3.4854668828036956E-3</c:v>
                </c:pt>
                <c:pt idx="414">
                  <c:v>-2.0516811674675698E-3</c:v>
                </c:pt>
                <c:pt idx="415">
                  <c:v>6.5200944872631818E-3</c:v>
                </c:pt>
                <c:pt idx="416">
                  <c:v>2.4904141502992846E-3</c:v>
                </c:pt>
                <c:pt idx="417">
                  <c:v>-7.7184258220832731E-3</c:v>
                </c:pt>
                <c:pt idx="418">
                  <c:v>-3.0433750109120639E-3</c:v>
                </c:pt>
                <c:pt idx="419">
                  <c:v>-2.2844656834341255E-4</c:v>
                </c:pt>
                <c:pt idx="420">
                  <c:v>4.1831107250212629E-3</c:v>
                </c:pt>
                <c:pt idx="421">
                  <c:v>-8.1543852885425702E-3</c:v>
                </c:pt>
                <c:pt idx="422">
                  <c:v>-4.3710124881665823E-3</c:v>
                </c:pt>
                <c:pt idx="423">
                  <c:v>-5.548686303805026E-3</c:v>
                </c:pt>
                <c:pt idx="424">
                  <c:v>-7.7252671295303954E-4</c:v>
                </c:pt>
                <c:pt idx="425">
                  <c:v>1.7935321647701286E-2</c:v>
                </c:pt>
                <c:pt idx="426">
                  <c:v>-1.3999229270542568E-2</c:v>
                </c:pt>
                <c:pt idx="427">
                  <c:v>-3.5497544209938249E-3</c:v>
                </c:pt>
                <c:pt idx="428">
                  <c:v>4.7814686635645918E-3</c:v>
                </c:pt>
                <c:pt idx="429">
                  <c:v>1.4589263627628019E-2</c:v>
                </c:pt>
                <c:pt idx="430">
                  <c:v>-1.2820873674754466E-2</c:v>
                </c:pt>
                <c:pt idx="431">
                  <c:v>1.2896641431462949E-2</c:v>
                </c:pt>
                <c:pt idx="432">
                  <c:v>3.7993606777996401E-3</c:v>
                </c:pt>
                <c:pt idx="433">
                  <c:v>5.6725064798940888E-3</c:v>
                </c:pt>
                <c:pt idx="434">
                  <c:v>2.2372081026999377E-2</c:v>
                </c:pt>
                <c:pt idx="435">
                  <c:v>-6.5850391650284692E-3</c:v>
                </c:pt>
                <c:pt idx="436">
                  <c:v>-1.7221141901812349E-2</c:v>
                </c:pt>
                <c:pt idx="437">
                  <c:v>-1.3993841409471278E-2</c:v>
                </c:pt>
                <c:pt idx="438">
                  <c:v>8.0855899087660561E-3</c:v>
                </c:pt>
                <c:pt idx="439">
                  <c:v>-2.2818545180571287E-3</c:v>
                </c:pt>
                <c:pt idx="440">
                  <c:v>-5.3441291921320928E-3</c:v>
                </c:pt>
                <c:pt idx="441">
                  <c:v>5.3553964112863924E-4</c:v>
                </c:pt>
                <c:pt idx="442">
                  <c:v>4.4371679917687042E-2</c:v>
                </c:pt>
                <c:pt idx="443">
                  <c:v>2.6506338085963102E-2</c:v>
                </c:pt>
                <c:pt idx="444">
                  <c:v>-1.0388150116983484E-2</c:v>
                </c:pt>
                <c:pt idx="445">
                  <c:v>6.1043340717993638E-2</c:v>
                </c:pt>
                <c:pt idx="446">
                  <c:v>6.0950669098036115E-4</c:v>
                </c:pt>
                <c:pt idx="447">
                  <c:v>-2.1490969999475053E-2</c:v>
                </c:pt>
                <c:pt idx="448">
                  <c:v>-1.1901309156795836E-2</c:v>
                </c:pt>
                <c:pt idx="449">
                  <c:v>-3.1145958246309158E-2</c:v>
                </c:pt>
                <c:pt idx="450">
                  <c:v>1.0346874350880508E-2</c:v>
                </c:pt>
                <c:pt idx="451">
                  <c:v>-2.2263339264868717E-2</c:v>
                </c:pt>
                <c:pt idx="452">
                  <c:v>-8.0430498983451973E-4</c:v>
                </c:pt>
                <c:pt idx="453">
                  <c:v>4.5255502021010743E-3</c:v>
                </c:pt>
                <c:pt idx="454">
                  <c:v>2.9136729265052372E-4</c:v>
                </c:pt>
                <c:pt idx="455">
                  <c:v>-8.040622170880557E-3</c:v>
                </c:pt>
                <c:pt idx="456">
                  <c:v>3.150902301973037E-3</c:v>
                </c:pt>
                <c:pt idx="457">
                  <c:v>-1.0295332901039539E-2</c:v>
                </c:pt>
                <c:pt idx="458">
                  <c:v>1.3071860338913319E-2</c:v>
                </c:pt>
                <c:pt idx="459">
                  <c:v>9.0056805325728281E-3</c:v>
                </c:pt>
                <c:pt idx="460">
                  <c:v>-1.6916240087785105E-2</c:v>
                </c:pt>
                <c:pt idx="461">
                  <c:v>5.2068344914944099E-3</c:v>
                </c:pt>
                <c:pt idx="462">
                  <c:v>4.161603227522433E-3</c:v>
                </c:pt>
                <c:pt idx="463">
                  <c:v>-1.4576853432637075E-4</c:v>
                </c:pt>
                <c:pt idx="464">
                  <c:v>-8.0172504973902582E-4</c:v>
                </c:pt>
                <c:pt idx="465">
                  <c:v>1.9997301206427023E-2</c:v>
                </c:pt>
                <c:pt idx="466">
                  <c:v>2.2403737316521184E-2</c:v>
                </c:pt>
                <c:pt idx="467">
                  <c:v>-1.8195752983958837E-2</c:v>
                </c:pt>
                <c:pt idx="468">
                  <c:v>9.2101842139908352E-3</c:v>
                </c:pt>
                <c:pt idx="469">
                  <c:v>-8.2853391676637102E-3</c:v>
                </c:pt>
                <c:pt idx="470">
                  <c:v>1.847128026097029E-3</c:v>
                </c:pt>
                <c:pt idx="471">
                  <c:v>3.3298922092258642E-3</c:v>
                </c:pt>
                <c:pt idx="472">
                  <c:v>9.9955632826560139E-3</c:v>
                </c:pt>
                <c:pt idx="473">
                  <c:v>1.0242372973354787E-2</c:v>
                </c:pt>
                <c:pt idx="474">
                  <c:v>1.3633355384066299E-2</c:v>
                </c:pt>
                <c:pt idx="475">
                  <c:v>-1.5784505922781949E-2</c:v>
                </c:pt>
                <c:pt idx="476">
                  <c:v>4.090413000870566E-3</c:v>
                </c:pt>
                <c:pt idx="477">
                  <c:v>1.244427220724689E-3</c:v>
                </c:pt>
                <c:pt idx="478">
                  <c:v>-1.2236740312381427E-2</c:v>
                </c:pt>
                <c:pt idx="479">
                  <c:v>6.623854010500009E-3</c:v>
                </c:pt>
                <c:pt idx="480">
                  <c:v>3.4685808049165416E-3</c:v>
                </c:pt>
                <c:pt idx="481">
                  <c:v>-5.9036927926416211E-3</c:v>
                </c:pt>
                <c:pt idx="482">
                  <c:v>2.0878097471928357E-3</c:v>
                </c:pt>
                <c:pt idx="483">
                  <c:v>-1.1817986063128842E-2</c:v>
                </c:pt>
                <c:pt idx="484">
                  <c:v>4.9821450377164761E-3</c:v>
                </c:pt>
                <c:pt idx="485">
                  <c:v>-2.0007450852021047E-2</c:v>
                </c:pt>
                <c:pt idx="486">
                  <c:v>-8.5686826272935617E-4</c:v>
                </c:pt>
                <c:pt idx="487">
                  <c:v>-8.3971339310821499E-3</c:v>
                </c:pt>
                <c:pt idx="488">
                  <c:v>1.1821702667546482E-2</c:v>
                </c:pt>
                <c:pt idx="489">
                  <c:v>1.6809717289877586E-2</c:v>
                </c:pt>
                <c:pt idx="490">
                  <c:v>-5.7598073114286446E-3</c:v>
                </c:pt>
                <c:pt idx="491">
                  <c:v>1.0580190740305213E-2</c:v>
                </c:pt>
                <c:pt idx="492">
                  <c:v>1.5904802709227561E-2</c:v>
                </c:pt>
                <c:pt idx="493">
                  <c:v>-1.5416449984766468E-2</c:v>
                </c:pt>
                <c:pt idx="494">
                  <c:v>1.3974555034974506E-2</c:v>
                </c:pt>
                <c:pt idx="495">
                  <c:v>1.6488374402222103E-2</c:v>
                </c:pt>
                <c:pt idx="496">
                  <c:v>1.6883299556156581E-3</c:v>
                </c:pt>
                <c:pt idx="497">
                  <c:v>1.5463381627223504E-2</c:v>
                </c:pt>
                <c:pt idx="498">
                  <c:v>1.2542544573329335E-2</c:v>
                </c:pt>
                <c:pt idx="499">
                  <c:v>-2.0344979363622184E-2</c:v>
                </c:pt>
                <c:pt idx="500">
                  <c:v>-1.8756634724941285E-3</c:v>
                </c:pt>
                <c:pt idx="501">
                  <c:v>2.0119076964166462E-2</c:v>
                </c:pt>
                <c:pt idx="502">
                  <c:v>-1.2435216761530535E-2</c:v>
                </c:pt>
                <c:pt idx="503">
                  <c:v>4.5815796060140702E-3</c:v>
                </c:pt>
                <c:pt idx="504">
                  <c:v>2.8450783255307257E-3</c:v>
                </c:pt>
                <c:pt idx="505">
                  <c:v>3.1006019770273398E-3</c:v>
                </c:pt>
                <c:pt idx="506">
                  <c:v>-1.5162764378103383E-3</c:v>
                </c:pt>
                <c:pt idx="507">
                  <c:v>7.8190624998710229E-3</c:v>
                </c:pt>
                <c:pt idx="508">
                  <c:v>-9.8228128990397127E-4</c:v>
                </c:pt>
                <c:pt idx="509">
                  <c:v>-1.39864449612426E-2</c:v>
                </c:pt>
                <c:pt idx="510">
                  <c:v>-8.1381025977327968E-3</c:v>
                </c:pt>
                <c:pt idx="511">
                  <c:v>-2.6156258951556422E-3</c:v>
                </c:pt>
                <c:pt idx="512">
                  <c:v>-5.3869471899832058E-3</c:v>
                </c:pt>
                <c:pt idx="513">
                  <c:v>9.0068180678406131E-3</c:v>
                </c:pt>
                <c:pt idx="514">
                  <c:v>-7.9266806835971131E-3</c:v>
                </c:pt>
                <c:pt idx="515">
                  <c:v>-4.6817098692198732E-3</c:v>
                </c:pt>
                <c:pt idx="516">
                  <c:v>-2.7261187904716538E-4</c:v>
                </c:pt>
                <c:pt idx="517">
                  <c:v>-9.2258723048950098E-3</c:v>
                </c:pt>
                <c:pt idx="518">
                  <c:v>-4.8024027271691437E-4</c:v>
                </c:pt>
                <c:pt idx="519">
                  <c:v>-1.0315039997695896E-3</c:v>
                </c:pt>
                <c:pt idx="520">
                  <c:v>4.5969783911810457E-3</c:v>
                </c:pt>
                <c:pt idx="521">
                  <c:v>-1.0278308600801063E-3</c:v>
                </c:pt>
                <c:pt idx="522">
                  <c:v>1.3729584415605764E-4</c:v>
                </c:pt>
                <c:pt idx="523">
                  <c:v>-1.2199651038174924E-2</c:v>
                </c:pt>
                <c:pt idx="524">
                  <c:v>-6.8190492383001242E-3</c:v>
                </c:pt>
                <c:pt idx="525">
                  <c:v>1.9526336171440757E-3</c:v>
                </c:pt>
                <c:pt idx="526">
                  <c:v>1.1914590296742909E-2</c:v>
                </c:pt>
                <c:pt idx="527">
                  <c:v>-6.3550049739330913E-3</c:v>
                </c:pt>
                <c:pt idx="528">
                  <c:v>-8.3215088295709419E-4</c:v>
                </c:pt>
                <c:pt idx="529">
                  <c:v>-2.0778393441587225E-4</c:v>
                </c:pt>
                <c:pt idx="530">
                  <c:v>1.6375943556693227E-2</c:v>
                </c:pt>
                <c:pt idx="531">
                  <c:v>-5.3379549887743408E-3</c:v>
                </c:pt>
                <c:pt idx="532">
                  <c:v>6.2243760384042141E-3</c:v>
                </c:pt>
                <c:pt idx="533">
                  <c:v>-6.8322587972328161E-5</c:v>
                </c:pt>
                <c:pt idx="534">
                  <c:v>-1.3594736651396347E-4</c:v>
                </c:pt>
                <c:pt idx="535">
                  <c:v>4.4907060197804547E-3</c:v>
                </c:pt>
                <c:pt idx="536">
                  <c:v>1.13414747381234E-2</c:v>
                </c:pt>
                <c:pt idx="537">
                  <c:v>-1.0255741749377103E-2</c:v>
                </c:pt>
                <c:pt idx="538">
                  <c:v>-3.2607418268865529E-3</c:v>
                </c:pt>
                <c:pt idx="539">
                  <c:v>-1.5980090301753465E-2</c:v>
                </c:pt>
                <c:pt idx="540">
                  <c:v>-8.6802634157230833E-3</c:v>
                </c:pt>
                <c:pt idx="541">
                  <c:v>1.4676850354674451E-2</c:v>
                </c:pt>
                <c:pt idx="542">
                  <c:v>-4.5464852101915545E-3</c:v>
                </c:pt>
                <c:pt idx="543">
                  <c:v>1.0165727252301325E-2</c:v>
                </c:pt>
                <c:pt idx="544">
                  <c:v>-8.8913505724178346E-4</c:v>
                </c:pt>
                <c:pt idx="545">
                  <c:v>8.9210728004777678E-3</c:v>
                </c:pt>
                <c:pt idx="546">
                  <c:v>-2.5194245153780395E-2</c:v>
                </c:pt>
                <c:pt idx="547">
                  <c:v>-6.2640748656310203E-4</c:v>
                </c:pt>
                <c:pt idx="548">
                  <c:v>-2.2939369571077468E-2</c:v>
                </c:pt>
                <c:pt idx="549">
                  <c:v>-8.721219770680428E-3</c:v>
                </c:pt>
                <c:pt idx="550">
                  <c:v>1.0712501984969078E-2</c:v>
                </c:pt>
                <c:pt idx="551">
                  <c:v>3.0501032326435444E-3</c:v>
                </c:pt>
                <c:pt idx="552">
                  <c:v>9.3746594101835577E-3</c:v>
                </c:pt>
                <c:pt idx="553">
                  <c:v>1.2758259822955234E-2</c:v>
                </c:pt>
                <c:pt idx="554">
                  <c:v>4.6302507019067773E-3</c:v>
                </c:pt>
                <c:pt idx="555">
                  <c:v>5.5010948908641435E-3</c:v>
                </c:pt>
                <c:pt idx="556">
                  <c:v>-1.172612570427793E-2</c:v>
                </c:pt>
                <c:pt idx="557">
                  <c:v>-7.6355789797638801E-4</c:v>
                </c:pt>
                <c:pt idx="558">
                  <c:v>3.120097986419575E-3</c:v>
                </c:pt>
                <c:pt idx="559">
                  <c:v>8.2029980097016973E-3</c:v>
                </c:pt>
                <c:pt idx="560">
                  <c:v>1.0517270301775801E-2</c:v>
                </c:pt>
                <c:pt idx="561">
                  <c:v>-6.7005634560713886E-2</c:v>
                </c:pt>
                <c:pt idx="562">
                  <c:v>4.9274950126695699E-3</c:v>
                </c:pt>
                <c:pt idx="563">
                  <c:v>-4.7091580420461571E-3</c:v>
                </c:pt>
                <c:pt idx="564">
                  <c:v>-1.6254730023237296E-2</c:v>
                </c:pt>
                <c:pt idx="565">
                  <c:v>-1.6823363275318817E-2</c:v>
                </c:pt>
                <c:pt idx="566">
                  <c:v>-9.5037349923029618E-3</c:v>
                </c:pt>
                <c:pt idx="567">
                  <c:v>-1.5503865189342839E-2</c:v>
                </c:pt>
                <c:pt idx="568">
                  <c:v>1.1098549021440427E-2</c:v>
                </c:pt>
                <c:pt idx="569">
                  <c:v>-9.6374899916462468E-3</c:v>
                </c:pt>
                <c:pt idx="570">
                  <c:v>-1.9558180679156482E-2</c:v>
                </c:pt>
                <c:pt idx="571">
                  <c:v>-4.7048216288129036E-4</c:v>
                </c:pt>
                <c:pt idx="572">
                  <c:v>1.2390762685936862E-2</c:v>
                </c:pt>
                <c:pt idx="573">
                  <c:v>-9.6503508738303104E-3</c:v>
                </c:pt>
                <c:pt idx="574">
                  <c:v>7.8671716667865245E-3</c:v>
                </c:pt>
                <c:pt idx="575">
                  <c:v>2.5204957832104823E-2</c:v>
                </c:pt>
                <c:pt idx="576">
                  <c:v>-3.775149609469775E-4</c:v>
                </c:pt>
                <c:pt idx="577">
                  <c:v>1.4947727035445569E-2</c:v>
                </c:pt>
                <c:pt idx="578">
                  <c:v>-5.1572406019677721E-3</c:v>
                </c:pt>
                <c:pt idx="579">
                  <c:v>-2.9964023837094933E-4</c:v>
                </c:pt>
                <c:pt idx="580">
                  <c:v>-8.3563614921945591E-3</c:v>
                </c:pt>
                <c:pt idx="581">
                  <c:v>-1.3143720087137179E-2</c:v>
                </c:pt>
                <c:pt idx="582">
                  <c:v>1.3219464453094451E-2</c:v>
                </c:pt>
                <c:pt idx="583">
                  <c:v>4.7705736955194183E-3</c:v>
                </c:pt>
                <c:pt idx="584">
                  <c:v>1.1790946327886461E-2</c:v>
                </c:pt>
                <c:pt idx="585">
                  <c:v>-6.21575707543498E-3</c:v>
                </c:pt>
                <c:pt idx="586">
                  <c:v>6.7378787944095157E-3</c:v>
                </c:pt>
                <c:pt idx="587">
                  <c:v>8.3232374318207587E-3</c:v>
                </c:pt>
                <c:pt idx="588">
                  <c:v>1.13317393461139E-2</c:v>
                </c:pt>
                <c:pt idx="589">
                  <c:v>-6.8275746529228741E-3</c:v>
                </c:pt>
                <c:pt idx="590">
                  <c:v>6.6289751399091262E-4</c:v>
                </c:pt>
                <c:pt idx="591">
                  <c:v>-1.5477004502738062E-3</c:v>
                </c:pt>
                <c:pt idx="592">
                  <c:v>2.7705860800186999E-2</c:v>
                </c:pt>
                <c:pt idx="593">
                  <c:v>4.7937254403694479E-3</c:v>
                </c:pt>
                <c:pt idx="594">
                  <c:v>-2.1434038405238106E-3</c:v>
                </c:pt>
                <c:pt idx="595">
                  <c:v>-6.4406683564329848E-4</c:v>
                </c:pt>
                <c:pt idx="596">
                  <c:v>5.0056360936277138E-4</c:v>
                </c:pt>
                <c:pt idx="597">
                  <c:v>1.4350322628042437E-4</c:v>
                </c:pt>
                <c:pt idx="598">
                  <c:v>-3.0805444238741772E-3</c:v>
                </c:pt>
                <c:pt idx="599">
                  <c:v>-3.5878480494887038E-4</c:v>
                </c:pt>
                <c:pt idx="600">
                  <c:v>6.010714771317642E-3</c:v>
                </c:pt>
                <c:pt idx="601">
                  <c:v>3.205885577774693E-3</c:v>
                </c:pt>
                <c:pt idx="602">
                  <c:v>-6.4213379559126703E-3</c:v>
                </c:pt>
                <c:pt idx="603">
                  <c:v>7.7000816962750117E-3</c:v>
                </c:pt>
                <c:pt idx="604">
                  <c:v>2.9081992217848585E-3</c:v>
                </c:pt>
                <c:pt idx="605">
                  <c:v>-1.0894748738336088E-2</c:v>
                </c:pt>
                <c:pt idx="606">
                  <c:v>1.6455131887129059E-3</c:v>
                </c:pt>
                <c:pt idx="607">
                  <c:v>-1.4326761826331073E-2</c:v>
                </c:pt>
                <c:pt idx="608">
                  <c:v>3.4023286307420073E-3</c:v>
                </c:pt>
                <c:pt idx="609">
                  <c:v>-3.5470449041887144E-3</c:v>
                </c:pt>
                <c:pt idx="610">
                  <c:v>1.2539415003460919E-2</c:v>
                </c:pt>
                <c:pt idx="611">
                  <c:v>2.0033842614971403E-3</c:v>
                </c:pt>
                <c:pt idx="612">
                  <c:v>1.5672136929463936E-2</c:v>
                </c:pt>
                <c:pt idx="613">
                  <c:v>-9.8993936087744018E-3</c:v>
                </c:pt>
                <c:pt idx="614">
                  <c:v>-8.5273797589943332E-4</c:v>
                </c:pt>
                <c:pt idx="615">
                  <c:v>7.1143691795455049E-3</c:v>
                </c:pt>
                <c:pt idx="616">
                  <c:v>-6.044498710614403E-3</c:v>
                </c:pt>
                <c:pt idx="617">
                  <c:v>4.4129199232637384E-3</c:v>
                </c:pt>
                <c:pt idx="618">
                  <c:v>-9.0597876949715054E-3</c:v>
                </c:pt>
                <c:pt idx="619">
                  <c:v>-2.6209233399806509E-2</c:v>
                </c:pt>
                <c:pt idx="620">
                  <c:v>1.6777567524966126E-2</c:v>
                </c:pt>
                <c:pt idx="621">
                  <c:v>9.2172322662623547E-3</c:v>
                </c:pt>
                <c:pt idx="622">
                  <c:v>-4.5264325741399599E-3</c:v>
                </c:pt>
                <c:pt idx="623">
                  <c:v>2.1511185321259996E-2</c:v>
                </c:pt>
                <c:pt idx="624">
                  <c:v>7.0765496670301028E-5</c:v>
                </c:pt>
                <c:pt idx="625">
                  <c:v>3.5166391891753297E-3</c:v>
                </c:pt>
                <c:pt idx="626">
                  <c:v>-4.7152214727699416E-3</c:v>
                </c:pt>
                <c:pt idx="627">
                  <c:v>7.011501055689061E-5</c:v>
                </c:pt>
                <c:pt idx="628">
                  <c:v>4.0830127246477997E-3</c:v>
                </c:pt>
                <c:pt idx="629">
                  <c:v>-1.1950441303222282E-3</c:v>
                </c:pt>
                <c:pt idx="630">
                  <c:v>-3.3817997331088831E-3</c:v>
                </c:pt>
                <c:pt idx="631">
                  <c:v>2.3967437959802199E-3</c:v>
                </c:pt>
                <c:pt idx="632">
                  <c:v>-2.6086692048759384E-3</c:v>
                </c:pt>
                <c:pt idx="633">
                  <c:v>-2.1905765715639312E-3</c:v>
                </c:pt>
                <c:pt idx="634">
                  <c:v>1.7673221334096041E-3</c:v>
                </c:pt>
                <c:pt idx="635">
                  <c:v>1.7642042154417112E-3</c:v>
                </c:pt>
                <c:pt idx="636">
                  <c:v>-6.7198638234519025E-3</c:v>
                </c:pt>
                <c:pt idx="637">
                  <c:v>-7.623104088366083E-3</c:v>
                </c:pt>
                <c:pt idx="638">
                  <c:v>-5.3780334589416615E-3</c:v>
                </c:pt>
                <c:pt idx="639">
                  <c:v>5.7355920703451458E-3</c:v>
                </c:pt>
                <c:pt idx="640">
                  <c:v>6.2002581180910623E-3</c:v>
                </c:pt>
                <c:pt idx="641">
                  <c:v>-1.3507005269056331E-3</c:v>
                </c:pt>
                <c:pt idx="642">
                  <c:v>-3.9920860880439607E-3</c:v>
                </c:pt>
                <c:pt idx="643">
                  <c:v>-2.0567583747981323E-2</c:v>
                </c:pt>
                <c:pt idx="644">
                  <c:v>4.1477987498419041E-3</c:v>
                </c:pt>
                <c:pt idx="645">
                  <c:v>-1.868949475211391E-2</c:v>
                </c:pt>
                <c:pt idx="646">
                  <c:v>9.058281585454778E-3</c:v>
                </c:pt>
                <c:pt idx="647">
                  <c:v>4.6081163801224819E-3</c:v>
                </c:pt>
                <c:pt idx="648">
                  <c:v>-7.8392450447455058E-3</c:v>
                </c:pt>
                <c:pt idx="649">
                  <c:v>6.963180190154899E-3</c:v>
                </c:pt>
                <c:pt idx="650">
                  <c:v>1.1762979794870537E-2</c:v>
                </c:pt>
                <c:pt idx="651">
                  <c:v>-3.1086459619170548E-3</c:v>
                </c:pt>
                <c:pt idx="652">
                  <c:v>-5.809736174757078E-3</c:v>
                </c:pt>
                <c:pt idx="653">
                  <c:v>2.6733689678619776E-2</c:v>
                </c:pt>
                <c:pt idx="654">
                  <c:v>-1.2128344137079207E-2</c:v>
                </c:pt>
                <c:pt idx="655">
                  <c:v>5.6540657119258375E-3</c:v>
                </c:pt>
                <c:pt idx="656">
                  <c:v>-1.2140760355244026E-3</c:v>
                </c:pt>
                <c:pt idx="657">
                  <c:v>-1.6445307890780663E-3</c:v>
                </c:pt>
                <c:pt idx="658">
                  <c:v>-8.5925211805559971E-4</c:v>
                </c:pt>
                <c:pt idx="659">
                  <c:v>5.0728952135201642E-3</c:v>
                </c:pt>
                <c:pt idx="660">
                  <c:v>-1.7837132914698412E-3</c:v>
                </c:pt>
                <c:pt idx="661">
                  <c:v>3.777849498216588E-3</c:v>
                </c:pt>
                <c:pt idx="662">
                  <c:v>6.8762841910270621E-3</c:v>
                </c:pt>
                <c:pt idx="663">
                  <c:v>7.7646907895345414E-4</c:v>
                </c:pt>
                <c:pt idx="664">
                  <c:v>-7.0625499178448724E-4</c:v>
                </c:pt>
                <c:pt idx="665">
                  <c:v>-2.3336003118430292E-3</c:v>
                </c:pt>
                <c:pt idx="666">
                  <c:v>4.5209313261329225E-3</c:v>
                </c:pt>
                <c:pt idx="667">
                  <c:v>-4.9462080190212365E-3</c:v>
                </c:pt>
                <c:pt idx="668">
                  <c:v>7.0820546196124351E-4</c:v>
                </c:pt>
                <c:pt idx="669">
                  <c:v>8.1775747369293595E-3</c:v>
                </c:pt>
                <c:pt idx="670">
                  <c:v>1.4033927792777602E-3</c:v>
                </c:pt>
                <c:pt idx="671">
                  <c:v>7.0408299207657424E-5</c:v>
                </c:pt>
                <c:pt idx="672">
                  <c:v>-4.0744067315621486E-3</c:v>
                </c:pt>
                <c:pt idx="673">
                  <c:v>1.2658469243684474E-3</c:v>
                </c:pt>
                <c:pt idx="674">
                  <c:v>2.1776117487177188E-3</c:v>
                </c:pt>
                <c:pt idx="675">
                  <c:v>-2.318101417316839E-3</c:v>
                </c:pt>
                <c:pt idx="676">
                  <c:v>1.1187342364680697E-2</c:v>
                </c:pt>
                <c:pt idx="677">
                  <c:v>-6.8369654605489006E-3</c:v>
                </c:pt>
                <c:pt idx="678">
                  <c:v>1.8381702179351166E-2</c:v>
                </c:pt>
                <c:pt idx="679">
                  <c:v>-1.7884639259283404E-3</c:v>
                </c:pt>
                <c:pt idx="680">
                  <c:v>2.4073775176058081E-3</c:v>
                </c:pt>
                <c:pt idx="681">
                  <c:v>2.1070447616369923E-2</c:v>
                </c:pt>
                <c:pt idx="682">
                  <c:v>8.9054993826750591E-3</c:v>
                </c:pt>
                <c:pt idx="683">
                  <c:v>-2.6800792559704251E-3</c:v>
                </c:pt>
                <c:pt idx="684">
                  <c:v>3.1485969786849612E-3</c:v>
                </c:pt>
                <c:pt idx="685">
                  <c:v>8.1257495774376878E-3</c:v>
                </c:pt>
                <c:pt idx="686">
                  <c:v>-3.3192453914866814E-4</c:v>
                </c:pt>
                <c:pt idx="687">
                  <c:v>-1.0673952265259601E-2</c:v>
                </c:pt>
                <c:pt idx="688">
                  <c:v>6.7509612107438527E-3</c:v>
                </c:pt>
                <c:pt idx="689">
                  <c:v>8.8876034534918109E-3</c:v>
                </c:pt>
                <c:pt idx="690">
                  <c:v>-6.6252040853519894E-3</c:v>
                </c:pt>
                <c:pt idx="691">
                  <c:v>-1.0355737909512266E-2</c:v>
                </c:pt>
                <c:pt idx="692">
                  <c:v>4.0311018752329283E-4</c:v>
                </c:pt>
                <c:pt idx="693">
                  <c:v>-1.0867212577400944E-2</c:v>
                </c:pt>
                <c:pt idx="694">
                  <c:v>-5.6485743763660832E-3</c:v>
                </c:pt>
                <c:pt idx="695">
                  <c:v>8.0210480943938758E-3</c:v>
                </c:pt>
                <c:pt idx="696">
                  <c:v>2.7047231943713519E-3</c:v>
                </c:pt>
                <c:pt idx="697">
                  <c:v>-2.1636118082290008E-3</c:v>
                </c:pt>
                <c:pt idx="698">
                  <c:v>5.2645404330699469E-3</c:v>
                </c:pt>
                <c:pt idx="699">
                  <c:v>4.633783169135256E-3</c:v>
                </c:pt>
                <c:pt idx="700">
                  <c:v>-1.3355299830399743E-2</c:v>
                </c:pt>
                <c:pt idx="701">
                  <c:v>1.2893725860604272E-3</c:v>
                </c:pt>
                <c:pt idx="702">
                  <c:v>-7.0776900564689417E-3</c:v>
                </c:pt>
                <c:pt idx="703">
                  <c:v>-3.6263019033607536E-3</c:v>
                </c:pt>
                <c:pt idx="704">
                  <c:v>-5.7052654967804164E-3</c:v>
                </c:pt>
                <c:pt idx="705">
                  <c:v>-5.2532145878309774E-3</c:v>
                </c:pt>
                <c:pt idx="706">
                  <c:v>1.7313041026879342E-3</c:v>
                </c:pt>
                <c:pt idx="707">
                  <c:v>3.3149567684293774E-3</c:v>
                </c:pt>
                <c:pt idx="708">
                  <c:v>-2.0704707676731985E-3</c:v>
                </c:pt>
                <c:pt idx="709">
                  <c:v>-1.3845372495439523E-2</c:v>
                </c:pt>
                <c:pt idx="710">
                  <c:v>1.9601146535046846E-3</c:v>
                </c:pt>
                <c:pt idx="711">
                  <c:v>-2.3106688760867926E-3</c:v>
                </c:pt>
                <c:pt idx="712">
                  <c:v>5.6082778492504159E-4</c:v>
                </c:pt>
                <c:pt idx="713">
                  <c:v>2.7979896983754359E-3</c:v>
                </c:pt>
                <c:pt idx="714">
                  <c:v>-6.446829662431452E-3</c:v>
                </c:pt>
                <c:pt idx="715">
                  <c:v>-1.2378549394245167E-2</c:v>
                </c:pt>
                <c:pt idx="716">
                  <c:v>-4.2738809251194191E-4</c:v>
                </c:pt>
                <c:pt idx="717">
                  <c:v>-7.5763579498761566E-3</c:v>
                </c:pt>
                <c:pt idx="718">
                  <c:v>-1.6857633647089226E-2</c:v>
                </c:pt>
                <c:pt idx="719">
                  <c:v>-9.6785866790711165E-3</c:v>
                </c:pt>
                <c:pt idx="720">
                  <c:v>6.5357778881697812E-3</c:v>
                </c:pt>
                <c:pt idx="721">
                  <c:v>7.2926800917708645E-3</c:v>
                </c:pt>
                <c:pt idx="722">
                  <c:v>1.170296001779428E-2</c:v>
                </c:pt>
                <c:pt idx="723">
                  <c:v>3.012121767984966E-3</c:v>
                </c:pt>
                <c:pt idx="724">
                  <c:v>-9.31811909413382E-4</c:v>
                </c:pt>
                <c:pt idx="725">
                  <c:v>-1.075507530146285E-3</c:v>
                </c:pt>
                <c:pt idx="726">
                  <c:v>-7.2725702558473129E-3</c:v>
                </c:pt>
                <c:pt idx="727">
                  <c:v>1.0781817574499829E-2</c:v>
                </c:pt>
                <c:pt idx="728">
                  <c:v>4.8505159880937246E-3</c:v>
                </c:pt>
                <c:pt idx="729">
                  <c:v>8.0072766323102725E-3</c:v>
                </c:pt>
                <c:pt idx="730">
                  <c:v>2.1022617333465256E-2</c:v>
                </c:pt>
                <c:pt idx="731">
                  <c:v>9.0134178228015137E-3</c:v>
                </c:pt>
                <c:pt idx="732">
                  <c:v>5.5323343594213719E-3</c:v>
                </c:pt>
                <c:pt idx="733">
                  <c:v>1.0368190760945807E-2</c:v>
                </c:pt>
                <c:pt idx="734">
                  <c:v>1.1527435433445081E-2</c:v>
                </c:pt>
                <c:pt idx="735">
                  <c:v>-8.7677919494056501E-3</c:v>
                </c:pt>
                <c:pt idx="736">
                  <c:v>-8.2354565805409022E-3</c:v>
                </c:pt>
                <c:pt idx="737">
                  <c:v>6.2168175041409082E-3</c:v>
                </c:pt>
                <c:pt idx="738">
                  <c:v>6.5125964132093763E-3</c:v>
                </c:pt>
                <c:pt idx="739">
                  <c:v>2.4732528073797074E-3</c:v>
                </c:pt>
                <c:pt idx="740">
                  <c:v>-4.6770446477100889E-4</c:v>
                </c:pt>
                <c:pt idx="741">
                  <c:v>3.0681159021990223E-3</c:v>
                </c:pt>
                <c:pt idx="742">
                  <c:v>7.2980236646578061E-3</c:v>
                </c:pt>
                <c:pt idx="743">
                  <c:v>-6.9649500341081539E-3</c:v>
                </c:pt>
                <c:pt idx="744">
                  <c:v>-6.4110224001955171E-3</c:v>
                </c:pt>
                <c:pt idx="745">
                  <c:v>3.477537332217789E-3</c:v>
                </c:pt>
                <c:pt idx="746">
                  <c:v>-9.0532537467937577E-3</c:v>
                </c:pt>
                <c:pt idx="747">
                  <c:v>4.0366438876915665E-4</c:v>
                </c:pt>
                <c:pt idx="748">
                  <c:v>-4.9950713826441024E-3</c:v>
                </c:pt>
                <c:pt idx="749">
                  <c:v>-5.7697658123110028E-3</c:v>
                </c:pt>
                <c:pt idx="750">
                  <c:v>-2.5786902191874548E-2</c:v>
                </c:pt>
                <c:pt idx="751">
                  <c:v>-8.6282973516286811E-3</c:v>
                </c:pt>
                <c:pt idx="752">
                  <c:v>8.5584069102711182E-3</c:v>
                </c:pt>
                <c:pt idx="753">
                  <c:v>-5.3933880730525916E-3</c:v>
                </c:pt>
                <c:pt idx="754">
                  <c:v>1.6646001539497635E-2</c:v>
                </c:pt>
                <c:pt idx="755">
                  <c:v>7.0889528981409964E-3</c:v>
                </c:pt>
                <c:pt idx="756">
                  <c:v>4.9941302748652203E-3</c:v>
                </c:pt>
                <c:pt idx="757">
                  <c:v>-1.1254808994691997E-2</c:v>
                </c:pt>
                <c:pt idx="758">
                  <c:v>-1.5789918807840125E-2</c:v>
                </c:pt>
                <c:pt idx="759">
                  <c:v>-1.412180957810443E-2</c:v>
                </c:pt>
                <c:pt idx="760">
                  <c:v>-2.512991584458206E-2</c:v>
                </c:pt>
                <c:pt idx="761">
                  <c:v>-1.2252467710265294E-2</c:v>
                </c:pt>
                <c:pt idx="762">
                  <c:v>1.4946885918798752E-2</c:v>
                </c:pt>
                <c:pt idx="763">
                  <c:v>1.0776900615678641E-2</c:v>
                </c:pt>
                <c:pt idx="764">
                  <c:v>-3.2423348219755661E-3</c:v>
                </c:pt>
                <c:pt idx="765">
                  <c:v>-1.015602569712345E-2</c:v>
                </c:pt>
                <c:pt idx="766">
                  <c:v>1.3813114026799507E-2</c:v>
                </c:pt>
                <c:pt idx="767">
                  <c:v>1.8102775996495526E-2</c:v>
                </c:pt>
                <c:pt idx="768">
                  <c:v>1.7849584587916158E-2</c:v>
                </c:pt>
                <c:pt idx="769">
                  <c:v>9.4973698036022285E-3</c:v>
                </c:pt>
                <c:pt idx="770">
                  <c:v>5.7104016133741617E-3</c:v>
                </c:pt>
                <c:pt idx="771">
                  <c:v>-1.6811299378095133E-2</c:v>
                </c:pt>
                <c:pt idx="772">
                  <c:v>-3.254565422820152E-2</c:v>
                </c:pt>
                <c:pt idx="773">
                  <c:v>3.2387309519552525E-3</c:v>
                </c:pt>
                <c:pt idx="774">
                  <c:v>3.0126942014532913E-3</c:v>
                </c:pt>
                <c:pt idx="775">
                  <c:v>1.2883813625583463E-3</c:v>
                </c:pt>
                <c:pt idx="776">
                  <c:v>-2.2204034540158476E-3</c:v>
                </c:pt>
                <c:pt idx="777">
                  <c:v>9.0638760834245036E-3</c:v>
                </c:pt>
                <c:pt idx="778">
                  <c:v>1.4248411113203352E-2</c:v>
                </c:pt>
                <c:pt idx="779">
                  <c:v>-4.9014440088041239E-4</c:v>
                </c:pt>
                <c:pt idx="780">
                  <c:v>3.2178924319323302E-3</c:v>
                </c:pt>
                <c:pt idx="781">
                  <c:v>1.0561011501409322E-2</c:v>
                </c:pt>
                <c:pt idx="782">
                  <c:v>-2.7696444308692478E-4</c:v>
                </c:pt>
                <c:pt idx="783">
                  <c:v>-1.8489714974853886E-2</c:v>
                </c:pt>
                <c:pt idx="784">
                  <c:v>1.3430515953894412E-2</c:v>
                </c:pt>
                <c:pt idx="785">
                  <c:v>-2.7829493972800342E-3</c:v>
                </c:pt>
                <c:pt idx="786">
                  <c:v>9.4999492600577832E-3</c:v>
                </c:pt>
                <c:pt idx="787">
                  <c:v>-1.9341315553202544E-3</c:v>
                </c:pt>
                <c:pt idx="788">
                  <c:v>-2.839472902466526E-3</c:v>
                </c:pt>
                <c:pt idx="789">
                  <c:v>-5.2841517689854759E-3</c:v>
                </c:pt>
                <c:pt idx="790">
                  <c:v>1.4053269249762777E-2</c:v>
                </c:pt>
                <c:pt idx="791">
                  <c:v>-2.8226619430176824E-3</c:v>
                </c:pt>
                <c:pt idx="792">
                  <c:v>-1.7665328452857686E-2</c:v>
                </c:pt>
                <c:pt idx="793">
                  <c:v>9.9139579374761966E-3</c:v>
                </c:pt>
                <c:pt idx="794">
                  <c:v>-1.9077089233979359E-2</c:v>
                </c:pt>
                <c:pt idx="795">
                  <c:v>-7.320059512597797E-3</c:v>
                </c:pt>
                <c:pt idx="796">
                  <c:v>7.1084846389669762E-5</c:v>
                </c:pt>
                <c:pt idx="797">
                  <c:v>-2.1994979757398975E-2</c:v>
                </c:pt>
                <c:pt idx="798">
                  <c:v>-1.0260500545386903E-2</c:v>
                </c:pt>
                <c:pt idx="799">
                  <c:v>6.6351957566195897E-4</c:v>
                </c:pt>
                <c:pt idx="800">
                  <c:v>1.2291620032342715E-2</c:v>
                </c:pt>
                <c:pt idx="801">
                  <c:v>1.6514727500968492E-2</c:v>
                </c:pt>
                <c:pt idx="802">
                  <c:v>7.8372641846889413E-3</c:v>
                </c:pt>
                <c:pt idx="803">
                  <c:v>-4.2589376344773504E-4</c:v>
                </c:pt>
                <c:pt idx="804">
                  <c:v>9.9298430539071481E-4</c:v>
                </c:pt>
                <c:pt idx="805">
                  <c:v>-1.1843488381520304E-2</c:v>
                </c:pt>
                <c:pt idx="806">
                  <c:v>-9.8816680879233419E-3</c:v>
                </c:pt>
                <c:pt idx="807">
                  <c:v>2.1743047895024598E-4</c:v>
                </c:pt>
                <c:pt idx="808">
                  <c:v>-2.1764351442245117E-3</c:v>
                </c:pt>
                <c:pt idx="809">
                  <c:v>-1.1761318268479287E-2</c:v>
                </c:pt>
                <c:pt idx="810">
                  <c:v>-5.5274588091985153E-3</c:v>
                </c:pt>
                <c:pt idx="811">
                  <c:v>-1.0249636276471196E-2</c:v>
                </c:pt>
                <c:pt idx="812">
                  <c:v>3.130590499290761E-3</c:v>
                </c:pt>
                <c:pt idx="813">
                  <c:v>-6.2710123815441273E-3</c:v>
                </c:pt>
                <c:pt idx="814">
                  <c:v>3.9284542758263971E-2</c:v>
                </c:pt>
                <c:pt idx="815">
                  <c:v>-6.4292723776368261E-3</c:v>
                </c:pt>
                <c:pt idx="816">
                  <c:v>-1.1222709422720257E-2</c:v>
                </c:pt>
                <c:pt idx="817">
                  <c:v>-1.031340749077137E-2</c:v>
                </c:pt>
                <c:pt idx="818">
                  <c:v>-3.8575992561425587E-3</c:v>
                </c:pt>
                <c:pt idx="819">
                  <c:v>1.3657365106850033E-2</c:v>
                </c:pt>
                <c:pt idx="820">
                  <c:v>-8.9853316910139258E-3</c:v>
                </c:pt>
                <c:pt idx="821">
                  <c:v>6.1223358736853797E-3</c:v>
                </c:pt>
                <c:pt idx="822">
                  <c:v>1.2488062840116947E-3</c:v>
                </c:pt>
                <c:pt idx="823">
                  <c:v>2.2727894997389166E-2</c:v>
                </c:pt>
                <c:pt idx="824">
                  <c:v>2.5026489383440258E-2</c:v>
                </c:pt>
                <c:pt idx="825">
                  <c:v>-8.0844372092444359E-3</c:v>
                </c:pt>
                <c:pt idx="826">
                  <c:v>-2.0898952748261524E-2</c:v>
                </c:pt>
                <c:pt idx="827">
                  <c:v>5.1768754339375977E-3</c:v>
                </c:pt>
                <c:pt idx="828">
                  <c:v>2.2475524323179109E-2</c:v>
                </c:pt>
                <c:pt idx="829">
                  <c:v>-3.9334838113883235E-3</c:v>
                </c:pt>
                <c:pt idx="830">
                  <c:v>1.3839831231433286E-2</c:v>
                </c:pt>
                <c:pt idx="831">
                  <c:v>1.1938398057592616E-2</c:v>
                </c:pt>
                <c:pt idx="832">
                  <c:v>-2.9537698600353747E-3</c:v>
                </c:pt>
                <c:pt idx="833">
                  <c:v>1.517852357693009E-3</c:v>
                </c:pt>
                <c:pt idx="834">
                  <c:v>2.9612591689246381E-3</c:v>
                </c:pt>
                <c:pt idx="835">
                  <c:v>-8.3544540169000758E-3</c:v>
                </c:pt>
                <c:pt idx="836">
                  <c:v>-2.9854279247916557E-3</c:v>
                </c:pt>
                <c:pt idx="837">
                  <c:v>-1.2949038428329366E-2</c:v>
                </c:pt>
                <c:pt idx="838">
                  <c:v>6.1806079986869815E-3</c:v>
                </c:pt>
                <c:pt idx="839">
                  <c:v>4.3314191640846586E-3</c:v>
                </c:pt>
                <c:pt idx="840">
                  <c:v>1.7620056069554607E-2</c:v>
                </c:pt>
                <c:pt idx="841">
                  <c:v>8.3891446328301054E-3</c:v>
                </c:pt>
                <c:pt idx="842">
                  <c:v>1.7771977596446033E-2</c:v>
                </c:pt>
                <c:pt idx="843">
                  <c:v>-6.3587011050389016E-3</c:v>
                </c:pt>
                <c:pt idx="844">
                  <c:v>1.3936559024258792E-2</c:v>
                </c:pt>
                <c:pt idx="845">
                  <c:v>1.9855475246375923E-4</c:v>
                </c:pt>
                <c:pt idx="846">
                  <c:v>2.8432042461831331E-3</c:v>
                </c:pt>
                <c:pt idx="847">
                  <c:v>2.2973087019000662E-2</c:v>
                </c:pt>
                <c:pt idx="848">
                  <c:v>9.9509454127930698E-3</c:v>
                </c:pt>
                <c:pt idx="849">
                  <c:v>5.5424523718901574E-3</c:v>
                </c:pt>
                <c:pt idx="850">
                  <c:v>-2.002025089957863E-2</c:v>
                </c:pt>
                <c:pt idx="851">
                  <c:v>-6.8937215043512988E-3</c:v>
                </c:pt>
                <c:pt idx="852">
                  <c:v>2.570587154159908E-2</c:v>
                </c:pt>
                <c:pt idx="853">
                  <c:v>-8.9090868804188631E-4</c:v>
                </c:pt>
                <c:pt idx="854">
                  <c:v>-7.6686263546957454E-3</c:v>
                </c:pt>
                <c:pt idx="855">
                  <c:v>1.1291130660751693E-2</c:v>
                </c:pt>
                <c:pt idx="856">
                  <c:v>1.2480888689357858E-2</c:v>
                </c:pt>
                <c:pt idx="857">
                  <c:v>1.502323758749838E-3</c:v>
                </c:pt>
                <c:pt idx="858">
                  <c:v>-1.90075081468177E-2</c:v>
                </c:pt>
                <c:pt idx="859">
                  <c:v>5.1008827850816348E-4</c:v>
                </c:pt>
                <c:pt idx="860">
                  <c:v>-1.0504558564203048E-2</c:v>
                </c:pt>
                <c:pt idx="861">
                  <c:v>-6.8487326607704147E-3</c:v>
                </c:pt>
                <c:pt idx="862">
                  <c:v>1.2690863687377365E-2</c:v>
                </c:pt>
                <c:pt idx="863">
                  <c:v>-2.0828307647858403E-2</c:v>
                </c:pt>
                <c:pt idx="864">
                  <c:v>-6.6238275593442598E-3</c:v>
                </c:pt>
                <c:pt idx="865">
                  <c:v>3.4814864171491236E-3</c:v>
                </c:pt>
                <c:pt idx="866">
                  <c:v>1.3739801161686186E-2</c:v>
                </c:pt>
                <c:pt idx="867">
                  <c:v>-8.604616752419322E-3</c:v>
                </c:pt>
                <c:pt idx="868">
                  <c:v>-2.1039687459765227E-2</c:v>
                </c:pt>
                <c:pt idx="869">
                  <c:v>1.1632802847158513E-2</c:v>
                </c:pt>
                <c:pt idx="870">
                  <c:v>-1.417649966341381E-2</c:v>
                </c:pt>
                <c:pt idx="871">
                  <c:v>-1.0512119868376291E-2</c:v>
                </c:pt>
                <c:pt idx="872">
                  <c:v>-9.4889224131748673E-4</c:v>
                </c:pt>
                <c:pt idx="873">
                  <c:v>3.8569919217724081E-3</c:v>
                </c:pt>
                <c:pt idx="874">
                  <c:v>1.0801043980594831E-3</c:v>
                </c:pt>
                <c:pt idx="875">
                  <c:v>-0.12076415671267365</c:v>
                </c:pt>
                <c:pt idx="876">
                  <c:v>-7.0326025414229748E-2</c:v>
                </c:pt>
                <c:pt idx="877">
                  <c:v>-2.7827991326950852E-2</c:v>
                </c:pt>
                <c:pt idx="878">
                  <c:v>1.0913307913553059E-3</c:v>
                </c:pt>
                <c:pt idx="879">
                  <c:v>2.8124157225983864E-2</c:v>
                </c:pt>
                <c:pt idx="880">
                  <c:v>1.240241393114409E-2</c:v>
                </c:pt>
                <c:pt idx="881">
                  <c:v>-6.1414771931290633E-3</c:v>
                </c:pt>
                <c:pt idx="882">
                  <c:v>2.1093841091741856E-2</c:v>
                </c:pt>
                <c:pt idx="883">
                  <c:v>1.9491232382541884E-2</c:v>
                </c:pt>
                <c:pt idx="884">
                  <c:v>1.1668348967656859E-3</c:v>
                </c:pt>
                <c:pt idx="885">
                  <c:v>-2.5033043335082494E-2</c:v>
                </c:pt>
                <c:pt idx="886">
                  <c:v>1.6288000365079016E-2</c:v>
                </c:pt>
                <c:pt idx="887">
                  <c:v>-1.732493273248744E-2</c:v>
                </c:pt>
                <c:pt idx="888">
                  <c:v>-3.5965133387407481E-3</c:v>
                </c:pt>
                <c:pt idx="889">
                  <c:v>-1.2085419329817994E-2</c:v>
                </c:pt>
                <c:pt idx="890">
                  <c:v>-8.7109569924248582E-3</c:v>
                </c:pt>
                <c:pt idx="891">
                  <c:v>-1.0521785216531567E-2</c:v>
                </c:pt>
                <c:pt idx="892">
                  <c:v>5.6036630426144181E-3</c:v>
                </c:pt>
                <c:pt idx="893">
                  <c:v>-1.8996133389679454E-2</c:v>
                </c:pt>
                <c:pt idx="894">
                  <c:v>4.1836003478934155E-4</c:v>
                </c:pt>
                <c:pt idx="895">
                  <c:v>-6.6946009350318618E-4</c:v>
                </c:pt>
                <c:pt idx="896">
                  <c:v>1.0333365513177919E-2</c:v>
                </c:pt>
                <c:pt idx="897">
                  <c:v>-1.9505730313751576E-2</c:v>
                </c:pt>
                <c:pt idx="898">
                  <c:v>3.2274066701613063E-2</c:v>
                </c:pt>
                <c:pt idx="899">
                  <c:v>-1.2188554694073915E-2</c:v>
                </c:pt>
                <c:pt idx="900">
                  <c:v>2.3987847059413033E-2</c:v>
                </c:pt>
                <c:pt idx="901">
                  <c:v>8.0806685955230289E-4</c:v>
                </c:pt>
                <c:pt idx="902">
                  <c:v>3.2282182126536054E-3</c:v>
                </c:pt>
                <c:pt idx="903">
                  <c:v>-1.4200104072275618E-2</c:v>
                </c:pt>
                <c:pt idx="904">
                  <c:v>-3.6842109587165058E-3</c:v>
                </c:pt>
                <c:pt idx="905">
                  <c:v>-2.7924322676097534E-3</c:v>
                </c:pt>
                <c:pt idx="906">
                  <c:v>8.5993497322944187E-3</c:v>
                </c:pt>
                <c:pt idx="907">
                  <c:v>1.3123528414919736E-2</c:v>
                </c:pt>
                <c:pt idx="908">
                  <c:v>7.0577579183234568E-3</c:v>
                </c:pt>
                <c:pt idx="909">
                  <c:v>1.5170771777740326E-3</c:v>
                </c:pt>
                <c:pt idx="910">
                  <c:v>6.3855222456018785E-4</c:v>
                </c:pt>
                <c:pt idx="911">
                  <c:v>3.9838014284811755E-4</c:v>
                </c:pt>
                <c:pt idx="912">
                  <c:v>-3.0333076272209747E-3</c:v>
                </c:pt>
                <c:pt idx="913">
                  <c:v>2.3958231971674252E-3</c:v>
                </c:pt>
                <c:pt idx="914">
                  <c:v>1.9353701856634833E-2</c:v>
                </c:pt>
                <c:pt idx="915">
                  <c:v>9.7317608276457027E-3</c:v>
                </c:pt>
                <c:pt idx="916">
                  <c:v>-2.3270632329964944E-3</c:v>
                </c:pt>
                <c:pt idx="917">
                  <c:v>6.1161159581336333E-3</c:v>
                </c:pt>
                <c:pt idx="918">
                  <c:v>8.3013331519838432E-3</c:v>
                </c:pt>
                <c:pt idx="919">
                  <c:v>1.4514924675760954E-2</c:v>
                </c:pt>
                <c:pt idx="920">
                  <c:v>-2.5689717179423629E-3</c:v>
                </c:pt>
                <c:pt idx="921">
                  <c:v>-1.4379590409552923E-3</c:v>
                </c:pt>
                <c:pt idx="922">
                  <c:v>-7.9096056726127878E-2</c:v>
                </c:pt>
                <c:pt idx="923">
                  <c:v>3.7096414572803084E-2</c:v>
                </c:pt>
                <c:pt idx="924">
                  <c:v>2.465555714494869E-2</c:v>
                </c:pt>
                <c:pt idx="925">
                  <c:v>1.7571146753155027E-2</c:v>
                </c:pt>
                <c:pt idx="926">
                  <c:v>3.7037036552412688E-3</c:v>
                </c:pt>
                <c:pt idx="927">
                  <c:v>1.0557961917832127E-3</c:v>
                </c:pt>
                <c:pt idx="928">
                  <c:v>-1.656684703100994E-2</c:v>
                </c:pt>
                <c:pt idx="929">
                  <c:v>-3.8509795209206513E-2</c:v>
                </c:pt>
                <c:pt idx="930">
                  <c:v>8.0114926317699248E-3</c:v>
                </c:pt>
                <c:pt idx="931">
                  <c:v>8.1036550265149582E-3</c:v>
                </c:pt>
                <c:pt idx="932">
                  <c:v>9.8260433165935947E-3</c:v>
                </c:pt>
                <c:pt idx="933">
                  <c:v>2.0923445005569734E-3</c:v>
                </c:pt>
                <c:pt idx="934">
                  <c:v>9.5975765761725854E-3</c:v>
                </c:pt>
                <c:pt idx="935">
                  <c:v>1.831823852051415E-2</c:v>
                </c:pt>
                <c:pt idx="936">
                  <c:v>2.8701047088419795E-3</c:v>
                </c:pt>
                <c:pt idx="937">
                  <c:v>4.979505082196424E-2</c:v>
                </c:pt>
                <c:pt idx="938">
                  <c:v>1.0761426497842923E-3</c:v>
                </c:pt>
                <c:pt idx="939">
                  <c:v>-3.2304483003256727E-3</c:v>
                </c:pt>
                <c:pt idx="940">
                  <c:v>-1.4850576551532615E-2</c:v>
                </c:pt>
                <c:pt idx="941">
                  <c:v>-1.8042702592448712E-2</c:v>
                </c:pt>
                <c:pt idx="942">
                  <c:v>-4.2446695446197863E-3</c:v>
                </c:pt>
                <c:pt idx="943">
                  <c:v>7.2129272108916063E-3</c:v>
                </c:pt>
                <c:pt idx="944">
                  <c:v>6.6457931432120443E-3</c:v>
                </c:pt>
                <c:pt idx="945">
                  <c:v>-3.1931409293020671E-2</c:v>
                </c:pt>
                <c:pt idx="946">
                  <c:v>9.6794478072808766E-3</c:v>
                </c:pt>
                <c:pt idx="947">
                  <c:v>-3.0150145965256265E-3</c:v>
                </c:pt>
                <c:pt idx="948">
                  <c:v>5.2866718108563902E-4</c:v>
                </c:pt>
                <c:pt idx="949">
                  <c:v>1.4455561662493168E-2</c:v>
                </c:pt>
                <c:pt idx="950">
                  <c:v>-1.106647963323926E-2</c:v>
                </c:pt>
                <c:pt idx="951">
                  <c:v>-4.9751555809934064E-3</c:v>
                </c:pt>
                <c:pt idx="952">
                  <c:v>2.5367425264278039E-2</c:v>
                </c:pt>
                <c:pt idx="953">
                  <c:v>5.0696559941136544E-3</c:v>
                </c:pt>
                <c:pt idx="954">
                  <c:v>3.0013082185862366E-3</c:v>
                </c:pt>
                <c:pt idx="955">
                  <c:v>8.9480470342375301E-3</c:v>
                </c:pt>
                <c:pt idx="956">
                  <c:v>-2.0857525760913802E-2</c:v>
                </c:pt>
                <c:pt idx="957">
                  <c:v>-2.221248442577367E-3</c:v>
                </c:pt>
                <c:pt idx="958">
                  <c:v>-1.0805002241152563E-2</c:v>
                </c:pt>
                <c:pt idx="959">
                  <c:v>-2.1002203888662811E-3</c:v>
                </c:pt>
                <c:pt idx="960">
                  <c:v>8.5226990737089139E-3</c:v>
                </c:pt>
                <c:pt idx="961">
                  <c:v>-5.8232249962907262E-3</c:v>
                </c:pt>
                <c:pt idx="962">
                  <c:v>9.09364804023979E-3</c:v>
                </c:pt>
                <c:pt idx="963">
                  <c:v>-1.029251473766135E-2</c:v>
                </c:pt>
                <c:pt idx="964">
                  <c:v>-2.5281370629744549E-2</c:v>
                </c:pt>
                <c:pt idx="965">
                  <c:v>9.5654288182126859E-3</c:v>
                </c:pt>
                <c:pt idx="966">
                  <c:v>-2.7455867991645934E-3</c:v>
                </c:pt>
                <c:pt idx="967">
                  <c:v>1.6360047200193281E-2</c:v>
                </c:pt>
                <c:pt idx="968">
                  <c:v>-6.481533931313406E-3</c:v>
                </c:pt>
                <c:pt idx="969">
                  <c:v>-1.9470367419293515E-2</c:v>
                </c:pt>
                <c:pt idx="970">
                  <c:v>2.1585499448749226E-2</c:v>
                </c:pt>
                <c:pt idx="971">
                  <c:v>1.2894201802629231E-2</c:v>
                </c:pt>
                <c:pt idx="972">
                  <c:v>-9.9559424860194163E-3</c:v>
                </c:pt>
                <c:pt idx="973">
                  <c:v>-9.3726835864540187E-3</c:v>
                </c:pt>
                <c:pt idx="974">
                  <c:v>-2.3979363356421625E-2</c:v>
                </c:pt>
                <c:pt idx="975">
                  <c:v>5.8947002000304281E-3</c:v>
                </c:pt>
                <c:pt idx="976">
                  <c:v>2.5574978134376116E-2</c:v>
                </c:pt>
                <c:pt idx="977">
                  <c:v>-1.1370781840929821E-2</c:v>
                </c:pt>
                <c:pt idx="978">
                  <c:v>8.42621072636646E-3</c:v>
                </c:pt>
                <c:pt idx="979">
                  <c:v>-1.4084168305308993E-2</c:v>
                </c:pt>
                <c:pt idx="980">
                  <c:v>7.1816560206233631E-3</c:v>
                </c:pt>
                <c:pt idx="981">
                  <c:v>2.0866004798607448E-2</c:v>
                </c:pt>
                <c:pt idx="982">
                  <c:v>-2.8371071158222664E-3</c:v>
                </c:pt>
                <c:pt idx="983">
                  <c:v>2.4638845084324116E-3</c:v>
                </c:pt>
                <c:pt idx="984">
                  <c:v>2.0009258096954138E-2</c:v>
                </c:pt>
                <c:pt idx="985">
                  <c:v>1.8898892617207706E-2</c:v>
                </c:pt>
                <c:pt idx="986">
                  <c:v>4.7234416518181993E-3</c:v>
                </c:pt>
                <c:pt idx="987">
                  <c:v>7.6095306059745507E-3</c:v>
                </c:pt>
                <c:pt idx="988">
                  <c:v>-2.9090164661088706E-3</c:v>
                </c:pt>
                <c:pt idx="989">
                  <c:v>1.2569294974969648E-2</c:v>
                </c:pt>
                <c:pt idx="990">
                  <c:v>-1.2639680650616907E-3</c:v>
                </c:pt>
                <c:pt idx="991">
                  <c:v>-4.5063752028008195E-3</c:v>
                </c:pt>
                <c:pt idx="992">
                  <c:v>-6.656834367723013E-3</c:v>
                </c:pt>
                <c:pt idx="993">
                  <c:v>-2.12822828684924E-4</c:v>
                </c:pt>
                <c:pt idx="994">
                  <c:v>1.7747819882344151E-3</c:v>
                </c:pt>
                <c:pt idx="995">
                  <c:v>1.0444073275551876E-2</c:v>
                </c:pt>
                <c:pt idx="996">
                  <c:v>2.3841477290660663E-3</c:v>
                </c:pt>
                <c:pt idx="997">
                  <c:v>-2.3525926382131919E-2</c:v>
                </c:pt>
                <c:pt idx="998">
                  <c:v>2.050937151010087E-2</c:v>
                </c:pt>
                <c:pt idx="999">
                  <c:v>1.5443082990848581E-3</c:v>
                </c:pt>
                <c:pt idx="1000">
                  <c:v>-2.9827306370385623E-2</c:v>
                </c:pt>
                <c:pt idx="1001">
                  <c:v>6.3345248469014792E-2</c:v>
                </c:pt>
                <c:pt idx="1002">
                  <c:v>7.1642150722606955E-3</c:v>
                </c:pt>
                <c:pt idx="1003">
                  <c:v>-3.3729524189733892E-3</c:v>
                </c:pt>
                <c:pt idx="1004">
                  <c:v>1.4955346808067019E-2</c:v>
                </c:pt>
                <c:pt idx="1005">
                  <c:v>6.1050797754097852E-3</c:v>
                </c:pt>
                <c:pt idx="1006">
                  <c:v>3.5665267425113319E-3</c:v>
                </c:pt>
                <c:pt idx="1007">
                  <c:v>4.8009504463154161E-3</c:v>
                </c:pt>
                <c:pt idx="1008">
                  <c:v>4.2554698266646972E-3</c:v>
                </c:pt>
                <c:pt idx="1009">
                  <c:v>2.8699441769357908E-3</c:v>
                </c:pt>
                <c:pt idx="1010">
                  <c:v>-3.5235053620785608E-3</c:v>
                </c:pt>
                <c:pt idx="1011">
                  <c:v>-3.6019086415218691E-3</c:v>
                </c:pt>
                <c:pt idx="1012">
                  <c:v>6.2129324306105585E-3</c:v>
                </c:pt>
                <c:pt idx="1013">
                  <c:v>-9.782523445687522E-4</c:v>
                </c:pt>
                <c:pt idx="1014">
                  <c:v>-1.029938192209535E-2</c:v>
                </c:pt>
                <c:pt idx="1015">
                  <c:v>-1.1673796589887353E-2</c:v>
                </c:pt>
                <c:pt idx="1016">
                  <c:v>-5.217138569922319E-3</c:v>
                </c:pt>
                <c:pt idx="1017">
                  <c:v>1.5471980029507903E-3</c:v>
                </c:pt>
                <c:pt idx="1018">
                  <c:v>-2.3599570337335458E-2</c:v>
                </c:pt>
                <c:pt idx="1019">
                  <c:v>1.8478009236176804E-2</c:v>
                </c:pt>
                <c:pt idx="1020">
                  <c:v>-3.5871850136471976E-3</c:v>
                </c:pt>
                <c:pt idx="1021">
                  <c:v>-5.5746579925064002E-3</c:v>
                </c:pt>
                <c:pt idx="1022">
                  <c:v>-8.9723542848089144E-3</c:v>
                </c:pt>
                <c:pt idx="1023">
                  <c:v>-1.8118321533933172E-2</c:v>
                </c:pt>
                <c:pt idx="1024">
                  <c:v>3.4997658914678263E-4</c:v>
                </c:pt>
                <c:pt idx="1025">
                  <c:v>8.715460305883261E-3</c:v>
                </c:pt>
                <c:pt idx="1026">
                  <c:v>7.8141900046159608E-3</c:v>
                </c:pt>
                <c:pt idx="1027">
                  <c:v>-1.1778846130876111E-2</c:v>
                </c:pt>
                <c:pt idx="1028">
                  <c:v>2.0191192811920629E-3</c:v>
                </c:pt>
                <c:pt idx="1029">
                  <c:v>2.7786424575970578E-4</c:v>
                </c:pt>
                <c:pt idx="1030">
                  <c:v>-1.7678049611605216E-2</c:v>
                </c:pt>
                <c:pt idx="1031">
                  <c:v>6.0681382953060832E-3</c:v>
                </c:pt>
                <c:pt idx="1032">
                  <c:v>-2.5356881760303413E-3</c:v>
                </c:pt>
                <c:pt idx="1033">
                  <c:v>1.2685069605946921E-2</c:v>
                </c:pt>
                <c:pt idx="1034">
                  <c:v>1.1130116135543188E-3</c:v>
                </c:pt>
                <c:pt idx="1035">
                  <c:v>-3.4140622756111366E-3</c:v>
                </c:pt>
                <c:pt idx="1036">
                  <c:v>2.4203850378024465E-2</c:v>
                </c:pt>
                <c:pt idx="1037">
                  <c:v>-1.2546001385057896E-2</c:v>
                </c:pt>
                <c:pt idx="1038">
                  <c:v>-6.2125633986864271E-4</c:v>
                </c:pt>
                <c:pt idx="1039">
                  <c:v>8.729113960104817E-3</c:v>
                </c:pt>
                <c:pt idx="1040">
                  <c:v>-9.0741127727920722E-3</c:v>
                </c:pt>
                <c:pt idx="1041">
                  <c:v>3.308895641803812E-3</c:v>
                </c:pt>
                <c:pt idx="1042">
                  <c:v>-6.0752807078549515E-3</c:v>
                </c:pt>
                <c:pt idx="1043">
                  <c:v>-2.5031802565691968E-2</c:v>
                </c:pt>
                <c:pt idx="1044">
                  <c:v>-1.4373926234520325E-2</c:v>
                </c:pt>
                <c:pt idx="1045">
                  <c:v>1.2241508519558702E-2</c:v>
                </c:pt>
                <c:pt idx="1046">
                  <c:v>1.4832306023828236E-2</c:v>
                </c:pt>
                <c:pt idx="1047">
                  <c:v>2.6599320106972541E-3</c:v>
                </c:pt>
                <c:pt idx="1048">
                  <c:v>-4.7661217691740022E-3</c:v>
                </c:pt>
                <c:pt idx="1049">
                  <c:v>-9.1356378318564226E-4</c:v>
                </c:pt>
                <c:pt idx="1050">
                  <c:v>7.6361210560553132E-3</c:v>
                </c:pt>
                <c:pt idx="1051">
                  <c:v>-8.057992799787193E-3</c:v>
                </c:pt>
                <c:pt idx="1052">
                  <c:v>1.2027617566588857E-2</c:v>
                </c:pt>
                <c:pt idx="1053">
                  <c:v>5.5451173370175957E-3</c:v>
                </c:pt>
                <c:pt idx="1054">
                  <c:v>-7.2845994354253972E-3</c:v>
                </c:pt>
                <c:pt idx="1055">
                  <c:v>-1.3388263452701844E-2</c:v>
                </c:pt>
                <c:pt idx="1056">
                  <c:v>-7.2949544531058742E-3</c:v>
                </c:pt>
                <c:pt idx="1057">
                  <c:v>2.1302979986153802E-3</c:v>
                </c:pt>
                <c:pt idx="1058">
                  <c:v>-5.4056907796405399E-3</c:v>
                </c:pt>
                <c:pt idx="1059">
                  <c:v>9.2289711584846758E-3</c:v>
                </c:pt>
                <c:pt idx="1060">
                  <c:v>1.5425936264771145E-2</c:v>
                </c:pt>
                <c:pt idx="1061">
                  <c:v>1.5122959546416645E-2</c:v>
                </c:pt>
                <c:pt idx="1062">
                  <c:v>-2.882452578586697E-3</c:v>
                </c:pt>
                <c:pt idx="1063">
                  <c:v>7.3955965783121698E-3</c:v>
                </c:pt>
                <c:pt idx="1064">
                  <c:v>-1.5816866536375061E-2</c:v>
                </c:pt>
                <c:pt idx="1065">
                  <c:v>1.4929680311659225E-2</c:v>
                </c:pt>
                <c:pt idx="1066">
                  <c:v>6.0585962610289427E-3</c:v>
                </c:pt>
                <c:pt idx="1067">
                  <c:v>-2.1195827646072692E-2</c:v>
                </c:pt>
                <c:pt idx="1068">
                  <c:v>-1.5018167935603743E-2</c:v>
                </c:pt>
                <c:pt idx="1069">
                  <c:v>2.6709252390104618E-3</c:v>
                </c:pt>
                <c:pt idx="1070">
                  <c:v>-7.255896361631143E-3</c:v>
                </c:pt>
                <c:pt idx="1071">
                  <c:v>4.8661202199733935E-3</c:v>
                </c:pt>
                <c:pt idx="1072">
                  <c:v>-1.4028882931903051E-2</c:v>
                </c:pt>
                <c:pt idx="1073">
                  <c:v>2.4947726179735388E-3</c:v>
                </c:pt>
                <c:pt idx="1074">
                  <c:v>1.2087445495332504E-3</c:v>
                </c:pt>
                <c:pt idx="1075">
                  <c:v>-1.4166409309955208E-4</c:v>
                </c:pt>
                <c:pt idx="1076">
                  <c:v>-1.0003736953056482E-2</c:v>
                </c:pt>
                <c:pt idx="1077">
                  <c:v>-8.2933307038527328E-3</c:v>
                </c:pt>
                <c:pt idx="1078">
                  <c:v>-6.7568072912736112E-3</c:v>
                </c:pt>
                <c:pt idx="1079">
                  <c:v>-1.4589100317992814E-3</c:v>
                </c:pt>
                <c:pt idx="1080">
                  <c:v>2.9156947453892884E-3</c:v>
                </c:pt>
                <c:pt idx="1081">
                  <c:v>5.3000225776836706E-3</c:v>
                </c:pt>
                <c:pt idx="1082">
                  <c:v>1.108964458569086E-2</c:v>
                </c:pt>
                <c:pt idx="1083">
                  <c:v>-5.6966262051917106E-3</c:v>
                </c:pt>
                <c:pt idx="1084">
                  <c:v>8.0668184711498812E-3</c:v>
                </c:pt>
                <c:pt idx="1085">
                  <c:v>1.0703422685694334E-2</c:v>
                </c:pt>
                <c:pt idx="1086">
                  <c:v>-3.4125607352940525E-3</c:v>
                </c:pt>
                <c:pt idx="1087">
                  <c:v>-6.4305617168650608E-3</c:v>
                </c:pt>
                <c:pt idx="1088">
                  <c:v>8.0670361721342804E-3</c:v>
                </c:pt>
                <c:pt idx="1089">
                  <c:v>8.1431513905294885E-3</c:v>
                </c:pt>
                <c:pt idx="1090">
                  <c:v>1.6575070196546176E-2</c:v>
                </c:pt>
                <c:pt idx="1091">
                  <c:v>-3.8918359526092525E-3</c:v>
                </c:pt>
                <c:pt idx="1092">
                  <c:v>4.3081958276801171E-3</c:v>
                </c:pt>
                <c:pt idx="1093">
                  <c:v>9.934757483392358E-3</c:v>
                </c:pt>
                <c:pt idx="1094">
                  <c:v>1.2145464176014113E-2</c:v>
                </c:pt>
                <c:pt idx="1095">
                  <c:v>8.3742503571112136E-3</c:v>
                </c:pt>
                <c:pt idx="1096">
                  <c:v>-9.8674563434706809E-3</c:v>
                </c:pt>
                <c:pt idx="1097">
                  <c:v>1.6436502648167442E-2</c:v>
                </c:pt>
                <c:pt idx="1098">
                  <c:v>7.5220136837678185E-3</c:v>
                </c:pt>
                <c:pt idx="1099">
                  <c:v>-1.9250674185304661E-3</c:v>
                </c:pt>
                <c:pt idx="1100">
                  <c:v>-2.9277946042290206E-3</c:v>
                </c:pt>
                <c:pt idx="1101">
                  <c:v>-4.8765271829985237E-3</c:v>
                </c:pt>
                <c:pt idx="1102">
                  <c:v>1.003895319179624E-3</c:v>
                </c:pt>
                <c:pt idx="1103">
                  <c:v>-6.7791414721775634E-3</c:v>
                </c:pt>
                <c:pt idx="1104">
                  <c:v>6.9799344027849123E-3</c:v>
                </c:pt>
                <c:pt idx="1105">
                  <c:v>2.2047208512242155E-3</c:v>
                </c:pt>
                <c:pt idx="1106">
                  <c:v>1.0669641919662312E-3</c:v>
                </c:pt>
                <c:pt idx="1107">
                  <c:v>6.3793229768615099E-3</c:v>
                </c:pt>
                <c:pt idx="1108">
                  <c:v>5.0212061986599082E-3</c:v>
                </c:pt>
                <c:pt idx="1109">
                  <c:v>6.7656548240955846E-3</c:v>
                </c:pt>
                <c:pt idx="1110">
                  <c:v>-7.8205177532077487E-3</c:v>
                </c:pt>
                <c:pt idx="1111">
                  <c:v>-4.3634437074719238E-3</c:v>
                </c:pt>
                <c:pt idx="1112">
                  <c:v>3.10918064528103E-3</c:v>
                </c:pt>
                <c:pt idx="1113">
                  <c:v>-2.7120802073566591E-3</c:v>
                </c:pt>
                <c:pt idx="1114">
                  <c:v>4.0985942715086668E-3</c:v>
                </c:pt>
                <c:pt idx="1115">
                  <c:v>-2.7083173825170302E-3</c:v>
                </c:pt>
                <c:pt idx="1116">
                  <c:v>-3.7110401346585878E-3</c:v>
                </c:pt>
                <c:pt idx="1117">
                  <c:v>2.79507487729532E-3</c:v>
                </c:pt>
                <c:pt idx="1118">
                  <c:v>8.6025206322620108E-3</c:v>
                </c:pt>
                <c:pt idx="1119">
                  <c:v>6.2397330572477039E-3</c:v>
                </c:pt>
                <c:pt idx="1120">
                  <c:v>1.7011524466914243E-3</c:v>
                </c:pt>
                <c:pt idx="1121">
                  <c:v>-2.8149352611157984E-3</c:v>
                </c:pt>
                <c:pt idx="1122">
                  <c:v>3.7296423383351785E-3</c:v>
                </c:pt>
                <c:pt idx="1123">
                  <c:v>-3.2644456926837718E-4</c:v>
                </c:pt>
                <c:pt idx="1124">
                  <c:v>-7.8046980597895558E-3</c:v>
                </c:pt>
                <c:pt idx="1125">
                  <c:v>-1.3923444291786241E-2</c:v>
                </c:pt>
                <c:pt idx="1126">
                  <c:v>-1.6704127978773081E-3</c:v>
                </c:pt>
                <c:pt idx="1127">
                  <c:v>1.2890360550627948E-2</c:v>
                </c:pt>
                <c:pt idx="1128">
                  <c:v>-1.0351979346956875E-2</c:v>
                </c:pt>
                <c:pt idx="1129">
                  <c:v>-8.8447893834536825E-3</c:v>
                </c:pt>
                <c:pt idx="1130">
                  <c:v>-1.8861029589443286E-3</c:v>
                </c:pt>
                <c:pt idx="1131">
                  <c:v>-4.5955950766114074E-3</c:v>
                </c:pt>
                <c:pt idx="1132">
                  <c:v>-1.0006597603643093E-2</c:v>
                </c:pt>
                <c:pt idx="1133">
                  <c:v>1.7767501542489618E-3</c:v>
                </c:pt>
                <c:pt idx="1134">
                  <c:v>-2.4615384375430232E-3</c:v>
                </c:pt>
                <c:pt idx="1135">
                  <c:v>5.5301359913947062E-3</c:v>
                </c:pt>
                <c:pt idx="1136">
                  <c:v>3.6700667819754272E-3</c:v>
                </c:pt>
                <c:pt idx="1137">
                  <c:v>9.5196676919317193E-3</c:v>
                </c:pt>
                <c:pt idx="1138">
                  <c:v>6.5640293459246673E-3</c:v>
                </c:pt>
                <c:pt idx="1139">
                  <c:v>-1.3399491107361612E-4</c:v>
                </c:pt>
                <c:pt idx="1140">
                  <c:v>1.4676051616837502E-3</c:v>
                </c:pt>
                <c:pt idx="1141">
                  <c:v>1.4363600466278053E-2</c:v>
                </c:pt>
                <c:pt idx="1142">
                  <c:v>6.0273962330022841E-3</c:v>
                </c:pt>
                <c:pt idx="1143">
                  <c:v>6.5756139054582484E-3</c:v>
                </c:pt>
                <c:pt idx="1144">
                  <c:v>7.7573174303918815E-3</c:v>
                </c:pt>
                <c:pt idx="1145">
                  <c:v>1.0058458604436136E-2</c:v>
                </c:pt>
                <c:pt idx="1146">
                  <c:v>5.4675693872462752E-3</c:v>
                </c:pt>
                <c:pt idx="1147">
                  <c:v>-1.4046024234611949E-2</c:v>
                </c:pt>
                <c:pt idx="1148">
                  <c:v>-8.8479577071811852E-3</c:v>
                </c:pt>
                <c:pt idx="1149">
                  <c:v>1.9445465840142778E-3</c:v>
                </c:pt>
                <c:pt idx="1150">
                  <c:v>8.3167960860335184E-3</c:v>
                </c:pt>
                <c:pt idx="1151">
                  <c:v>-1.8638697256418758E-3</c:v>
                </c:pt>
                <c:pt idx="1152">
                  <c:v>-2.6405100373159099E-3</c:v>
                </c:pt>
                <c:pt idx="1153">
                  <c:v>-3.6188190645359054E-3</c:v>
                </c:pt>
                <c:pt idx="1154">
                  <c:v>5.423006431482834E-3</c:v>
                </c:pt>
                <c:pt idx="1155">
                  <c:v>-6.782877830301493E-3</c:v>
                </c:pt>
                <c:pt idx="1156">
                  <c:v>1.8622336877430316E-2</c:v>
                </c:pt>
                <c:pt idx="1157">
                  <c:v>6.4684941645370125E-3</c:v>
                </c:pt>
                <c:pt idx="1158">
                  <c:v>-5.6918141258920432E-4</c:v>
                </c:pt>
                <c:pt idx="1159">
                  <c:v>-6.3444288870292348E-3</c:v>
                </c:pt>
                <c:pt idx="1160">
                  <c:v>-2.331092520467129E-2</c:v>
                </c:pt>
                <c:pt idx="1161">
                  <c:v>9.0153589495758444E-3</c:v>
                </c:pt>
                <c:pt idx="1162">
                  <c:v>-1.4862196737904709E-3</c:v>
                </c:pt>
                <c:pt idx="1163">
                  <c:v>2.5185289712149426E-3</c:v>
                </c:pt>
                <c:pt idx="1164">
                  <c:v>-5.8868990180642117E-3</c:v>
                </c:pt>
                <c:pt idx="1165">
                  <c:v>3.4326110635924311E-3</c:v>
                </c:pt>
                <c:pt idx="1166">
                  <c:v>1.2282209591898004E-3</c:v>
                </c:pt>
                <c:pt idx="1167">
                  <c:v>-1.8097850063649138E-3</c:v>
                </c:pt>
                <c:pt idx="1168">
                  <c:v>3.2327712401319231E-4</c:v>
                </c:pt>
                <c:pt idx="1169">
                  <c:v>1.8328168364205397E-2</c:v>
                </c:pt>
                <c:pt idx="1170">
                  <c:v>5.6352998800997603E-3</c:v>
                </c:pt>
                <c:pt idx="1171">
                  <c:v>5.8551139693933489E-3</c:v>
                </c:pt>
                <c:pt idx="1172">
                  <c:v>-8.1615448315155645E-4</c:v>
                </c:pt>
                <c:pt idx="1173">
                  <c:v>3.5741712407128816E-3</c:v>
                </c:pt>
                <c:pt idx="1174">
                  <c:v>-3.637222466071273E-3</c:v>
                </c:pt>
                <c:pt idx="1175">
                  <c:v>4.7015276271346832E-3</c:v>
                </c:pt>
                <c:pt idx="1176">
                  <c:v>-3.1320878257461176E-4</c:v>
                </c:pt>
                <c:pt idx="1177">
                  <c:v>-4.7023731558340264E-3</c:v>
                </c:pt>
                <c:pt idx="1178">
                  <c:v>6.910414571990412E-4</c:v>
                </c:pt>
                <c:pt idx="1179">
                  <c:v>2.5082574107759663E-4</c:v>
                </c:pt>
                <c:pt idx="1180">
                  <c:v>-5.7932086481401537E-3</c:v>
                </c:pt>
                <c:pt idx="1181">
                  <c:v>1.3487116332337869E-2</c:v>
                </c:pt>
                <c:pt idx="1182">
                  <c:v>9.9624261057859619E-4</c:v>
                </c:pt>
                <c:pt idx="1183">
                  <c:v>1.6172481662264817E-3</c:v>
                </c:pt>
                <c:pt idx="1184">
                  <c:v>-4.9906426488119176E-4</c:v>
                </c:pt>
                <c:pt idx="1185">
                  <c:v>5.8483337226034795E-3</c:v>
                </c:pt>
                <c:pt idx="1186">
                  <c:v>-7.4720148387009541E-3</c:v>
                </c:pt>
                <c:pt idx="1187">
                  <c:v>-5.1381778561235712E-3</c:v>
                </c:pt>
                <c:pt idx="1188">
                  <c:v>5.024494515954806E-4</c:v>
                </c:pt>
                <c:pt idx="1189">
                  <c:v>-2.2671236127715603E-2</c:v>
                </c:pt>
                <c:pt idx="1190">
                  <c:v>1.4285046180380215E-2</c:v>
                </c:pt>
                <c:pt idx="1191">
                  <c:v>-2.6629485683192628E-3</c:v>
                </c:pt>
                <c:pt idx="1192">
                  <c:v>-3.1794507262137674E-3</c:v>
                </c:pt>
                <c:pt idx="1193">
                  <c:v>6.9182466279960712E-3</c:v>
                </c:pt>
                <c:pt idx="1194">
                  <c:v>-7.6828213705621871E-3</c:v>
                </c:pt>
                <c:pt idx="1195">
                  <c:v>5.9102202480247881E-3</c:v>
                </c:pt>
                <c:pt idx="1196">
                  <c:v>5.6865004436737277E-3</c:v>
                </c:pt>
                <c:pt idx="1197">
                  <c:v>8.34462287930955E-3</c:v>
                </c:pt>
                <c:pt idx="1198">
                  <c:v>7.1595636566557869E-3</c:v>
                </c:pt>
                <c:pt idx="1199">
                  <c:v>8.7088657651033016E-3</c:v>
                </c:pt>
                <c:pt idx="1200">
                  <c:v>-6.4162105488921187E-3</c:v>
                </c:pt>
                <c:pt idx="1201">
                  <c:v>-8.0785922832549914E-3</c:v>
                </c:pt>
                <c:pt idx="1202">
                  <c:v>7.4594738880455029E-3</c:v>
                </c:pt>
                <c:pt idx="1203">
                  <c:v>1.2310120369586973E-2</c:v>
                </c:pt>
                <c:pt idx="1204">
                  <c:v>1.8335171986594066E-3</c:v>
                </c:pt>
                <c:pt idx="1205">
                  <c:v>3.4744480412657618E-3</c:v>
                </c:pt>
                <c:pt idx="1206">
                  <c:v>1.0946908591815748E-3</c:v>
                </c:pt>
                <c:pt idx="1207">
                  <c:v>2.4310198247841681E-4</c:v>
                </c:pt>
                <c:pt idx="1208">
                  <c:v>4.1842333870940208E-3</c:v>
                </c:pt>
                <c:pt idx="1209">
                  <c:v>-3.698206646056316E-3</c:v>
                </c:pt>
                <c:pt idx="1210">
                  <c:v>-7.4376981291781243E-3</c:v>
                </c:pt>
                <c:pt idx="1211">
                  <c:v>-2.4479804283812656E-4</c:v>
                </c:pt>
                <c:pt idx="1212">
                  <c:v>3.2387207875454183E-3</c:v>
                </c:pt>
                <c:pt idx="1213">
                  <c:v>-1.2215110602168046E-2</c:v>
                </c:pt>
                <c:pt idx="1214">
                  <c:v>2.6521124497541865E-3</c:v>
                </c:pt>
                <c:pt idx="1215">
                  <c:v>4.4250579243309343E-3</c:v>
                </c:pt>
                <c:pt idx="1216">
                  <c:v>-3.5015547033936455E-3</c:v>
                </c:pt>
                <c:pt idx="1217">
                  <c:v>-4.8115569972220816E-3</c:v>
                </c:pt>
                <c:pt idx="1218">
                  <c:v>5.0576805524886323E-3</c:v>
                </c:pt>
                <c:pt idx="1219">
                  <c:v>-1.6187905822279296E-2</c:v>
                </c:pt>
                <c:pt idx="1220">
                  <c:v>1.0624004998895428E-3</c:v>
                </c:pt>
                <c:pt idx="1221">
                  <c:v>-6.3285401855205734E-3</c:v>
                </c:pt>
                <c:pt idx="1222">
                  <c:v>1.193428516731457E-2</c:v>
                </c:pt>
                <c:pt idx="1223">
                  <c:v>-1.1997144644973088E-2</c:v>
                </c:pt>
                <c:pt idx="1224">
                  <c:v>-1.6926455653339799E-2</c:v>
                </c:pt>
                <c:pt idx="1225">
                  <c:v>-3.650924791925159E-3</c:v>
                </c:pt>
                <c:pt idx="1226">
                  <c:v>1.1230337529553755E-2</c:v>
                </c:pt>
                <c:pt idx="1227">
                  <c:v>3.9894933071130956E-3</c:v>
                </c:pt>
                <c:pt idx="1228">
                  <c:v>4.5400166259199747E-3</c:v>
                </c:pt>
                <c:pt idx="1229">
                  <c:v>5.5210630237504527E-3</c:v>
                </c:pt>
                <c:pt idx="1230">
                  <c:v>8.5971125073449634E-3</c:v>
                </c:pt>
                <c:pt idx="1231">
                  <c:v>1.3018010083189842E-3</c:v>
                </c:pt>
                <c:pt idx="1232">
                  <c:v>7.4312611792400486E-4</c:v>
                </c:pt>
                <c:pt idx="1233">
                  <c:v>-4.7780178392815521E-3</c:v>
                </c:pt>
                <c:pt idx="1234">
                  <c:v>-1.2581144260004071E-2</c:v>
                </c:pt>
                <c:pt idx="1235">
                  <c:v>1.4072846941982655E-2</c:v>
                </c:pt>
                <c:pt idx="1236">
                  <c:v>1.3816293299693383E-2</c:v>
                </c:pt>
                <c:pt idx="1237">
                  <c:v>-3.006045023051272E-3</c:v>
                </c:pt>
                <c:pt idx="1238">
                  <c:v>-6.1011497918864325E-3</c:v>
                </c:pt>
                <c:pt idx="1239">
                  <c:v>-3.7158648069760395E-3</c:v>
                </c:pt>
                <c:pt idx="1240">
                  <c:v>1.1413184131684767E-2</c:v>
                </c:pt>
                <c:pt idx="1241">
                  <c:v>2.3894873973812638E-3</c:v>
                </c:pt>
                <c:pt idx="1242">
                  <c:v>8.8949045093945217E-3</c:v>
                </c:pt>
                <c:pt idx="1243">
                  <c:v>3.934748864200437E-3</c:v>
                </c:pt>
                <c:pt idx="1244">
                  <c:v>-5.2092915670076591E-3</c:v>
                </c:pt>
                <c:pt idx="1245">
                  <c:v>1.3351947119235239E-3</c:v>
                </c:pt>
                <c:pt idx="1246">
                  <c:v>4.6591921637013419E-3</c:v>
                </c:pt>
                <c:pt idx="1247">
                  <c:v>-8.1831037026824354E-3</c:v>
                </c:pt>
                <c:pt idx="1248">
                  <c:v>-2.3155211125782528E-3</c:v>
                </c:pt>
                <c:pt idx="1249">
                  <c:v>1.3753208208787678E-2</c:v>
                </c:pt>
                <c:pt idx="1250">
                  <c:v>8.9256889932454939E-3</c:v>
                </c:pt>
                <c:pt idx="1251">
                  <c:v>-1.7892822043978252E-4</c:v>
                </c:pt>
                <c:pt idx="1252">
                  <c:v>1.2625008397584217E-2</c:v>
                </c:pt>
                <c:pt idx="1253">
                  <c:v>-8.4391096671366003E-2</c:v>
                </c:pt>
                <c:pt idx="1254">
                  <c:v>-4.4317487993993567E-3</c:v>
                </c:pt>
                <c:pt idx="1255">
                  <c:v>-3.2190568441495238E-4</c:v>
                </c:pt>
              </c:numCache>
            </c:numRef>
          </c:xVal>
          <c:yVal>
            <c:numRef>
              <c:f>'Risk&amp;Return'!$J$44:$J$1299</c:f>
              <c:numCache>
                <c:formatCode>General</c:formatCode>
                <c:ptCount val="1256"/>
                <c:pt idx="0">
                  <c:v>-1.1448313783710912E-2</c:v>
                </c:pt>
                <c:pt idx="1">
                  <c:v>1.5492839929961973E-2</c:v>
                </c:pt>
                <c:pt idx="2">
                  <c:v>3.6004259437442745E-3</c:v>
                </c:pt>
                <c:pt idx="3">
                  <c:v>1.1062188766792005E-2</c:v>
                </c:pt>
                <c:pt idx="4">
                  <c:v>-1.6785200342446971E-3</c:v>
                </c:pt>
                <c:pt idx="5">
                  <c:v>4.1156793188425632E-3</c:v>
                </c:pt>
                <c:pt idx="6">
                  <c:v>7.7836039477784938E-3</c:v>
                </c:pt>
                <c:pt idx="7">
                  <c:v>-1.9497648272443352E-2</c:v>
                </c:pt>
                <c:pt idx="8">
                  <c:v>6.825421481141986E-4</c:v>
                </c:pt>
                <c:pt idx="9">
                  <c:v>-1.6159797504424991E-2</c:v>
                </c:pt>
                <c:pt idx="10">
                  <c:v>-2.0285366245539598E-3</c:v>
                </c:pt>
                <c:pt idx="11">
                  <c:v>3.7853475979296924E-4</c:v>
                </c:pt>
                <c:pt idx="12">
                  <c:v>8.3336456850018267E-3</c:v>
                </c:pt>
                <c:pt idx="13">
                  <c:v>1.0893867690816195E-4</c:v>
                </c:pt>
                <c:pt idx="14">
                  <c:v>-1.3466580269906485E-2</c:v>
                </c:pt>
                <c:pt idx="15">
                  <c:v>-1.4726050958749962E-2</c:v>
                </c:pt>
                <c:pt idx="16">
                  <c:v>-2.9292435365321284E-3</c:v>
                </c:pt>
                <c:pt idx="17">
                  <c:v>-1.2722644822062579E-2</c:v>
                </c:pt>
                <c:pt idx="18">
                  <c:v>6.0482050494234385E-6</c:v>
                </c:pt>
                <c:pt idx="19">
                  <c:v>-2.0204773702720839E-2</c:v>
                </c:pt>
                <c:pt idx="20">
                  <c:v>-2.0183236373889052E-2</c:v>
                </c:pt>
                <c:pt idx="21">
                  <c:v>2.5346006108565584E-2</c:v>
                </c:pt>
                <c:pt idx="22">
                  <c:v>1.4761351559218388E-3</c:v>
                </c:pt>
                <c:pt idx="23">
                  <c:v>-4.2447958837248372E-3</c:v>
                </c:pt>
                <c:pt idx="24">
                  <c:v>3.4368905141943362E-3</c:v>
                </c:pt>
                <c:pt idx="25">
                  <c:v>-1.6936897208399255E-4</c:v>
                </c:pt>
                <c:pt idx="26">
                  <c:v>-2.2094586475301402E-2</c:v>
                </c:pt>
                <c:pt idx="27">
                  <c:v>2.9835706854642131E-2</c:v>
                </c:pt>
                <c:pt idx="28">
                  <c:v>2.2549585731108865E-3</c:v>
                </c:pt>
                <c:pt idx="29">
                  <c:v>5.9087032689074948E-3</c:v>
                </c:pt>
                <c:pt idx="30">
                  <c:v>5.8597478725178924E-3</c:v>
                </c:pt>
                <c:pt idx="31">
                  <c:v>2.9023566399093239E-3</c:v>
                </c:pt>
                <c:pt idx="32">
                  <c:v>6.7645564155366161E-4</c:v>
                </c:pt>
                <c:pt idx="33">
                  <c:v>-6.9298863553993121E-3</c:v>
                </c:pt>
                <c:pt idx="34">
                  <c:v>4.9367281019690942E-3</c:v>
                </c:pt>
                <c:pt idx="35">
                  <c:v>1.661173550381295E-3</c:v>
                </c:pt>
                <c:pt idx="36">
                  <c:v>5.4398884616487881E-3</c:v>
                </c:pt>
                <c:pt idx="37">
                  <c:v>8.314936746743766E-3</c:v>
                </c:pt>
                <c:pt idx="38">
                  <c:v>-1.2770319042380331E-2</c:v>
                </c:pt>
                <c:pt idx="39">
                  <c:v>-3.8408767369783087E-3</c:v>
                </c:pt>
                <c:pt idx="40">
                  <c:v>1.8605779945888383E-3</c:v>
                </c:pt>
                <c:pt idx="41">
                  <c:v>1.4744931187141121E-2</c:v>
                </c:pt>
                <c:pt idx="42">
                  <c:v>-8.4749673132729873E-3</c:v>
                </c:pt>
                <c:pt idx="43">
                  <c:v>2.8794489956410251E-5</c:v>
                </c:pt>
                <c:pt idx="44">
                  <c:v>2.4481062389910841E-2</c:v>
                </c:pt>
                <c:pt idx="45">
                  <c:v>3.5527197486558146E-3</c:v>
                </c:pt>
                <c:pt idx="46">
                  <c:v>9.6303791289593446E-3</c:v>
                </c:pt>
                <c:pt idx="47">
                  <c:v>2.3451808772138802E-3</c:v>
                </c:pt>
                <c:pt idx="48">
                  <c:v>-6.0360607913632382E-5</c:v>
                </c:pt>
                <c:pt idx="49">
                  <c:v>-1.7930490426227926E-3</c:v>
                </c:pt>
                <c:pt idx="50">
                  <c:v>-1.5008620798730166E-2</c:v>
                </c:pt>
                <c:pt idx="51">
                  <c:v>6.3677505243279597E-3</c:v>
                </c:pt>
                <c:pt idx="52">
                  <c:v>-2.6655375189725996E-3</c:v>
                </c:pt>
                <c:pt idx="53">
                  <c:v>8.873350017707525E-3</c:v>
                </c:pt>
                <c:pt idx="54">
                  <c:v>-1.5625107210339049E-3</c:v>
                </c:pt>
                <c:pt idx="55">
                  <c:v>-5.1858080247056682E-3</c:v>
                </c:pt>
                <c:pt idx="56">
                  <c:v>3.8291426707268619E-3</c:v>
                </c:pt>
                <c:pt idx="57">
                  <c:v>-8.4819442730347423E-3</c:v>
                </c:pt>
                <c:pt idx="58">
                  <c:v>1.2156670423334886E-2</c:v>
                </c:pt>
                <c:pt idx="59">
                  <c:v>-1.6130459215305669E-3</c:v>
                </c:pt>
                <c:pt idx="60">
                  <c:v>5.166375768854212E-3</c:v>
                </c:pt>
                <c:pt idx="61">
                  <c:v>3.0420917220396887E-3</c:v>
                </c:pt>
                <c:pt idx="62">
                  <c:v>9.7471349058355695E-4</c:v>
                </c:pt>
                <c:pt idx="63">
                  <c:v>1.9627109563946734E-3</c:v>
                </c:pt>
                <c:pt idx="64">
                  <c:v>-6.2026629877574742E-3</c:v>
                </c:pt>
                <c:pt idx="65">
                  <c:v>1.0828967332277093E-2</c:v>
                </c:pt>
                <c:pt idx="66">
                  <c:v>-3.5567365256903871E-3</c:v>
                </c:pt>
                <c:pt idx="67">
                  <c:v>-3.9136366087742566E-3</c:v>
                </c:pt>
                <c:pt idx="68">
                  <c:v>-5.9893788634503547E-3</c:v>
                </c:pt>
                <c:pt idx="69">
                  <c:v>-4.9258626838532089E-3</c:v>
                </c:pt>
                <c:pt idx="70">
                  <c:v>-2.937695276263563E-3</c:v>
                </c:pt>
                <c:pt idx="71">
                  <c:v>9.9905721037600106E-3</c:v>
                </c:pt>
                <c:pt idx="72">
                  <c:v>3.9876967643846526E-3</c:v>
                </c:pt>
                <c:pt idx="73">
                  <c:v>3.2764112147591748E-3</c:v>
                </c:pt>
                <c:pt idx="74">
                  <c:v>3.69022914045441E-4</c:v>
                </c:pt>
                <c:pt idx="75">
                  <c:v>3.7210515199570526E-3</c:v>
                </c:pt>
                <c:pt idx="76">
                  <c:v>-2.3503914560429003E-3</c:v>
                </c:pt>
                <c:pt idx="77">
                  <c:v>-9.0077419247929088E-4</c:v>
                </c:pt>
                <c:pt idx="78">
                  <c:v>2.2380212142731788E-3</c:v>
                </c:pt>
                <c:pt idx="79">
                  <c:v>9.0178490290809318E-3</c:v>
                </c:pt>
                <c:pt idx="80">
                  <c:v>-1.6128199016765193E-2</c:v>
                </c:pt>
                <c:pt idx="81">
                  <c:v>-5.2766051925864173E-4</c:v>
                </c:pt>
                <c:pt idx="82">
                  <c:v>6.44946068980389E-3</c:v>
                </c:pt>
                <c:pt idx="83">
                  <c:v>-3.7098944202360734E-4</c:v>
                </c:pt>
                <c:pt idx="84">
                  <c:v>3.8731022998294853E-3</c:v>
                </c:pt>
                <c:pt idx="85">
                  <c:v>4.1354380929250504E-3</c:v>
                </c:pt>
                <c:pt idx="86">
                  <c:v>1.0157201562944102E-2</c:v>
                </c:pt>
                <c:pt idx="87">
                  <c:v>4.3093488620928409E-3</c:v>
                </c:pt>
                <c:pt idx="88">
                  <c:v>1.1880357249883611E-4</c:v>
                </c:pt>
                <c:pt idx="89">
                  <c:v>-1.9121250317288984E-3</c:v>
                </c:pt>
                <c:pt idx="90">
                  <c:v>1.2241558591178647E-3</c:v>
                </c:pt>
                <c:pt idx="91">
                  <c:v>-1.3558932510494062E-3</c:v>
                </c:pt>
                <c:pt idx="92">
                  <c:v>-2.9441512855482091E-3</c:v>
                </c:pt>
                <c:pt idx="93">
                  <c:v>-1.0466164233930448E-3</c:v>
                </c:pt>
                <c:pt idx="94">
                  <c:v>-6.0001645781172482E-3</c:v>
                </c:pt>
                <c:pt idx="95">
                  <c:v>3.0483876842094266E-3</c:v>
                </c:pt>
                <c:pt idx="96">
                  <c:v>-4.8121343336892638E-3</c:v>
                </c:pt>
                <c:pt idx="97">
                  <c:v>-1.8404331929698843E-3</c:v>
                </c:pt>
                <c:pt idx="98">
                  <c:v>-3.747557891142516E-3</c:v>
                </c:pt>
                <c:pt idx="99">
                  <c:v>1.5955180268872314E-3</c:v>
                </c:pt>
                <c:pt idx="100">
                  <c:v>4.1568700201367898E-3</c:v>
                </c:pt>
                <c:pt idx="101">
                  <c:v>5.5726385693597932E-3</c:v>
                </c:pt>
                <c:pt idx="102">
                  <c:v>-4.5275692763270987E-3</c:v>
                </c:pt>
                <c:pt idx="103">
                  <c:v>-8.5651438409326994E-4</c:v>
                </c:pt>
                <c:pt idx="104">
                  <c:v>1.3176776901384203E-2</c:v>
                </c:pt>
                <c:pt idx="105">
                  <c:v>1.1480767453826348E-3</c:v>
                </c:pt>
                <c:pt idx="106">
                  <c:v>-5.461111832415085E-3</c:v>
                </c:pt>
                <c:pt idx="107">
                  <c:v>-1.2457545831931153E-3</c:v>
                </c:pt>
                <c:pt idx="108">
                  <c:v>-1.5038623443742699E-3</c:v>
                </c:pt>
                <c:pt idx="109">
                  <c:v>5.3000714853432369E-3</c:v>
                </c:pt>
                <c:pt idx="110">
                  <c:v>-6.0946651782179603E-3</c:v>
                </c:pt>
                <c:pt idx="111">
                  <c:v>-1.1954361842745981E-2</c:v>
                </c:pt>
                <c:pt idx="112">
                  <c:v>2.8310632700876016E-3</c:v>
                </c:pt>
                <c:pt idx="113">
                  <c:v>-2.2664947712376848E-3</c:v>
                </c:pt>
                <c:pt idx="114">
                  <c:v>-5.9582862991642959E-3</c:v>
                </c:pt>
                <c:pt idx="115">
                  <c:v>-1.6643936185157464E-2</c:v>
                </c:pt>
                <c:pt idx="116">
                  <c:v>6.9042922392912685E-3</c:v>
                </c:pt>
                <c:pt idx="117">
                  <c:v>7.4166738278056994E-3</c:v>
                </c:pt>
                <c:pt idx="118">
                  <c:v>2.4794501105012325E-3</c:v>
                </c:pt>
                <c:pt idx="119">
                  <c:v>-4.7486504028569423E-3</c:v>
                </c:pt>
                <c:pt idx="120">
                  <c:v>-9.8797054247166567E-3</c:v>
                </c:pt>
                <c:pt idx="121">
                  <c:v>1.0484018888537651E-2</c:v>
                </c:pt>
                <c:pt idx="122">
                  <c:v>-8.3178311363318706E-3</c:v>
                </c:pt>
                <c:pt idx="123">
                  <c:v>-1.0931176978117473E-2</c:v>
                </c:pt>
                <c:pt idx="124">
                  <c:v>-1.6148689773310045E-3</c:v>
                </c:pt>
                <c:pt idx="125">
                  <c:v>-8.5206020918934169E-3</c:v>
                </c:pt>
                <c:pt idx="126">
                  <c:v>-5.6854868258303807E-3</c:v>
                </c:pt>
                <c:pt idx="127">
                  <c:v>2.1326623307337447E-3</c:v>
                </c:pt>
                <c:pt idx="128">
                  <c:v>-1.0505952093026006E-2</c:v>
                </c:pt>
                <c:pt idx="129">
                  <c:v>-5.1521100168229941E-3</c:v>
                </c:pt>
                <c:pt idx="130">
                  <c:v>1.8526546508771627E-2</c:v>
                </c:pt>
                <c:pt idx="131">
                  <c:v>1.7893467395168824E-4</c:v>
                </c:pt>
                <c:pt idx="132">
                  <c:v>3.207020917568206E-3</c:v>
                </c:pt>
                <c:pt idx="133">
                  <c:v>5.5875209089579865E-3</c:v>
                </c:pt>
                <c:pt idx="134">
                  <c:v>-1.9136241989958294E-3</c:v>
                </c:pt>
                <c:pt idx="135">
                  <c:v>-2.2972067397897945E-3</c:v>
                </c:pt>
                <c:pt idx="136">
                  <c:v>-5.7374642597227722E-3</c:v>
                </c:pt>
                <c:pt idx="137">
                  <c:v>4.5436365944953351E-3</c:v>
                </c:pt>
                <c:pt idx="138">
                  <c:v>-3.1416021883015569E-3</c:v>
                </c:pt>
                <c:pt idx="139">
                  <c:v>-2.7793011632902596E-4</c:v>
                </c:pt>
                <c:pt idx="140">
                  <c:v>8.0986044850022663E-3</c:v>
                </c:pt>
                <c:pt idx="141">
                  <c:v>2.0953357204377583E-3</c:v>
                </c:pt>
                <c:pt idx="142">
                  <c:v>6.3342962490150539E-3</c:v>
                </c:pt>
                <c:pt idx="143">
                  <c:v>-5.060637987502504E-3</c:v>
                </c:pt>
                <c:pt idx="144">
                  <c:v>-1.958458127570257E-3</c:v>
                </c:pt>
                <c:pt idx="145">
                  <c:v>-8.0130708703210311E-3</c:v>
                </c:pt>
                <c:pt idx="146">
                  <c:v>1.0208905670216178E-3</c:v>
                </c:pt>
                <c:pt idx="147">
                  <c:v>3.5030508063194046E-3</c:v>
                </c:pt>
                <c:pt idx="148">
                  <c:v>3.2435676326489976E-3</c:v>
                </c:pt>
                <c:pt idx="149">
                  <c:v>8.219214762363496E-3</c:v>
                </c:pt>
                <c:pt idx="150">
                  <c:v>-1.6882491486903553E-3</c:v>
                </c:pt>
                <c:pt idx="151">
                  <c:v>4.7592153612546232E-3</c:v>
                </c:pt>
                <c:pt idx="152">
                  <c:v>-4.5750898022158155E-5</c:v>
                </c:pt>
                <c:pt idx="153">
                  <c:v>-8.7851529959598919E-3</c:v>
                </c:pt>
                <c:pt idx="154">
                  <c:v>3.1780038873968056E-4</c:v>
                </c:pt>
                <c:pt idx="155">
                  <c:v>4.0807804157591693E-3</c:v>
                </c:pt>
                <c:pt idx="156">
                  <c:v>-1.7049545917726073E-3</c:v>
                </c:pt>
                <c:pt idx="157">
                  <c:v>1.4805369386241586E-3</c:v>
                </c:pt>
                <c:pt idx="158">
                  <c:v>-1.4543643415399904E-3</c:v>
                </c:pt>
                <c:pt idx="159">
                  <c:v>-2.6451417075469223E-3</c:v>
                </c:pt>
                <c:pt idx="160">
                  <c:v>-6.4783131170334622E-3</c:v>
                </c:pt>
                <c:pt idx="161">
                  <c:v>2.8949828238636014E-3</c:v>
                </c:pt>
                <c:pt idx="162">
                  <c:v>-2.5967634347119264E-3</c:v>
                </c:pt>
                <c:pt idx="163">
                  <c:v>6.4955792058495089E-3</c:v>
                </c:pt>
                <c:pt idx="164">
                  <c:v>9.788811306338862E-3</c:v>
                </c:pt>
                <c:pt idx="165">
                  <c:v>4.7692628890091751E-3</c:v>
                </c:pt>
                <c:pt idx="166">
                  <c:v>-5.9635793695497026E-3</c:v>
                </c:pt>
                <c:pt idx="167">
                  <c:v>3.167648161181591E-3</c:v>
                </c:pt>
                <c:pt idx="168">
                  <c:v>9.16997199636789E-4</c:v>
                </c:pt>
                <c:pt idx="169">
                  <c:v>-1.8913164655775261E-3</c:v>
                </c:pt>
                <c:pt idx="170">
                  <c:v>-4.4250689785189342E-3</c:v>
                </c:pt>
                <c:pt idx="171">
                  <c:v>-4.8979319257657309E-3</c:v>
                </c:pt>
                <c:pt idx="172">
                  <c:v>-7.9245192226143537E-3</c:v>
                </c:pt>
                <c:pt idx="173">
                  <c:v>-1.5710109252609475E-2</c:v>
                </c:pt>
                <c:pt idx="174">
                  <c:v>7.4612976780915026E-3</c:v>
                </c:pt>
                <c:pt idx="175">
                  <c:v>-3.6131696960863191E-3</c:v>
                </c:pt>
                <c:pt idx="176">
                  <c:v>1.5575777473195284E-2</c:v>
                </c:pt>
                <c:pt idx="177">
                  <c:v>-1.9005816297047859E-3</c:v>
                </c:pt>
                <c:pt idx="178">
                  <c:v>-3.7277910449028256E-3</c:v>
                </c:pt>
                <c:pt idx="179">
                  <c:v>5.7937194250793703E-3</c:v>
                </c:pt>
                <c:pt idx="180">
                  <c:v>-2.5152627662666922E-2</c:v>
                </c:pt>
                <c:pt idx="181">
                  <c:v>-2.458123280740401E-2</c:v>
                </c:pt>
                <c:pt idx="182">
                  <c:v>1.3156189525111927E-2</c:v>
                </c:pt>
                <c:pt idx="183">
                  <c:v>8.4079208948426663E-3</c:v>
                </c:pt>
                <c:pt idx="184">
                  <c:v>-8.988505276598226E-4</c:v>
                </c:pt>
                <c:pt idx="185">
                  <c:v>7.9403246919901582E-3</c:v>
                </c:pt>
                <c:pt idx="186">
                  <c:v>-1.4576557124179075E-4</c:v>
                </c:pt>
                <c:pt idx="187">
                  <c:v>-2.1903255580063889E-2</c:v>
                </c:pt>
                <c:pt idx="188">
                  <c:v>5.9852922782015492E-3</c:v>
                </c:pt>
                <c:pt idx="189">
                  <c:v>-5.955074082261317E-3</c:v>
                </c:pt>
                <c:pt idx="190">
                  <c:v>5.5225910136603856E-3</c:v>
                </c:pt>
                <c:pt idx="191">
                  <c:v>6.9618084831920019E-3</c:v>
                </c:pt>
                <c:pt idx="192">
                  <c:v>-1.4440316464566969E-3</c:v>
                </c:pt>
                <c:pt idx="193">
                  <c:v>-7.6556648820267706E-3</c:v>
                </c:pt>
                <c:pt idx="194">
                  <c:v>5.9995094865647244E-3</c:v>
                </c:pt>
                <c:pt idx="195">
                  <c:v>1.4334310972523577E-2</c:v>
                </c:pt>
                <c:pt idx="196">
                  <c:v>3.2896011896838863E-3</c:v>
                </c:pt>
                <c:pt idx="197">
                  <c:v>-6.0695436387143463E-3</c:v>
                </c:pt>
                <c:pt idx="198">
                  <c:v>5.7515864735776623E-4</c:v>
                </c:pt>
                <c:pt idx="199">
                  <c:v>6.9200086719289232E-3</c:v>
                </c:pt>
                <c:pt idx="200">
                  <c:v>-3.3591952136101215E-4</c:v>
                </c:pt>
                <c:pt idx="201">
                  <c:v>-2.9242460469302884E-3</c:v>
                </c:pt>
                <c:pt idx="202">
                  <c:v>3.8728698953698435E-3</c:v>
                </c:pt>
                <c:pt idx="203">
                  <c:v>-1.4336790391138005E-3</c:v>
                </c:pt>
                <c:pt idx="204">
                  <c:v>-2.2122900884081636E-3</c:v>
                </c:pt>
                <c:pt idx="205">
                  <c:v>-1.5699087420843966E-4</c:v>
                </c:pt>
                <c:pt idx="206">
                  <c:v>-4.5150133324465391E-3</c:v>
                </c:pt>
                <c:pt idx="207">
                  <c:v>-2.9966756131196278E-3</c:v>
                </c:pt>
                <c:pt idx="208">
                  <c:v>-1.1162824804403917E-2</c:v>
                </c:pt>
                <c:pt idx="209">
                  <c:v>5.344640706506712E-3</c:v>
                </c:pt>
                <c:pt idx="210">
                  <c:v>-1.7168370020344745E-3</c:v>
                </c:pt>
                <c:pt idx="211">
                  <c:v>-6.2612466078063372E-3</c:v>
                </c:pt>
                <c:pt idx="212">
                  <c:v>3.4623153968111262E-3</c:v>
                </c:pt>
                <c:pt idx="213">
                  <c:v>-9.062959267061705E-3</c:v>
                </c:pt>
                <c:pt idx="214">
                  <c:v>-1.1391001980504223E-2</c:v>
                </c:pt>
                <c:pt idx="215">
                  <c:v>7.1325173228516054E-3</c:v>
                </c:pt>
                <c:pt idx="216">
                  <c:v>5.9919219522613894E-3</c:v>
                </c:pt>
                <c:pt idx="217">
                  <c:v>-1.0198511073869279E-3</c:v>
                </c:pt>
                <c:pt idx="218">
                  <c:v>-1.7284535665664836E-2</c:v>
                </c:pt>
                <c:pt idx="219">
                  <c:v>3.9836670912367679E-3</c:v>
                </c:pt>
                <c:pt idx="220">
                  <c:v>3.8680693281262744E-3</c:v>
                </c:pt>
                <c:pt idx="221">
                  <c:v>7.6440449934145937E-3</c:v>
                </c:pt>
                <c:pt idx="222">
                  <c:v>2.6609742413684842E-3</c:v>
                </c:pt>
                <c:pt idx="223">
                  <c:v>8.1979148964014537E-3</c:v>
                </c:pt>
                <c:pt idx="224">
                  <c:v>-1.4733809031208572E-3</c:v>
                </c:pt>
                <c:pt idx="225">
                  <c:v>1.0665339863631332E-3</c:v>
                </c:pt>
                <c:pt idx="226">
                  <c:v>-2.0106829932937768E-3</c:v>
                </c:pt>
                <c:pt idx="227">
                  <c:v>4.1912727683264114E-3</c:v>
                </c:pt>
                <c:pt idx="228">
                  <c:v>-2.9487250823013911E-3</c:v>
                </c:pt>
                <c:pt idx="229">
                  <c:v>3.4956374606745109E-3</c:v>
                </c:pt>
                <c:pt idx="230">
                  <c:v>2.3010719244831706E-3</c:v>
                </c:pt>
                <c:pt idx="231">
                  <c:v>4.0311133458539681E-3</c:v>
                </c:pt>
                <c:pt idx="232">
                  <c:v>4.6507897704179532E-3</c:v>
                </c:pt>
                <c:pt idx="233">
                  <c:v>7.373551819619204E-3</c:v>
                </c:pt>
                <c:pt idx="234">
                  <c:v>-8.8934637671955752E-4</c:v>
                </c:pt>
                <c:pt idx="235">
                  <c:v>2.9101888727940933E-4</c:v>
                </c:pt>
                <c:pt idx="236">
                  <c:v>7.5447411262628394E-3</c:v>
                </c:pt>
                <c:pt idx="237">
                  <c:v>3.9188306571568601E-3</c:v>
                </c:pt>
                <c:pt idx="238">
                  <c:v>-6.3459683256902807E-3</c:v>
                </c:pt>
                <c:pt idx="239">
                  <c:v>-2.4943321052035795E-3</c:v>
                </c:pt>
                <c:pt idx="240">
                  <c:v>4.6068862593512741E-4</c:v>
                </c:pt>
                <c:pt idx="241">
                  <c:v>5.1731663830676105E-3</c:v>
                </c:pt>
                <c:pt idx="242">
                  <c:v>-6.7264957603394102E-4</c:v>
                </c:pt>
                <c:pt idx="243">
                  <c:v>1.517198779695129E-3</c:v>
                </c:pt>
                <c:pt idx="244">
                  <c:v>-6.9962980454818732E-3</c:v>
                </c:pt>
                <c:pt idx="245">
                  <c:v>2.4112454757160527E-3</c:v>
                </c:pt>
                <c:pt idx="246">
                  <c:v>1.3675692899205255E-2</c:v>
                </c:pt>
                <c:pt idx="247">
                  <c:v>-4.7876820778071589E-3</c:v>
                </c:pt>
                <c:pt idx="248">
                  <c:v>7.8872977242356885E-4</c:v>
                </c:pt>
                <c:pt idx="249">
                  <c:v>-1.1217978352645206E-3</c:v>
                </c:pt>
                <c:pt idx="250">
                  <c:v>-4.6676750637541153E-3</c:v>
                </c:pt>
                <c:pt idx="251">
                  <c:v>3.8351744825517124E-3</c:v>
                </c:pt>
                <c:pt idx="252">
                  <c:v>9.1139184770688622E-3</c:v>
                </c:pt>
                <c:pt idx="253">
                  <c:v>9.4852188756589309E-4</c:v>
                </c:pt>
                <c:pt idx="254">
                  <c:v>5.8051554861060376E-3</c:v>
                </c:pt>
                <c:pt idx="255">
                  <c:v>-5.2595342313515496E-3</c:v>
                </c:pt>
                <c:pt idx="256">
                  <c:v>-9.538641733457396E-3</c:v>
                </c:pt>
                <c:pt idx="257">
                  <c:v>-4.6847823390743035E-3</c:v>
                </c:pt>
                <c:pt idx="258">
                  <c:v>5.7907350287390823E-3</c:v>
                </c:pt>
                <c:pt idx="259">
                  <c:v>-4.0512147317159613E-4</c:v>
                </c:pt>
                <c:pt idx="260">
                  <c:v>4.5427999270269918E-3</c:v>
                </c:pt>
                <c:pt idx="261">
                  <c:v>-1.8378512519478015E-3</c:v>
                </c:pt>
                <c:pt idx="262">
                  <c:v>-5.6205157494996301E-4</c:v>
                </c:pt>
                <c:pt idx="263">
                  <c:v>3.0844546946218708E-3</c:v>
                </c:pt>
                <c:pt idx="264">
                  <c:v>5.4074178634444924E-3</c:v>
                </c:pt>
                <c:pt idx="265">
                  <c:v>-1.6901699199879838E-3</c:v>
                </c:pt>
                <c:pt idx="266">
                  <c:v>5.6197928591191128E-3</c:v>
                </c:pt>
                <c:pt idx="267">
                  <c:v>-2.8441942106206424E-3</c:v>
                </c:pt>
                <c:pt idx="268">
                  <c:v>5.1271007194224625E-3</c:v>
                </c:pt>
                <c:pt idx="269">
                  <c:v>2.9741889115299904E-3</c:v>
                </c:pt>
                <c:pt idx="270">
                  <c:v>3.2970183228655269E-3</c:v>
                </c:pt>
                <c:pt idx="271">
                  <c:v>6.0240308036522442E-3</c:v>
                </c:pt>
                <c:pt idx="272">
                  <c:v>-2.0806023980616374E-3</c:v>
                </c:pt>
                <c:pt idx="273">
                  <c:v>4.9875690882557333E-3</c:v>
                </c:pt>
                <c:pt idx="274">
                  <c:v>-7.9794926544844258E-4</c:v>
                </c:pt>
                <c:pt idx="275">
                  <c:v>-5.0897632997122053E-3</c:v>
                </c:pt>
                <c:pt idx="276">
                  <c:v>4.2767721079062272E-3</c:v>
                </c:pt>
                <c:pt idx="277">
                  <c:v>8.6426977151307458E-3</c:v>
                </c:pt>
                <c:pt idx="278">
                  <c:v>-3.8586147007612266E-3</c:v>
                </c:pt>
                <c:pt idx="279">
                  <c:v>4.4494393123703088E-3</c:v>
                </c:pt>
                <c:pt idx="280">
                  <c:v>1.1270664990709485E-3</c:v>
                </c:pt>
                <c:pt idx="281">
                  <c:v>6.5924113599110691E-3</c:v>
                </c:pt>
                <c:pt idx="282">
                  <c:v>1.8069560505173179E-3</c:v>
                </c:pt>
                <c:pt idx="283">
                  <c:v>6.4181837635028053E-4</c:v>
                </c:pt>
                <c:pt idx="284">
                  <c:v>8.5252572609107458E-3</c:v>
                </c:pt>
                <c:pt idx="285">
                  <c:v>-2.9837344827684381E-3</c:v>
                </c:pt>
                <c:pt idx="286">
                  <c:v>5.5044149789185964E-3</c:v>
                </c:pt>
                <c:pt idx="287">
                  <c:v>5.5648789849119763E-3</c:v>
                </c:pt>
                <c:pt idx="288">
                  <c:v>6.5216040069696838E-3</c:v>
                </c:pt>
                <c:pt idx="289">
                  <c:v>-4.7259754871565168E-3</c:v>
                </c:pt>
                <c:pt idx="290">
                  <c:v>-2.1623679778442905E-3</c:v>
                </c:pt>
                <c:pt idx="291">
                  <c:v>1.9981006543604916E-3</c:v>
                </c:pt>
                <c:pt idx="292">
                  <c:v>-3.5346142358229351E-3</c:v>
                </c:pt>
                <c:pt idx="293">
                  <c:v>-2.2321687528274729E-2</c:v>
                </c:pt>
                <c:pt idx="294">
                  <c:v>7.2495246405479491E-3</c:v>
                </c:pt>
                <c:pt idx="295">
                  <c:v>1.6635993490690282E-3</c:v>
                </c:pt>
                <c:pt idx="296">
                  <c:v>2.6025510772190912E-4</c:v>
                </c:pt>
                <c:pt idx="297">
                  <c:v>-1.039342398967477E-2</c:v>
                </c:pt>
                <c:pt idx="298">
                  <c:v>7.9903687155837254E-3</c:v>
                </c:pt>
                <c:pt idx="299">
                  <c:v>1.0885828773198585E-2</c:v>
                </c:pt>
                <c:pt idx="300">
                  <c:v>5.1713460176569604E-3</c:v>
                </c:pt>
                <c:pt idx="301">
                  <c:v>5.0226729863304138E-3</c:v>
                </c:pt>
                <c:pt idx="302">
                  <c:v>-6.1738974931436989E-3</c:v>
                </c:pt>
                <c:pt idx="303">
                  <c:v>1.1857573026172914E-2</c:v>
                </c:pt>
                <c:pt idx="304">
                  <c:v>8.570375281409542E-4</c:v>
                </c:pt>
                <c:pt idx="305">
                  <c:v>4.3707022336186979E-3</c:v>
                </c:pt>
                <c:pt idx="306">
                  <c:v>-7.5415073408683459E-3</c:v>
                </c:pt>
                <c:pt idx="307">
                  <c:v>-4.2002043522261956E-4</c:v>
                </c:pt>
                <c:pt idx="308">
                  <c:v>-9.517657570553362E-3</c:v>
                </c:pt>
                <c:pt idx="309">
                  <c:v>1.1948995468265802E-2</c:v>
                </c:pt>
                <c:pt idx="310">
                  <c:v>-4.4390996933491838E-3</c:v>
                </c:pt>
                <c:pt idx="311">
                  <c:v>-1.4056662369269069E-2</c:v>
                </c:pt>
                <c:pt idx="312">
                  <c:v>-2.5273701729524201E-2</c:v>
                </c:pt>
                <c:pt idx="313">
                  <c:v>-2.3457145525174278E-2</c:v>
                </c:pt>
                <c:pt idx="314">
                  <c:v>-1.5405214019321299E-3</c:v>
                </c:pt>
                <c:pt idx="315">
                  <c:v>-3.2541268310218002E-2</c:v>
                </c:pt>
                <c:pt idx="316">
                  <c:v>6.8337228226168631E-3</c:v>
                </c:pt>
                <c:pt idx="317">
                  <c:v>8.7840204547961834E-3</c:v>
                </c:pt>
                <c:pt idx="318">
                  <c:v>-1.7544107676979358E-2</c:v>
                </c:pt>
                <c:pt idx="319">
                  <c:v>2.5625087001465253E-2</c:v>
                </c:pt>
                <c:pt idx="320">
                  <c:v>-3.0773254733469591E-2</c:v>
                </c:pt>
                <c:pt idx="321">
                  <c:v>-2.2055742938863671E-2</c:v>
                </c:pt>
                <c:pt idx="322">
                  <c:v>-8.1325125961065878E-2</c:v>
                </c:pt>
                <c:pt idx="323">
                  <c:v>4.0085945402658696E-2</c:v>
                </c:pt>
                <c:pt idx="324">
                  <c:v>-2.9473958122832055E-2</c:v>
                </c:pt>
                <c:pt idx="325">
                  <c:v>-5.7671405937645449E-2</c:v>
                </c:pt>
                <c:pt idx="326">
                  <c:v>3.9874349907161766E-2</c:v>
                </c:pt>
                <c:pt idx="327">
                  <c:v>-8.5976224955851915E-2</c:v>
                </c:pt>
                <c:pt idx="328">
                  <c:v>2.0214341835889174E-3</c:v>
                </c:pt>
                <c:pt idx="329">
                  <c:v>-6.4712269657889607E-2</c:v>
                </c:pt>
                <c:pt idx="330">
                  <c:v>1.1579809335170915E-2</c:v>
                </c:pt>
                <c:pt idx="331">
                  <c:v>-2.3008233330156849E-2</c:v>
                </c:pt>
                <c:pt idx="332">
                  <c:v>-2.7418246226310655E-2</c:v>
                </c:pt>
                <c:pt idx="333">
                  <c:v>8.3476467588818409E-2</c:v>
                </c:pt>
                <c:pt idx="334">
                  <c:v>3.7363168056838425E-2</c:v>
                </c:pt>
                <c:pt idx="335">
                  <c:v>5.4724496621528756E-2</c:v>
                </c:pt>
                <c:pt idx="336">
                  <c:v>-2.9528508196533063E-2</c:v>
                </c:pt>
                <c:pt idx="337">
                  <c:v>9.0028468560475333E-3</c:v>
                </c:pt>
                <c:pt idx="338">
                  <c:v>-9.0694469618767641E-3</c:v>
                </c:pt>
                <c:pt idx="339">
                  <c:v>-4.8406601372764715E-2</c:v>
                </c:pt>
                <c:pt idx="340">
                  <c:v>4.9316113726746297E-3</c:v>
                </c:pt>
                <c:pt idx="341">
                  <c:v>-1.800879360049118E-2</c:v>
                </c:pt>
                <c:pt idx="342">
                  <c:v>4.0342504947801588E-2</c:v>
                </c:pt>
                <c:pt idx="343">
                  <c:v>1.5674729317044649E-2</c:v>
                </c:pt>
                <c:pt idx="344">
                  <c:v>3.3291473926785678E-2</c:v>
                </c:pt>
                <c:pt idx="345">
                  <c:v>1.4968031663548808E-2</c:v>
                </c:pt>
                <c:pt idx="346">
                  <c:v>-2.2320755514528903E-2</c:v>
                </c:pt>
                <c:pt idx="347">
                  <c:v>1.5567918423823232E-2</c:v>
                </c:pt>
                <c:pt idx="348">
                  <c:v>-2.0915806725263855E-2</c:v>
                </c:pt>
                <c:pt idx="349">
                  <c:v>-7.8905294802646461E-3</c:v>
                </c:pt>
                <c:pt idx="350">
                  <c:v>2.7094320062840516E-2</c:v>
                </c:pt>
                <c:pt idx="351">
                  <c:v>-1.01889564773819E-2</c:v>
                </c:pt>
                <c:pt idx="352">
                  <c:v>-2.8874194696688824E-2</c:v>
                </c:pt>
                <c:pt idx="353">
                  <c:v>1.3379448034867019E-2</c:v>
                </c:pt>
                <c:pt idx="354">
                  <c:v>1.0329032683942351E-2</c:v>
                </c:pt>
                <c:pt idx="355">
                  <c:v>1.0354726517035569E-2</c:v>
                </c:pt>
                <c:pt idx="356">
                  <c:v>1.8048672386867838E-2</c:v>
                </c:pt>
                <c:pt idx="357">
                  <c:v>-3.8300434769787846E-3</c:v>
                </c:pt>
                <c:pt idx="358">
                  <c:v>4.1441922227838823E-2</c:v>
                </c:pt>
                <c:pt idx="359">
                  <c:v>-2.0429732496305367E-3</c:v>
                </c:pt>
                <c:pt idx="360">
                  <c:v>-3.220401980180615E-2</c:v>
                </c:pt>
                <c:pt idx="361">
                  <c:v>-4.0166661626144613E-4</c:v>
                </c:pt>
                <c:pt idx="362">
                  <c:v>5.1475633963192239E-3</c:v>
                </c:pt>
                <c:pt idx="363">
                  <c:v>-1.8495572050415401E-3</c:v>
                </c:pt>
                <c:pt idx="364">
                  <c:v>1.4940300876951251E-2</c:v>
                </c:pt>
                <c:pt idx="365">
                  <c:v>1.223183422797444E-2</c:v>
                </c:pt>
                <c:pt idx="366">
                  <c:v>-2.7671587645566103E-3</c:v>
                </c:pt>
                <c:pt idx="367">
                  <c:v>-2.0820737504685109E-2</c:v>
                </c:pt>
                <c:pt idx="368">
                  <c:v>-1.7871242137576265E-2</c:v>
                </c:pt>
                <c:pt idx="369">
                  <c:v>1.2678459458102285E-2</c:v>
                </c:pt>
                <c:pt idx="370">
                  <c:v>-4.8763321166790862E-3</c:v>
                </c:pt>
                <c:pt idx="371">
                  <c:v>2.3561379658921605E-2</c:v>
                </c:pt>
                <c:pt idx="372">
                  <c:v>-8.644740206319914E-4</c:v>
                </c:pt>
                <c:pt idx="373">
                  <c:v>1.4747711760374326E-2</c:v>
                </c:pt>
                <c:pt idx="374">
                  <c:v>-5.5435705327607793E-3</c:v>
                </c:pt>
                <c:pt idx="375">
                  <c:v>4.0173476718458317E-3</c:v>
                </c:pt>
                <c:pt idx="376">
                  <c:v>1.3681289246957256E-2</c:v>
                </c:pt>
                <c:pt idx="377">
                  <c:v>1.9573220051406014E-2</c:v>
                </c:pt>
                <c:pt idx="378">
                  <c:v>-6.5945783334354219E-3</c:v>
                </c:pt>
                <c:pt idx="379">
                  <c:v>2.8055610220753084E-3</c:v>
                </c:pt>
                <c:pt idx="380">
                  <c:v>4.1156924139666151E-3</c:v>
                </c:pt>
                <c:pt idx="381">
                  <c:v>8.0354409888829647E-3</c:v>
                </c:pt>
                <c:pt idx="382">
                  <c:v>1.4661671591370728E-2</c:v>
                </c:pt>
                <c:pt idx="383">
                  <c:v>2.1158988788299855E-3</c:v>
                </c:pt>
                <c:pt idx="384">
                  <c:v>2.7072714003812073E-2</c:v>
                </c:pt>
                <c:pt idx="385">
                  <c:v>1.2927897403257362E-2</c:v>
                </c:pt>
                <c:pt idx="386">
                  <c:v>-8.1802418849246349E-3</c:v>
                </c:pt>
                <c:pt idx="387">
                  <c:v>-5.1681833169625871E-3</c:v>
                </c:pt>
                <c:pt idx="388">
                  <c:v>-5.5633358610047444E-2</c:v>
                </c:pt>
                <c:pt idx="389">
                  <c:v>2.0594879840685493E-2</c:v>
                </c:pt>
                <c:pt idx="390">
                  <c:v>7.6989176152850343E-3</c:v>
                </c:pt>
                <c:pt idx="391">
                  <c:v>1.2783037119511464E-2</c:v>
                </c:pt>
                <c:pt idx="392">
                  <c:v>-2.0871772693057062E-3</c:v>
                </c:pt>
                <c:pt idx="393">
                  <c:v>4.0860049537110067E-3</c:v>
                </c:pt>
                <c:pt idx="394">
                  <c:v>-1.3118260578114077E-2</c:v>
                </c:pt>
                <c:pt idx="395">
                  <c:v>-7.7026357670464084E-4</c:v>
                </c:pt>
                <c:pt idx="396">
                  <c:v>6.5915090027400544E-3</c:v>
                </c:pt>
                <c:pt idx="397">
                  <c:v>-2.3226423357322484E-2</c:v>
                </c:pt>
                <c:pt idx="398">
                  <c:v>1.2611742800772898E-2</c:v>
                </c:pt>
                <c:pt idx="399">
                  <c:v>-1.9018444329649515E-2</c:v>
                </c:pt>
                <c:pt idx="400">
                  <c:v>1.1475501417638029E-2</c:v>
                </c:pt>
                <c:pt idx="401">
                  <c:v>9.7067585585679517E-3</c:v>
                </c:pt>
                <c:pt idx="402">
                  <c:v>7.0379564010544767E-3</c:v>
                </c:pt>
                <c:pt idx="403">
                  <c:v>7.0323173114413247E-3</c:v>
                </c:pt>
                <c:pt idx="404">
                  <c:v>1.6256127665827822E-2</c:v>
                </c:pt>
                <c:pt idx="405">
                  <c:v>-4.0437981301558117E-2</c:v>
                </c:pt>
                <c:pt idx="406">
                  <c:v>1.6403966481659569E-2</c:v>
                </c:pt>
                <c:pt idx="407">
                  <c:v>-1.791401495850925E-2</c:v>
                </c:pt>
                <c:pt idx="408">
                  <c:v>-4.2214977204204675E-4</c:v>
                </c:pt>
                <c:pt idx="409">
                  <c:v>-4.931799503219785E-3</c:v>
                </c:pt>
                <c:pt idx="410">
                  <c:v>3.9441992133521231E-3</c:v>
                </c:pt>
                <c:pt idx="411">
                  <c:v>8.8959259337830117E-3</c:v>
                </c:pt>
                <c:pt idx="412">
                  <c:v>-4.2702147171977062E-3</c:v>
                </c:pt>
                <c:pt idx="413">
                  <c:v>4.1938340790483516E-3</c:v>
                </c:pt>
                <c:pt idx="414">
                  <c:v>8.6967879717060291E-3</c:v>
                </c:pt>
                <c:pt idx="415">
                  <c:v>-1.1196176615262772E-3</c:v>
                </c:pt>
                <c:pt idx="416">
                  <c:v>4.2611550069589195E-3</c:v>
                </c:pt>
                <c:pt idx="417">
                  <c:v>-8.7824250658478063E-3</c:v>
                </c:pt>
                <c:pt idx="418">
                  <c:v>-5.3629100207870477E-3</c:v>
                </c:pt>
                <c:pt idx="419">
                  <c:v>7.0856320735340171E-3</c:v>
                </c:pt>
                <c:pt idx="420">
                  <c:v>-8.5460815543991799E-3</c:v>
                </c:pt>
                <c:pt idx="421">
                  <c:v>1.5642613923675063E-2</c:v>
                </c:pt>
                <c:pt idx="422">
                  <c:v>-1.8731940754290407E-3</c:v>
                </c:pt>
                <c:pt idx="423">
                  <c:v>1.0106855268779524E-2</c:v>
                </c:pt>
                <c:pt idx="424">
                  <c:v>6.9946940549550501E-3</c:v>
                </c:pt>
                <c:pt idx="425">
                  <c:v>-4.572934406491154E-3</c:v>
                </c:pt>
                <c:pt idx="426">
                  <c:v>1.2264554638325455E-2</c:v>
                </c:pt>
                <c:pt idx="427">
                  <c:v>7.9904825338755672E-3</c:v>
                </c:pt>
                <c:pt idx="428">
                  <c:v>-1.7376370226922376E-3</c:v>
                </c:pt>
                <c:pt idx="429">
                  <c:v>-3.9246018848629882E-3</c:v>
                </c:pt>
                <c:pt idx="430">
                  <c:v>-2.7504006958944931E-3</c:v>
                </c:pt>
                <c:pt idx="431">
                  <c:v>7.7054109946787736E-3</c:v>
                </c:pt>
                <c:pt idx="432">
                  <c:v>-3.8187458071984406E-3</c:v>
                </c:pt>
                <c:pt idx="433">
                  <c:v>-2.8299018840205747E-3</c:v>
                </c:pt>
                <c:pt idx="434">
                  <c:v>-7.2716186041612224E-3</c:v>
                </c:pt>
                <c:pt idx="435">
                  <c:v>4.8644807362656691E-3</c:v>
                </c:pt>
                <c:pt idx="436">
                  <c:v>3.3637353914606144E-3</c:v>
                </c:pt>
                <c:pt idx="437">
                  <c:v>9.1792254342137076E-3</c:v>
                </c:pt>
                <c:pt idx="438">
                  <c:v>-4.1467799104311911E-4</c:v>
                </c:pt>
                <c:pt idx="439">
                  <c:v>1.0834888786395967E-2</c:v>
                </c:pt>
                <c:pt idx="440">
                  <c:v>5.635933359924546E-3</c:v>
                </c:pt>
                <c:pt idx="441">
                  <c:v>9.4486215354410204E-3</c:v>
                </c:pt>
                <c:pt idx="442">
                  <c:v>-1.8249004866358359E-2</c:v>
                </c:pt>
                <c:pt idx="443">
                  <c:v>-5.8819094352356048E-3</c:v>
                </c:pt>
                <c:pt idx="444">
                  <c:v>8.0426551675867076E-4</c:v>
                </c:pt>
                <c:pt idx="445">
                  <c:v>-1.862913628317359E-2</c:v>
                </c:pt>
                <c:pt idx="446">
                  <c:v>1.3799480219001218E-2</c:v>
                </c:pt>
                <c:pt idx="447">
                  <c:v>-2.5545352522312666E-2</c:v>
                </c:pt>
                <c:pt idx="448">
                  <c:v>-3.0778441709063591E-3</c:v>
                </c:pt>
                <c:pt idx="449">
                  <c:v>-1.3843362769928893E-2</c:v>
                </c:pt>
                <c:pt idx="450">
                  <c:v>1.4572329004853123E-2</c:v>
                </c:pt>
                <c:pt idx="451">
                  <c:v>-7.6903412452247171E-3</c:v>
                </c:pt>
                <c:pt idx="452">
                  <c:v>5.8990525868259786E-4</c:v>
                </c:pt>
                <c:pt idx="453">
                  <c:v>1.0746679021667453E-2</c:v>
                </c:pt>
                <c:pt idx="454">
                  <c:v>4.6231886842398821E-3</c:v>
                </c:pt>
                <c:pt idx="455">
                  <c:v>-6.0908953445975179E-4</c:v>
                </c:pt>
                <c:pt idx="456">
                  <c:v>-1.0548667887126734E-2</c:v>
                </c:pt>
                <c:pt idx="457">
                  <c:v>-7.1882060812977419E-3</c:v>
                </c:pt>
                <c:pt idx="458">
                  <c:v>-1.7411908861654606E-2</c:v>
                </c:pt>
                <c:pt idx="459">
                  <c:v>5.7592970106216026E-3</c:v>
                </c:pt>
                <c:pt idx="460">
                  <c:v>-1.6066200445508511E-2</c:v>
                </c:pt>
                <c:pt idx="461">
                  <c:v>1.3392332679016804E-5</c:v>
                </c:pt>
                <c:pt idx="462">
                  <c:v>1.3864119315453099E-2</c:v>
                </c:pt>
                <c:pt idx="463">
                  <c:v>1.6254903395794149E-2</c:v>
                </c:pt>
                <c:pt idx="464">
                  <c:v>-5.3805538122131107E-3</c:v>
                </c:pt>
                <c:pt idx="465">
                  <c:v>-1.8114467968969317E-3</c:v>
                </c:pt>
                <c:pt idx="466">
                  <c:v>-4.0581766593941011E-3</c:v>
                </c:pt>
                <c:pt idx="467">
                  <c:v>-1.5609108047777397E-3</c:v>
                </c:pt>
                <c:pt idx="468">
                  <c:v>1.3111308296246592E-2</c:v>
                </c:pt>
                <c:pt idx="469">
                  <c:v>-1.0839202827263476E-2</c:v>
                </c:pt>
                <c:pt idx="470">
                  <c:v>1.6133997709266715E-2</c:v>
                </c:pt>
                <c:pt idx="471">
                  <c:v>7.0271836743373388E-3</c:v>
                </c:pt>
                <c:pt idx="472">
                  <c:v>4.0675439588304186E-3</c:v>
                </c:pt>
                <c:pt idx="473">
                  <c:v>1.1024737581110885E-2</c:v>
                </c:pt>
                <c:pt idx="474">
                  <c:v>-1.3022308421241555E-2</c:v>
                </c:pt>
                <c:pt idx="475">
                  <c:v>5.8055081780464778E-4</c:v>
                </c:pt>
                <c:pt idx="476">
                  <c:v>-3.3779407995320186E-3</c:v>
                </c:pt>
                <c:pt idx="477">
                  <c:v>-1.4537265308740886E-3</c:v>
                </c:pt>
                <c:pt idx="478">
                  <c:v>-1.0047260185694702E-2</c:v>
                </c:pt>
                <c:pt idx="479">
                  <c:v>7.0588227090279555E-4</c:v>
                </c:pt>
                <c:pt idx="480">
                  <c:v>-3.7536666659088828E-3</c:v>
                </c:pt>
                <c:pt idx="481">
                  <c:v>7.8671704403836425E-3</c:v>
                </c:pt>
                <c:pt idx="482">
                  <c:v>2.1575790809607595E-3</c:v>
                </c:pt>
                <c:pt idx="483">
                  <c:v>-1.3570518631882092E-2</c:v>
                </c:pt>
                <c:pt idx="484">
                  <c:v>-5.9995394517071525E-3</c:v>
                </c:pt>
                <c:pt idx="485">
                  <c:v>-2.5975056892779996E-2</c:v>
                </c:pt>
                <c:pt idx="486">
                  <c:v>1.0217349520175766E-2</c:v>
                </c:pt>
                <c:pt idx="487">
                  <c:v>-6.9505154912431616E-3</c:v>
                </c:pt>
                <c:pt idx="488">
                  <c:v>5.4940385529139834E-3</c:v>
                </c:pt>
                <c:pt idx="489">
                  <c:v>9.5845281136075159E-3</c:v>
                </c:pt>
                <c:pt idx="490">
                  <c:v>2.4434943883283336E-2</c:v>
                </c:pt>
                <c:pt idx="491">
                  <c:v>1.4226448027075546E-2</c:v>
                </c:pt>
                <c:pt idx="492">
                  <c:v>-7.7350267230680099E-3</c:v>
                </c:pt>
                <c:pt idx="493">
                  <c:v>1.9204488977332825E-2</c:v>
                </c:pt>
                <c:pt idx="494">
                  <c:v>-8.0977512919428278E-3</c:v>
                </c:pt>
                <c:pt idx="495">
                  <c:v>-3.6997084175612645E-4</c:v>
                </c:pt>
                <c:pt idx="496">
                  <c:v>-1.0798848594576034E-2</c:v>
                </c:pt>
                <c:pt idx="497">
                  <c:v>6.4437096821439409E-3</c:v>
                </c:pt>
                <c:pt idx="498">
                  <c:v>6.4257574107599901E-3</c:v>
                </c:pt>
                <c:pt idx="499">
                  <c:v>3.5619167000735382E-3</c:v>
                </c:pt>
                <c:pt idx="500">
                  <c:v>-1.1540090931900351E-2</c:v>
                </c:pt>
                <c:pt idx="501">
                  <c:v>-5.2184827257586884E-3</c:v>
                </c:pt>
                <c:pt idx="502">
                  <c:v>-1.5085263735964529E-3</c:v>
                </c:pt>
                <c:pt idx="503">
                  <c:v>3.6119968536498627E-3</c:v>
                </c:pt>
                <c:pt idx="504">
                  <c:v>1.4409350807021472E-2</c:v>
                </c:pt>
                <c:pt idx="505">
                  <c:v>-3.2349942149883402E-3</c:v>
                </c:pt>
                <c:pt idx="506">
                  <c:v>3.1856617518574407E-3</c:v>
                </c:pt>
                <c:pt idx="507">
                  <c:v>-8.2714052082900232E-3</c:v>
                </c:pt>
                <c:pt idx="508">
                  <c:v>1.1040255695293957E-2</c:v>
                </c:pt>
                <c:pt idx="509">
                  <c:v>8.1688354179367123E-3</c:v>
                </c:pt>
                <c:pt idx="510">
                  <c:v>3.138723709321019E-3</c:v>
                </c:pt>
                <c:pt idx="511">
                  <c:v>9.4845919371793624E-3</c:v>
                </c:pt>
                <c:pt idx="512">
                  <c:v>1.0536173347853875E-4</c:v>
                </c:pt>
                <c:pt idx="513">
                  <c:v>-1.451987060355802E-3</c:v>
                </c:pt>
                <c:pt idx="514">
                  <c:v>-5.6940330546046431E-3</c:v>
                </c:pt>
                <c:pt idx="515">
                  <c:v>1.5150467937984293E-3</c:v>
                </c:pt>
                <c:pt idx="516">
                  <c:v>-1.3332619635410613E-3</c:v>
                </c:pt>
                <c:pt idx="517">
                  <c:v>-5.8194487270823818E-4</c:v>
                </c:pt>
                <c:pt idx="518">
                  <c:v>1.3363218553823159E-2</c:v>
                </c:pt>
                <c:pt idx="519">
                  <c:v>1.7525882220159866E-3</c:v>
                </c:pt>
                <c:pt idx="520">
                  <c:v>3.2048711808638289E-3</c:v>
                </c:pt>
                <c:pt idx="521">
                  <c:v>-3.817959718390281E-3</c:v>
                </c:pt>
                <c:pt idx="522">
                  <c:v>-3.9282672691090224E-3</c:v>
                </c:pt>
                <c:pt idx="523">
                  <c:v>3.5689928063336856E-3</c:v>
                </c:pt>
                <c:pt idx="524">
                  <c:v>3.7109528692676149E-3</c:v>
                </c:pt>
                <c:pt idx="525">
                  <c:v>2.7121936523513443E-3</c:v>
                </c:pt>
                <c:pt idx="526">
                  <c:v>2.8598328237587657E-3</c:v>
                </c:pt>
                <c:pt idx="527">
                  <c:v>6.9234014473582733E-4</c:v>
                </c:pt>
                <c:pt idx="528">
                  <c:v>1.5196504249774803E-3</c:v>
                </c:pt>
                <c:pt idx="529">
                  <c:v>4.8785746496233639E-3</c:v>
                </c:pt>
                <c:pt idx="530">
                  <c:v>-2.1428065186737118E-2</c:v>
                </c:pt>
                <c:pt idx="531">
                  <c:v>9.0038248959743369E-3</c:v>
                </c:pt>
                <c:pt idx="532">
                  <c:v>2.8501233282696428E-3</c:v>
                </c:pt>
                <c:pt idx="533">
                  <c:v>1.4495270181364435E-2</c:v>
                </c:pt>
                <c:pt idx="534">
                  <c:v>5.4595216673172416E-3</c:v>
                </c:pt>
                <c:pt idx="535">
                  <c:v>-9.0867725618858537E-3</c:v>
                </c:pt>
                <c:pt idx="536">
                  <c:v>-5.2229657222680826E-3</c:v>
                </c:pt>
                <c:pt idx="537">
                  <c:v>7.0623999412107955E-3</c:v>
                </c:pt>
                <c:pt idx="538">
                  <c:v>-2.3111107760164997E-3</c:v>
                </c:pt>
                <c:pt idx="539">
                  <c:v>-3.4683147233052682E-4</c:v>
                </c:pt>
                <c:pt idx="540">
                  <c:v>1.1478920856765632E-2</c:v>
                </c:pt>
                <c:pt idx="541">
                  <c:v>6.7951717728466721E-3</c:v>
                </c:pt>
                <c:pt idx="542">
                  <c:v>2.6917918766753159E-3</c:v>
                </c:pt>
                <c:pt idx="543">
                  <c:v>-8.4456947424612332E-3</c:v>
                </c:pt>
                <c:pt idx="544">
                  <c:v>4.0557210656389404E-3</c:v>
                </c:pt>
                <c:pt idx="545">
                  <c:v>-5.8969728012288744E-3</c:v>
                </c:pt>
                <c:pt idx="546">
                  <c:v>-1.3587446118791004E-2</c:v>
                </c:pt>
                <c:pt idx="547">
                  <c:v>8.5639763216961828E-3</c:v>
                </c:pt>
                <c:pt idx="548">
                  <c:v>-1.0089976561084488E-2</c:v>
                </c:pt>
                <c:pt idx="549">
                  <c:v>2.0184980451636827E-2</c:v>
                </c:pt>
                <c:pt idx="550">
                  <c:v>8.8927764245804036E-3</c:v>
                </c:pt>
                <c:pt idx="551">
                  <c:v>-8.8311054192426923E-4</c:v>
                </c:pt>
                <c:pt idx="552">
                  <c:v>6.7607221763398007E-3</c:v>
                </c:pt>
                <c:pt idx="553">
                  <c:v>-2.149453259980544E-3</c:v>
                </c:pt>
                <c:pt idx="554">
                  <c:v>4.8093878726989305E-3</c:v>
                </c:pt>
                <c:pt idx="555">
                  <c:v>-3.4477031923421135E-3</c:v>
                </c:pt>
                <c:pt idx="556">
                  <c:v>4.6051188513070726E-3</c:v>
                </c:pt>
                <c:pt idx="557">
                  <c:v>1.6763564510820631E-3</c:v>
                </c:pt>
                <c:pt idx="558">
                  <c:v>3.2269726423464792E-3</c:v>
                </c:pt>
                <c:pt idx="559">
                  <c:v>-4.8753696915804163E-3</c:v>
                </c:pt>
                <c:pt idx="560">
                  <c:v>-4.8302792532345928E-3</c:v>
                </c:pt>
                <c:pt idx="561">
                  <c:v>2.5878351043523481E-2</c:v>
                </c:pt>
                <c:pt idx="562">
                  <c:v>-4.2890506530114305E-3</c:v>
                </c:pt>
                <c:pt idx="563">
                  <c:v>-5.867240250361656E-3</c:v>
                </c:pt>
                <c:pt idx="564">
                  <c:v>8.3112453804264283E-3</c:v>
                </c:pt>
                <c:pt idx="565">
                  <c:v>1.83145350041099E-2</c:v>
                </c:pt>
                <c:pt idx="566">
                  <c:v>-2.0358918158894665E-2</c:v>
                </c:pt>
                <c:pt idx="567">
                  <c:v>1.5900272753199881E-3</c:v>
                </c:pt>
                <c:pt idx="568">
                  <c:v>1.8627344818544861E-2</c:v>
                </c:pt>
                <c:pt idx="569">
                  <c:v>-3.7413999055251274E-3</c:v>
                </c:pt>
                <c:pt idx="570">
                  <c:v>-4.7364916124622951E-3</c:v>
                </c:pt>
                <c:pt idx="571">
                  <c:v>-1.2522482260739893E-2</c:v>
                </c:pt>
                <c:pt idx="572">
                  <c:v>1.231915152340074E-2</c:v>
                </c:pt>
                <c:pt idx="573">
                  <c:v>-8.931051892053319E-4</c:v>
                </c:pt>
                <c:pt idx="574">
                  <c:v>1.0320230988749931E-2</c:v>
                </c:pt>
                <c:pt idx="575">
                  <c:v>-5.5245264349019444E-3</c:v>
                </c:pt>
                <c:pt idx="576">
                  <c:v>9.9758210440674955E-3</c:v>
                </c:pt>
                <c:pt idx="577">
                  <c:v>-5.7259010413045937E-3</c:v>
                </c:pt>
                <c:pt idx="578">
                  <c:v>8.003782417328395E-3</c:v>
                </c:pt>
                <c:pt idx="579">
                  <c:v>-1.4099438846995882E-3</c:v>
                </c:pt>
                <c:pt idx="580">
                  <c:v>6.9148044176684537E-3</c:v>
                </c:pt>
                <c:pt idx="581">
                  <c:v>-8.9719365888345209E-3</c:v>
                </c:pt>
                <c:pt idx="582">
                  <c:v>-8.138930117518409E-3</c:v>
                </c:pt>
                <c:pt idx="583">
                  <c:v>5.5029765368695624E-3</c:v>
                </c:pt>
                <c:pt idx="584">
                  <c:v>-1.3540280777622992E-2</c:v>
                </c:pt>
                <c:pt idx="585">
                  <c:v>-2.5575433992553282E-3</c:v>
                </c:pt>
                <c:pt idx="586">
                  <c:v>2.2661501072697102E-3</c:v>
                </c:pt>
                <c:pt idx="587">
                  <c:v>1.1923070059189427E-2</c:v>
                </c:pt>
                <c:pt idx="588">
                  <c:v>-5.9351077929421106E-3</c:v>
                </c:pt>
                <c:pt idx="589">
                  <c:v>1.601008993379607E-4</c:v>
                </c:pt>
                <c:pt idx="590">
                  <c:v>3.4599315148510423E-3</c:v>
                </c:pt>
                <c:pt idx="591">
                  <c:v>1.1160303338503591E-2</c:v>
                </c:pt>
                <c:pt idx="592">
                  <c:v>1.3859888581004651E-3</c:v>
                </c:pt>
                <c:pt idx="593">
                  <c:v>-3.0516576260434698E-3</c:v>
                </c:pt>
                <c:pt idx="594">
                  <c:v>1.8460579937248194E-3</c:v>
                </c:pt>
                <c:pt idx="595">
                  <c:v>4.7440936478667772E-3</c:v>
                </c:pt>
                <c:pt idx="596">
                  <c:v>6.7325462223869949E-3</c:v>
                </c:pt>
                <c:pt idx="597">
                  <c:v>1.5522599626781298E-5</c:v>
                </c:pt>
                <c:pt idx="598">
                  <c:v>4.0741523735891372E-3</c:v>
                </c:pt>
                <c:pt idx="599">
                  <c:v>-3.5419481073810143E-3</c:v>
                </c:pt>
                <c:pt idx="600">
                  <c:v>7.6717780966706825E-3</c:v>
                </c:pt>
                <c:pt idx="601">
                  <c:v>1.5971584420753728E-3</c:v>
                </c:pt>
                <c:pt idx="602">
                  <c:v>-2.2932836807754032E-3</c:v>
                </c:pt>
                <c:pt idx="603">
                  <c:v>-1.1129143126001245E-2</c:v>
                </c:pt>
                <c:pt idx="604">
                  <c:v>7.813207346505582E-3</c:v>
                </c:pt>
                <c:pt idx="605">
                  <c:v>-4.5116867660934543E-3</c:v>
                </c:pt>
                <c:pt idx="606">
                  <c:v>9.7526686942303615E-3</c:v>
                </c:pt>
                <c:pt idx="607">
                  <c:v>8.3075292006339653E-3</c:v>
                </c:pt>
                <c:pt idx="608">
                  <c:v>-2.0446632354242092E-3</c:v>
                </c:pt>
                <c:pt idx="609">
                  <c:v>1.0396479259490441E-3</c:v>
                </c:pt>
                <c:pt idx="610">
                  <c:v>3.7443927675346982E-4</c:v>
                </c:pt>
                <c:pt idx="611">
                  <c:v>-7.7859124968622413E-3</c:v>
                </c:pt>
                <c:pt idx="612">
                  <c:v>-5.2460584566138748E-3</c:v>
                </c:pt>
                <c:pt idx="613">
                  <c:v>-1.9772004628502895E-3</c:v>
                </c:pt>
                <c:pt idx="614">
                  <c:v>4.1611778721356259E-4</c:v>
                </c:pt>
                <c:pt idx="615">
                  <c:v>4.4393405202861821E-3</c:v>
                </c:pt>
                <c:pt idx="616">
                  <c:v>9.7122677145196571E-3</c:v>
                </c:pt>
                <c:pt idx="617">
                  <c:v>-1.2239470232727211E-2</c:v>
                </c:pt>
                <c:pt idx="618">
                  <c:v>-5.1348182908801249E-3</c:v>
                </c:pt>
                <c:pt idx="619">
                  <c:v>-9.856567221603248E-3</c:v>
                </c:pt>
                <c:pt idx="620">
                  <c:v>4.0385246988078032E-3</c:v>
                </c:pt>
                <c:pt idx="621">
                  <c:v>1.0769098015047772E-2</c:v>
                </c:pt>
                <c:pt idx="622">
                  <c:v>-7.7627396017787673E-4</c:v>
                </c:pt>
                <c:pt idx="623">
                  <c:v>-1.8705201183371101E-2</c:v>
                </c:pt>
                <c:pt idx="624">
                  <c:v>-2.941347300557787E-3</c:v>
                </c:pt>
                <c:pt idx="625">
                  <c:v>8.8196034496068106E-3</c:v>
                </c:pt>
                <c:pt idx="626">
                  <c:v>1.0382289317292142E-3</c:v>
                </c:pt>
                <c:pt idx="627">
                  <c:v>9.8270348665783821E-3</c:v>
                </c:pt>
                <c:pt idx="628">
                  <c:v>-4.3591022264202845E-3</c:v>
                </c:pt>
                <c:pt idx="629">
                  <c:v>2.2413521183309972E-3</c:v>
                </c:pt>
                <c:pt idx="630">
                  <c:v>1.7763605482919794E-3</c:v>
                </c:pt>
                <c:pt idx="631">
                  <c:v>4.1488591984577467E-4</c:v>
                </c:pt>
                <c:pt idx="632">
                  <c:v>1.9463858912472992E-5</c:v>
                </c:pt>
                <c:pt idx="633">
                  <c:v>2.282085566036901E-3</c:v>
                </c:pt>
                <c:pt idx="634">
                  <c:v>-4.8048009719974935E-3</c:v>
                </c:pt>
                <c:pt idx="635">
                  <c:v>8.0194500446464471E-3</c:v>
                </c:pt>
                <c:pt idx="636">
                  <c:v>1.7968199347590046E-3</c:v>
                </c:pt>
                <c:pt idx="637">
                  <c:v>3.3908170558304453E-3</c:v>
                </c:pt>
                <c:pt idx="638">
                  <c:v>6.6510214318057253E-4</c:v>
                </c:pt>
                <c:pt idx="639">
                  <c:v>1.7493847947463448E-3</c:v>
                </c:pt>
                <c:pt idx="640">
                  <c:v>-1.4483844868411388E-3</c:v>
                </c:pt>
                <c:pt idx="641">
                  <c:v>2.5658498094177423E-3</c:v>
                </c:pt>
                <c:pt idx="642">
                  <c:v>-3.0700795918011422E-4</c:v>
                </c:pt>
                <c:pt idx="643">
                  <c:v>3.4568096780116129E-3</c:v>
                </c:pt>
                <c:pt idx="644">
                  <c:v>-2.4991723661728707E-3</c:v>
                </c:pt>
                <c:pt idx="645">
                  <c:v>-5.3792419727988188E-3</c:v>
                </c:pt>
                <c:pt idx="646">
                  <c:v>9.8172714403008364E-3</c:v>
                </c:pt>
                <c:pt idx="647">
                  <c:v>2.9553730549056181E-3</c:v>
                </c:pt>
                <c:pt idx="648">
                  <c:v>2.0698599086201846E-3</c:v>
                </c:pt>
                <c:pt idx="649">
                  <c:v>2.4523557311074747E-3</c:v>
                </c:pt>
                <c:pt idx="650">
                  <c:v>-2.0798454973710583E-3</c:v>
                </c:pt>
                <c:pt idx="651">
                  <c:v>3.1415972255641232E-3</c:v>
                </c:pt>
                <c:pt idx="652">
                  <c:v>2.8922996407476712E-3</c:v>
                </c:pt>
                <c:pt idx="653">
                  <c:v>-1.1582410975701641E-2</c:v>
                </c:pt>
                <c:pt idx="654">
                  <c:v>1.0744771251359491E-2</c:v>
                </c:pt>
                <c:pt idx="655">
                  <c:v>4.763153295624511E-3</c:v>
                </c:pt>
                <c:pt idx="656">
                  <c:v>-1.5556967152950672E-3</c:v>
                </c:pt>
                <c:pt idx="657">
                  <c:v>3.9906855794332747E-3</c:v>
                </c:pt>
                <c:pt idx="658">
                  <c:v>-8.0751190359302505E-3</c:v>
                </c:pt>
                <c:pt idx="659">
                  <c:v>8.030592309770504E-3</c:v>
                </c:pt>
                <c:pt idx="660">
                  <c:v>4.1015808741777481E-3</c:v>
                </c:pt>
                <c:pt idx="661">
                  <c:v>-5.4144432621809494E-3</c:v>
                </c:pt>
                <c:pt idx="662">
                  <c:v>-1.9152797826098931E-3</c:v>
                </c:pt>
                <c:pt idx="663">
                  <c:v>-4.0578646685586004E-3</c:v>
                </c:pt>
                <c:pt idx="664">
                  <c:v>-7.8376240973729496E-3</c:v>
                </c:pt>
                <c:pt idx="665">
                  <c:v>-1.4102394502295846E-2</c:v>
                </c:pt>
                <c:pt idx="666">
                  <c:v>1.1891867893695554E-2</c:v>
                </c:pt>
                <c:pt idx="667">
                  <c:v>1.0025896963741423E-2</c:v>
                </c:pt>
                <c:pt idx="668">
                  <c:v>1.4863431704775531E-3</c:v>
                </c:pt>
                <c:pt idx="669">
                  <c:v>6.2379252697080893E-3</c:v>
                </c:pt>
                <c:pt idx="670">
                  <c:v>1.5307320365085964E-3</c:v>
                </c:pt>
                <c:pt idx="671">
                  <c:v>-4.8838811290538549E-3</c:v>
                </c:pt>
                <c:pt idx="672">
                  <c:v>1.1561836434294697E-3</c:v>
                </c:pt>
                <c:pt idx="673">
                  <c:v>3.2799476386544133E-3</c:v>
                </c:pt>
                <c:pt idx="674">
                  <c:v>-6.1408455971265607E-3</c:v>
                </c:pt>
                <c:pt idx="675">
                  <c:v>-1.3317595512924991E-3</c:v>
                </c:pt>
                <c:pt idx="676">
                  <c:v>2.7385470123050728E-3</c:v>
                </c:pt>
                <c:pt idx="677">
                  <c:v>-2.1103603807149417E-3</c:v>
                </c:pt>
                <c:pt idx="678">
                  <c:v>-2.3181959993080993E-3</c:v>
                </c:pt>
                <c:pt idx="679">
                  <c:v>2.1792954122597363E-3</c:v>
                </c:pt>
                <c:pt idx="680">
                  <c:v>-2.1909823181147691E-3</c:v>
                </c:pt>
                <c:pt idx="681">
                  <c:v>-8.6088311595649159E-3</c:v>
                </c:pt>
                <c:pt idx="682">
                  <c:v>-1.8461481126770822E-3</c:v>
                </c:pt>
                <c:pt idx="683">
                  <c:v>3.9254725320235391E-3</c:v>
                </c:pt>
                <c:pt idx="684">
                  <c:v>1.0452153670850988E-4</c:v>
                </c:pt>
                <c:pt idx="685">
                  <c:v>-1.6220786242967093E-3</c:v>
                </c:pt>
                <c:pt idx="686">
                  <c:v>-6.710000013419341E-3</c:v>
                </c:pt>
                <c:pt idx="687">
                  <c:v>-6.442177494319001E-3</c:v>
                </c:pt>
                <c:pt idx="688">
                  <c:v>-1.8023496520564698E-3</c:v>
                </c:pt>
                <c:pt idx="689">
                  <c:v>3.6058990227884995E-3</c:v>
                </c:pt>
                <c:pt idx="690">
                  <c:v>1.14827015126296E-2</c:v>
                </c:pt>
                <c:pt idx="691">
                  <c:v>6.0046145877689135E-3</c:v>
                </c:pt>
                <c:pt idx="692">
                  <c:v>1.6291100286481956E-3</c:v>
                </c:pt>
                <c:pt idx="693">
                  <c:v>-1.2697350278002431E-3</c:v>
                </c:pt>
                <c:pt idx="694">
                  <c:v>1.1182212705897338E-2</c:v>
                </c:pt>
                <c:pt idx="695">
                  <c:v>4.6179426336598762E-4</c:v>
                </c:pt>
                <c:pt idx="696">
                  <c:v>-2.9950057778140985E-3</c:v>
                </c:pt>
                <c:pt idx="697">
                  <c:v>1.2301061748000359E-3</c:v>
                </c:pt>
                <c:pt idx="698">
                  <c:v>3.9740023434730459E-4</c:v>
                </c:pt>
                <c:pt idx="699">
                  <c:v>-2.6310275257358175E-3</c:v>
                </c:pt>
                <c:pt idx="700">
                  <c:v>2.1987800779921371E-3</c:v>
                </c:pt>
                <c:pt idx="701">
                  <c:v>-2.0884494407835547E-3</c:v>
                </c:pt>
                <c:pt idx="702">
                  <c:v>-1.3594017555534407E-3</c:v>
                </c:pt>
                <c:pt idx="703">
                  <c:v>-6.5531977428445517E-3</c:v>
                </c:pt>
                <c:pt idx="704">
                  <c:v>4.8631245712517732E-3</c:v>
                </c:pt>
                <c:pt idx="705">
                  <c:v>-3.3098233455972374E-3</c:v>
                </c:pt>
                <c:pt idx="706">
                  <c:v>7.2479266580707212E-3</c:v>
                </c:pt>
                <c:pt idx="707">
                  <c:v>-3.3758135266454409E-3</c:v>
                </c:pt>
                <c:pt idx="708">
                  <c:v>-9.1323488828394458E-3</c:v>
                </c:pt>
                <c:pt idx="709">
                  <c:v>-1.0811727599020868E-2</c:v>
                </c:pt>
                <c:pt idx="710">
                  <c:v>-2.1190153000951377E-3</c:v>
                </c:pt>
                <c:pt idx="711">
                  <c:v>1.0472775073866951E-2</c:v>
                </c:pt>
                <c:pt idx="712">
                  <c:v>1.153823356670616E-2</c:v>
                </c:pt>
                <c:pt idx="713">
                  <c:v>9.1390167724144907E-5</c:v>
                </c:pt>
                <c:pt idx="714">
                  <c:v>-2.2128279092771411E-4</c:v>
                </c:pt>
                <c:pt idx="715">
                  <c:v>-1.5020578255598264E-2</c:v>
                </c:pt>
                <c:pt idx="716">
                  <c:v>1.5916668338449495E-3</c:v>
                </c:pt>
                <c:pt idx="717">
                  <c:v>-9.1409797183906044E-3</c:v>
                </c:pt>
                <c:pt idx="718">
                  <c:v>1.9185258842434855E-2</c:v>
                </c:pt>
                <c:pt idx="719">
                  <c:v>-8.8687894609610022E-3</c:v>
                </c:pt>
                <c:pt idx="720">
                  <c:v>7.0993464829557868E-3</c:v>
                </c:pt>
                <c:pt idx="721">
                  <c:v>5.5195716696432133E-4</c:v>
                </c:pt>
                <c:pt idx="722">
                  <c:v>3.0101410840728789E-3</c:v>
                </c:pt>
                <c:pt idx="723">
                  <c:v>-3.4772334594895065E-3</c:v>
                </c:pt>
                <c:pt idx="724">
                  <c:v>-7.1267737779434747E-3</c:v>
                </c:pt>
                <c:pt idx="725">
                  <c:v>-2.2600718582374236E-3</c:v>
                </c:pt>
                <c:pt idx="726">
                  <c:v>6.6096370507622623E-3</c:v>
                </c:pt>
                <c:pt idx="727">
                  <c:v>1.1500930146187308E-2</c:v>
                </c:pt>
                <c:pt idx="728">
                  <c:v>5.1001428023767312E-3</c:v>
                </c:pt>
                <c:pt idx="729">
                  <c:v>-9.6361353334153141E-4</c:v>
                </c:pt>
                <c:pt idx="730">
                  <c:v>-2.145311288619607E-3</c:v>
                </c:pt>
                <c:pt idx="731">
                  <c:v>-4.5686068133088658E-4</c:v>
                </c:pt>
                <c:pt idx="732">
                  <c:v>-1.9130088736575394E-4</c:v>
                </c:pt>
                <c:pt idx="733">
                  <c:v>-6.0288080297348301E-3</c:v>
                </c:pt>
                <c:pt idx="734">
                  <c:v>-1.7023532501500918E-4</c:v>
                </c:pt>
                <c:pt idx="735">
                  <c:v>4.5972900755587159E-3</c:v>
                </c:pt>
                <c:pt idx="736">
                  <c:v>-9.8438223454170876E-4</c:v>
                </c:pt>
                <c:pt idx="737">
                  <c:v>6.4957429599732108E-3</c:v>
                </c:pt>
                <c:pt idx="738">
                  <c:v>-1.2143000390313864E-3</c:v>
                </c:pt>
                <c:pt idx="739">
                  <c:v>3.1176153468770039E-4</c:v>
                </c:pt>
                <c:pt idx="740">
                  <c:v>3.9634763680705953E-3</c:v>
                </c:pt>
                <c:pt idx="741">
                  <c:v>4.4094655611107963E-3</c:v>
                </c:pt>
                <c:pt idx="742">
                  <c:v>1.1036527981686259E-3</c:v>
                </c:pt>
                <c:pt idx="743">
                  <c:v>6.3422038233496014E-3</c:v>
                </c:pt>
                <c:pt idx="744">
                  <c:v>3.4808353039621244E-3</c:v>
                </c:pt>
                <c:pt idx="745">
                  <c:v>-5.1741107709298434E-3</c:v>
                </c:pt>
                <c:pt idx="746">
                  <c:v>-4.2501251359598063E-3</c:v>
                </c:pt>
                <c:pt idx="747">
                  <c:v>-1.439151492170577E-4</c:v>
                </c:pt>
                <c:pt idx="748">
                  <c:v>9.5028564351318096E-3</c:v>
                </c:pt>
                <c:pt idx="749">
                  <c:v>2.6785350072299585E-3</c:v>
                </c:pt>
                <c:pt idx="750">
                  <c:v>1.5375954561340562E-2</c:v>
                </c:pt>
                <c:pt idx="751">
                  <c:v>1.2019738130366903E-3</c:v>
                </c:pt>
                <c:pt idx="752">
                  <c:v>-7.7969831560854115E-4</c:v>
                </c:pt>
                <c:pt idx="753">
                  <c:v>3.7546128645681541E-4</c:v>
                </c:pt>
                <c:pt idx="754">
                  <c:v>-1.0662084367134008E-2</c:v>
                </c:pt>
                <c:pt idx="755">
                  <c:v>-2.1778881534382094E-3</c:v>
                </c:pt>
                <c:pt idx="756">
                  <c:v>1.143447689030087E-4</c:v>
                </c:pt>
                <c:pt idx="757">
                  <c:v>-1.7728588561961807E-2</c:v>
                </c:pt>
                <c:pt idx="758">
                  <c:v>1.907819549606354E-2</c:v>
                </c:pt>
                <c:pt idx="759">
                  <c:v>-1.3520537381344108E-2</c:v>
                </c:pt>
                <c:pt idx="760">
                  <c:v>-4.196470446886022E-5</c:v>
                </c:pt>
                <c:pt idx="761">
                  <c:v>2.0480118181613893E-2</c:v>
                </c:pt>
                <c:pt idx="762">
                  <c:v>-1.5810508967265241E-2</c:v>
                </c:pt>
                <c:pt idx="763">
                  <c:v>6.5958582572990324E-3</c:v>
                </c:pt>
                <c:pt idx="764">
                  <c:v>2.1662115802193082E-2</c:v>
                </c:pt>
                <c:pt idx="765">
                  <c:v>6.9724429371631688E-3</c:v>
                </c:pt>
                <c:pt idx="766">
                  <c:v>-1.3330838111576631E-2</c:v>
                </c:pt>
                <c:pt idx="767">
                  <c:v>8.6500458706728102E-4</c:v>
                </c:pt>
                <c:pt idx="768">
                  <c:v>-1.7287354782446543E-2</c:v>
                </c:pt>
                <c:pt idx="769">
                  <c:v>-1.1500373728397059E-2</c:v>
                </c:pt>
                <c:pt idx="770">
                  <c:v>1.2627063432854338E-2</c:v>
                </c:pt>
                <c:pt idx="771">
                  <c:v>-1.5073865092363166E-3</c:v>
                </c:pt>
                <c:pt idx="772">
                  <c:v>3.7950898792462034E-3</c:v>
                </c:pt>
                <c:pt idx="773">
                  <c:v>-1.2444996031366321E-2</c:v>
                </c:pt>
                <c:pt idx="774">
                  <c:v>1.5951112626505632E-2</c:v>
                </c:pt>
                <c:pt idx="775">
                  <c:v>9.080121985021436E-3</c:v>
                </c:pt>
                <c:pt idx="776">
                  <c:v>6.9271229807078161E-3</c:v>
                </c:pt>
                <c:pt idx="777">
                  <c:v>9.6530186972312755E-3</c:v>
                </c:pt>
                <c:pt idx="778">
                  <c:v>-7.5717267464554278E-3</c:v>
                </c:pt>
                <c:pt idx="779">
                  <c:v>1.2172715383020553E-3</c:v>
                </c:pt>
                <c:pt idx="780">
                  <c:v>-4.5135914689650499E-3</c:v>
                </c:pt>
                <c:pt idx="781">
                  <c:v>-7.6030793850819303E-3</c:v>
                </c:pt>
                <c:pt idx="782">
                  <c:v>5.6149000859566428E-3</c:v>
                </c:pt>
                <c:pt idx="783">
                  <c:v>7.777301667617865E-3</c:v>
                </c:pt>
                <c:pt idx="784">
                  <c:v>-2.5771561947257982E-2</c:v>
                </c:pt>
                <c:pt idx="785">
                  <c:v>4.0003561577310414E-5</c:v>
                </c:pt>
                <c:pt idx="786">
                  <c:v>-8.5592393732770201E-3</c:v>
                </c:pt>
                <c:pt idx="787">
                  <c:v>-6.5064844995231096E-4</c:v>
                </c:pt>
                <c:pt idx="788">
                  <c:v>1.0072506788491998E-2</c:v>
                </c:pt>
                <c:pt idx="789">
                  <c:v>4.8152851788526522E-3</c:v>
                </c:pt>
                <c:pt idx="790">
                  <c:v>-2.0539756713230845E-2</c:v>
                </c:pt>
                <c:pt idx="791">
                  <c:v>1.4067369593367414E-3</c:v>
                </c:pt>
                <c:pt idx="792">
                  <c:v>-1.0130579858655842E-2</c:v>
                </c:pt>
                <c:pt idx="793">
                  <c:v>-1.5223444794262079E-2</c:v>
                </c:pt>
                <c:pt idx="794">
                  <c:v>-2.750869905247557E-3</c:v>
                </c:pt>
                <c:pt idx="795">
                  <c:v>-1.6785662850972327E-2</c:v>
                </c:pt>
                <c:pt idx="796">
                  <c:v>3.9212945103246303E-3</c:v>
                </c:pt>
                <c:pt idx="797">
                  <c:v>-2.5802192046975522E-3</c:v>
                </c:pt>
                <c:pt idx="798">
                  <c:v>1.8634638483012488E-3</c:v>
                </c:pt>
                <c:pt idx="799">
                  <c:v>-5.5353546754228029E-3</c:v>
                </c:pt>
                <c:pt idx="800">
                  <c:v>1.8666571078877262E-2</c:v>
                </c:pt>
                <c:pt idx="801">
                  <c:v>1.0067439450158125E-2</c:v>
                </c:pt>
                <c:pt idx="802">
                  <c:v>2.8915004735145062E-3</c:v>
                </c:pt>
                <c:pt idx="803">
                  <c:v>9.5766180026331266E-3</c:v>
                </c:pt>
                <c:pt idx="804">
                  <c:v>-2.4520560888902004E-2</c:v>
                </c:pt>
                <c:pt idx="805">
                  <c:v>9.7853930904951945E-3</c:v>
                </c:pt>
                <c:pt idx="806">
                  <c:v>9.8903168897519636E-4</c:v>
                </c:pt>
                <c:pt idx="807">
                  <c:v>7.8113138179000969E-3</c:v>
                </c:pt>
                <c:pt idx="808">
                  <c:v>1.5234537355438095E-2</c:v>
                </c:pt>
                <c:pt idx="809">
                  <c:v>-1.3072145026603955E-2</c:v>
                </c:pt>
                <c:pt idx="810">
                  <c:v>-1.7689725614736754E-2</c:v>
                </c:pt>
                <c:pt idx="811">
                  <c:v>1.0958949482058017E-3</c:v>
                </c:pt>
                <c:pt idx="812">
                  <c:v>1.4292649212377832E-2</c:v>
                </c:pt>
                <c:pt idx="813">
                  <c:v>3.6838927395561514E-3</c:v>
                </c:pt>
                <c:pt idx="814">
                  <c:v>-3.971580237993419E-2</c:v>
                </c:pt>
                <c:pt idx="815">
                  <c:v>-3.8606531674676356E-3</c:v>
                </c:pt>
                <c:pt idx="816">
                  <c:v>-5.9771742760183471E-3</c:v>
                </c:pt>
                <c:pt idx="817">
                  <c:v>-1.3498641654993173E-2</c:v>
                </c:pt>
                <c:pt idx="818">
                  <c:v>1.6404783874326399E-2</c:v>
                </c:pt>
                <c:pt idx="819">
                  <c:v>1.5338439002966105E-2</c:v>
                </c:pt>
                <c:pt idx="820">
                  <c:v>1.234306452228052E-3</c:v>
                </c:pt>
                <c:pt idx="821">
                  <c:v>-1.8411543671268855E-2</c:v>
                </c:pt>
                <c:pt idx="822">
                  <c:v>1.7378313208509293E-2</c:v>
                </c:pt>
                <c:pt idx="823">
                  <c:v>-1.5595653124041951E-2</c:v>
                </c:pt>
                <c:pt idx="824">
                  <c:v>-1.9806217347465016E-2</c:v>
                </c:pt>
                <c:pt idx="825">
                  <c:v>-2.6535423753189541E-2</c:v>
                </c:pt>
                <c:pt idx="826">
                  <c:v>1.5958853646328855E-3</c:v>
                </c:pt>
                <c:pt idx="827">
                  <c:v>2.382297278842796E-2</c:v>
                </c:pt>
                <c:pt idx="828">
                  <c:v>-1.5016018490863562E-2</c:v>
                </c:pt>
                <c:pt idx="829">
                  <c:v>-1.1294334087978782E-2</c:v>
                </c:pt>
                <c:pt idx="830">
                  <c:v>-1.3903683870682051E-2</c:v>
                </c:pt>
                <c:pt idx="831">
                  <c:v>1.6046814570399484E-2</c:v>
                </c:pt>
                <c:pt idx="832">
                  <c:v>2.2989452472970365E-2</c:v>
                </c:pt>
                <c:pt idx="833">
                  <c:v>1.1460043652879547E-2</c:v>
                </c:pt>
                <c:pt idx="834">
                  <c:v>9.2647379109156106E-3</c:v>
                </c:pt>
                <c:pt idx="835">
                  <c:v>3.2171331355707461E-3</c:v>
                </c:pt>
                <c:pt idx="836">
                  <c:v>1.2705168345727358E-2</c:v>
                </c:pt>
                <c:pt idx="837">
                  <c:v>-7.3657553339807683E-3</c:v>
                </c:pt>
                <c:pt idx="838">
                  <c:v>1.1871411589784405E-2</c:v>
                </c:pt>
                <c:pt idx="839">
                  <c:v>2.6209295367990411E-3</c:v>
                </c:pt>
                <c:pt idx="840">
                  <c:v>-1.1972347313579457E-3</c:v>
                </c:pt>
                <c:pt idx="841">
                  <c:v>8.2013193693431623E-3</c:v>
                </c:pt>
                <c:pt idx="842">
                  <c:v>-1.4548113644539208E-2</c:v>
                </c:pt>
                <c:pt idx="843">
                  <c:v>-1.2907503233839563E-2</c:v>
                </c:pt>
                <c:pt idx="844">
                  <c:v>-3.7822188515490647E-3</c:v>
                </c:pt>
                <c:pt idx="845">
                  <c:v>8.155875485250862E-3</c:v>
                </c:pt>
                <c:pt idx="846">
                  <c:v>-1.4286830798091652E-2</c:v>
                </c:pt>
                <c:pt idx="847">
                  <c:v>-2.07656429609708E-2</c:v>
                </c:pt>
                <c:pt idx="848">
                  <c:v>2.2347276188199559E-4</c:v>
                </c:pt>
                <c:pt idx="849">
                  <c:v>-5.4783029487226586E-3</c:v>
                </c:pt>
                <c:pt idx="850">
                  <c:v>-8.4326372150934498E-3</c:v>
                </c:pt>
                <c:pt idx="851">
                  <c:v>-8.6559627558254046E-4</c:v>
                </c:pt>
                <c:pt idx="852">
                  <c:v>-5.6849745747276741E-4</c:v>
                </c:pt>
                <c:pt idx="853">
                  <c:v>-1.2409238643247965E-2</c:v>
                </c:pt>
                <c:pt idx="854">
                  <c:v>3.6094012160899783E-3</c:v>
                </c:pt>
                <c:pt idx="855">
                  <c:v>1.0602423039718851E-2</c:v>
                </c:pt>
                <c:pt idx="856">
                  <c:v>-6.6933740017064078E-3</c:v>
                </c:pt>
                <c:pt idx="857">
                  <c:v>-1.6032618514746182E-2</c:v>
                </c:pt>
                <c:pt idx="858">
                  <c:v>-1.9475247691002957E-2</c:v>
                </c:pt>
                <c:pt idx="859">
                  <c:v>5.2653785761034673E-3</c:v>
                </c:pt>
                <c:pt idx="860">
                  <c:v>-2.4902393646204508E-2</c:v>
                </c:pt>
                <c:pt idx="861">
                  <c:v>5.6341503505089961E-3</c:v>
                </c:pt>
                <c:pt idx="862">
                  <c:v>1.8898696968766792E-2</c:v>
                </c:pt>
                <c:pt idx="863">
                  <c:v>-2.8481557937321319E-2</c:v>
                </c:pt>
                <c:pt idx="864">
                  <c:v>8.7252776230393649E-3</c:v>
                </c:pt>
                <c:pt idx="865">
                  <c:v>2.7087317306276251E-3</c:v>
                </c:pt>
                <c:pt idx="866">
                  <c:v>2.3475187023006532E-2</c:v>
                </c:pt>
                <c:pt idx="867">
                  <c:v>-3.2566368104107207E-2</c:v>
                </c:pt>
                <c:pt idx="868">
                  <c:v>3.2832743250274183E-3</c:v>
                </c:pt>
                <c:pt idx="869">
                  <c:v>-3.8107461144865178E-2</c:v>
                </c:pt>
                <c:pt idx="870">
                  <c:v>8.461636647511768E-3</c:v>
                </c:pt>
                <c:pt idx="871">
                  <c:v>-1.1524135681974574E-2</c:v>
                </c:pt>
                <c:pt idx="872">
                  <c:v>-8.9759957968364571E-4</c:v>
                </c:pt>
                <c:pt idx="873">
                  <c:v>2.1591149286264027E-2</c:v>
                </c:pt>
                <c:pt idx="874">
                  <c:v>-4.8399650362577719E-3</c:v>
                </c:pt>
                <c:pt idx="875">
                  <c:v>7.4916533977718608E-2</c:v>
                </c:pt>
                <c:pt idx="876">
                  <c:v>-9.4951773973426939E-3</c:v>
                </c:pt>
                <c:pt idx="877">
                  <c:v>6.2090794584046313E-3</c:v>
                </c:pt>
                <c:pt idx="878">
                  <c:v>-3.4300670731237553E-4</c:v>
                </c:pt>
                <c:pt idx="879">
                  <c:v>5.4820181655421702E-3</c:v>
                </c:pt>
                <c:pt idx="880">
                  <c:v>-1.3578790502686414E-2</c:v>
                </c:pt>
                <c:pt idx="881">
                  <c:v>1.1300873824516755E-2</c:v>
                </c:pt>
                <c:pt idx="882">
                  <c:v>9.9217646083593312E-3</c:v>
                </c:pt>
                <c:pt idx="883">
                  <c:v>1.511781957132601E-2</c:v>
                </c:pt>
                <c:pt idx="884">
                  <c:v>-6.4405905737673179E-3</c:v>
                </c:pt>
                <c:pt idx="885">
                  <c:v>2.9621478469861913E-3</c:v>
                </c:pt>
                <c:pt idx="886">
                  <c:v>1.1184289112166877E-2</c:v>
                </c:pt>
                <c:pt idx="887">
                  <c:v>-8.9644415594165375E-3</c:v>
                </c:pt>
                <c:pt idx="888">
                  <c:v>4.3893341691364704E-3</c:v>
                </c:pt>
                <c:pt idx="889">
                  <c:v>1.4750328338813477E-2</c:v>
                </c:pt>
                <c:pt idx="890">
                  <c:v>-7.2597988286792108E-3</c:v>
                </c:pt>
                <c:pt idx="891">
                  <c:v>-1.9576273676987419E-2</c:v>
                </c:pt>
                <c:pt idx="892">
                  <c:v>-3.2253037011488503E-2</c:v>
                </c:pt>
                <c:pt idx="893">
                  <c:v>-3.0365269763285282E-2</c:v>
                </c:pt>
                <c:pt idx="894">
                  <c:v>-3.4918759515421933E-3</c:v>
                </c:pt>
                <c:pt idx="895">
                  <c:v>1.4175829746905635E-2</c:v>
                </c:pt>
                <c:pt idx="896">
                  <c:v>-3.8632580553006099E-2</c:v>
                </c:pt>
                <c:pt idx="897">
                  <c:v>1.0727224224322908E-2</c:v>
                </c:pt>
                <c:pt idx="898">
                  <c:v>9.9224153850284505E-3</c:v>
                </c:pt>
                <c:pt idx="899">
                  <c:v>3.4360409559017202E-3</c:v>
                </c:pt>
                <c:pt idx="900">
                  <c:v>-1.4217854674850802E-3</c:v>
                </c:pt>
                <c:pt idx="901">
                  <c:v>3.0647791414921313E-2</c:v>
                </c:pt>
                <c:pt idx="902">
                  <c:v>-5.5768968495943068E-3</c:v>
                </c:pt>
                <c:pt idx="903">
                  <c:v>-1.4479976974934403E-2</c:v>
                </c:pt>
                <c:pt idx="904">
                  <c:v>5.7419620643434641E-4</c:v>
                </c:pt>
                <c:pt idx="905">
                  <c:v>-7.1734774945525284E-3</c:v>
                </c:pt>
                <c:pt idx="906">
                  <c:v>6.3321211355912427E-3</c:v>
                </c:pt>
                <c:pt idx="907">
                  <c:v>-4.3563845907947773E-3</c:v>
                </c:pt>
                <c:pt idx="908">
                  <c:v>-1.1726997670929258E-4</c:v>
                </c:pt>
                <c:pt idx="909">
                  <c:v>1.3893222204916674E-2</c:v>
                </c:pt>
                <c:pt idx="910">
                  <c:v>-1.3967480412574867E-3</c:v>
                </c:pt>
                <c:pt idx="911">
                  <c:v>-1.1954413769800177E-2</c:v>
                </c:pt>
                <c:pt idx="912">
                  <c:v>-7.7944608972866881E-3</c:v>
                </c:pt>
                <c:pt idx="913">
                  <c:v>-6.6375437764529203E-3</c:v>
                </c:pt>
                <c:pt idx="914">
                  <c:v>-1.150384463429246E-2</c:v>
                </c:pt>
                <c:pt idx="915">
                  <c:v>1.4221673566117473E-2</c:v>
                </c:pt>
                <c:pt idx="916">
                  <c:v>-7.5184237784652738E-3</c:v>
                </c:pt>
                <c:pt idx="917">
                  <c:v>2.3599420225740735E-2</c:v>
                </c:pt>
                <c:pt idx="918">
                  <c:v>2.2994026366374484E-3</c:v>
                </c:pt>
                <c:pt idx="919">
                  <c:v>3.256461622506813E-3</c:v>
                </c:pt>
                <c:pt idx="920">
                  <c:v>-8.4388570127899454E-3</c:v>
                </c:pt>
                <c:pt idx="921">
                  <c:v>1.5834051319189718E-3</c:v>
                </c:pt>
                <c:pt idx="922">
                  <c:v>2.3732093781803319E-2</c:v>
                </c:pt>
                <c:pt idx="923">
                  <c:v>8.5055150584363928E-3</c:v>
                </c:pt>
                <c:pt idx="924">
                  <c:v>9.8413749493490854E-4</c:v>
                </c:pt>
                <c:pt idx="925">
                  <c:v>6.2105031436980023E-3</c:v>
                </c:pt>
                <c:pt idx="926">
                  <c:v>-4.9312239159794106E-3</c:v>
                </c:pt>
                <c:pt idx="927">
                  <c:v>-7.3826343405992484E-3</c:v>
                </c:pt>
                <c:pt idx="928">
                  <c:v>2.2777120158397036E-2</c:v>
                </c:pt>
                <c:pt idx="929">
                  <c:v>1.6527636124525666E-2</c:v>
                </c:pt>
                <c:pt idx="930">
                  <c:v>-5.613681997385999E-3</c:v>
                </c:pt>
                <c:pt idx="931">
                  <c:v>-5.1253208171024769E-3</c:v>
                </c:pt>
                <c:pt idx="932">
                  <c:v>-8.7246989173500149E-3</c:v>
                </c:pt>
                <c:pt idx="933">
                  <c:v>1.9552160631781095E-2</c:v>
                </c:pt>
                <c:pt idx="934">
                  <c:v>-4.6421983333248193E-3</c:v>
                </c:pt>
                <c:pt idx="935">
                  <c:v>8.1850923618925295E-3</c:v>
                </c:pt>
                <c:pt idx="936">
                  <c:v>2.5250147925046981E-3</c:v>
                </c:pt>
                <c:pt idx="937">
                  <c:v>-2.0939117341723022E-2</c:v>
                </c:pt>
                <c:pt idx="938">
                  <c:v>-7.8957880413137952E-3</c:v>
                </c:pt>
                <c:pt idx="939">
                  <c:v>4.0849513289931642E-3</c:v>
                </c:pt>
                <c:pt idx="940">
                  <c:v>-7.0691205304748376E-3</c:v>
                </c:pt>
                <c:pt idx="941">
                  <c:v>-1.3133134994770883E-2</c:v>
                </c:pt>
                <c:pt idx="942">
                  <c:v>-7.7843393004790439E-4</c:v>
                </c:pt>
                <c:pt idx="943">
                  <c:v>-3.6334135263400066E-4</c:v>
                </c:pt>
                <c:pt idx="944">
                  <c:v>1.0716846833577168E-2</c:v>
                </c:pt>
                <c:pt idx="945">
                  <c:v>-2.0218944823215276E-2</c:v>
                </c:pt>
                <c:pt idx="946">
                  <c:v>-1.1313630217124173E-2</c:v>
                </c:pt>
                <c:pt idx="947">
                  <c:v>-9.9533486213474361E-3</c:v>
                </c:pt>
                <c:pt idx="948">
                  <c:v>-8.1623137175718726E-3</c:v>
                </c:pt>
                <c:pt idx="949">
                  <c:v>-3.7150243938472785E-3</c:v>
                </c:pt>
                <c:pt idx="950">
                  <c:v>-5.8593062203467893E-3</c:v>
                </c:pt>
                <c:pt idx="951">
                  <c:v>-1.8047867786448474E-3</c:v>
                </c:pt>
                <c:pt idx="952">
                  <c:v>6.0021609487376764E-3</c:v>
                </c:pt>
                <c:pt idx="953">
                  <c:v>3.9288562709329676E-3</c:v>
                </c:pt>
                <c:pt idx="954">
                  <c:v>1.3769103708920288E-2</c:v>
                </c:pt>
                <c:pt idx="955">
                  <c:v>6.3431403391757037E-3</c:v>
                </c:pt>
                <c:pt idx="956">
                  <c:v>-3.5268776740367047E-2</c:v>
                </c:pt>
                <c:pt idx="957">
                  <c:v>4.53326674668792E-3</c:v>
                </c:pt>
                <c:pt idx="958">
                  <c:v>-6.795525566899204E-3</c:v>
                </c:pt>
                <c:pt idx="959">
                  <c:v>-6.9884413548059665E-3</c:v>
                </c:pt>
                <c:pt idx="960">
                  <c:v>3.5707851330870318E-3</c:v>
                </c:pt>
                <c:pt idx="961">
                  <c:v>-9.184363768264826E-3</c:v>
                </c:pt>
                <c:pt idx="962">
                  <c:v>-2.2011230761294492E-2</c:v>
                </c:pt>
                <c:pt idx="963">
                  <c:v>-4.0451847134243286E-3</c:v>
                </c:pt>
                <c:pt idx="964">
                  <c:v>-5.7006570143932189E-3</c:v>
                </c:pt>
                <c:pt idx="965">
                  <c:v>-1.4569544378618297E-2</c:v>
                </c:pt>
                <c:pt idx="966">
                  <c:v>-1.5929559872415761E-3</c:v>
                </c:pt>
                <c:pt idx="967">
                  <c:v>1.1772012747262865E-2</c:v>
                </c:pt>
                <c:pt idx="968">
                  <c:v>-1.8450806675579946E-2</c:v>
                </c:pt>
                <c:pt idx="969">
                  <c:v>-7.0268597527340625E-3</c:v>
                </c:pt>
                <c:pt idx="970">
                  <c:v>1.5972974479110114E-2</c:v>
                </c:pt>
                <c:pt idx="971">
                  <c:v>2.4376909246233234E-2</c:v>
                </c:pt>
                <c:pt idx="972">
                  <c:v>1.9062862507398656E-3</c:v>
                </c:pt>
                <c:pt idx="973">
                  <c:v>-6.3971794530022089E-3</c:v>
                </c:pt>
                <c:pt idx="974">
                  <c:v>-1.7685310653226718E-2</c:v>
                </c:pt>
                <c:pt idx="975">
                  <c:v>-1.0625374583344893E-2</c:v>
                </c:pt>
                <c:pt idx="976">
                  <c:v>-1.8250765109717491E-2</c:v>
                </c:pt>
                <c:pt idx="977">
                  <c:v>1.5756383122330808E-3</c:v>
                </c:pt>
                <c:pt idx="978">
                  <c:v>2.1938663713649702E-2</c:v>
                </c:pt>
                <c:pt idx="979">
                  <c:v>-1.6940612877718676E-2</c:v>
                </c:pt>
                <c:pt idx="980">
                  <c:v>2.1827004640916595E-2</c:v>
                </c:pt>
                <c:pt idx="981">
                  <c:v>1.9219391076550681E-3</c:v>
                </c:pt>
                <c:pt idx="982">
                  <c:v>-6.1071890483269534E-3</c:v>
                </c:pt>
                <c:pt idx="983">
                  <c:v>-9.8234577268779873E-3</c:v>
                </c:pt>
                <c:pt idx="984">
                  <c:v>1.4640805562982154E-2</c:v>
                </c:pt>
                <c:pt idx="985">
                  <c:v>3.296261127923519E-3</c:v>
                </c:pt>
                <c:pt idx="986">
                  <c:v>1.3413435561596267E-2</c:v>
                </c:pt>
                <c:pt idx="987">
                  <c:v>-1.1302102837144948E-2</c:v>
                </c:pt>
                <c:pt idx="988">
                  <c:v>-4.3170705000000146E-3</c:v>
                </c:pt>
                <c:pt idx="989">
                  <c:v>1.75202278619064E-2</c:v>
                </c:pt>
                <c:pt idx="990">
                  <c:v>-6.959329938976167E-3</c:v>
                </c:pt>
                <c:pt idx="991">
                  <c:v>-2.6230273357365037E-3</c:v>
                </c:pt>
                <c:pt idx="992">
                  <c:v>-2.2677455365750013E-2</c:v>
                </c:pt>
                <c:pt idx="993">
                  <c:v>-1.0537637741821846E-2</c:v>
                </c:pt>
                <c:pt idx="994">
                  <c:v>1.320057438417405E-2</c:v>
                </c:pt>
                <c:pt idx="995">
                  <c:v>4.4934948382297155E-3</c:v>
                </c:pt>
                <c:pt idx="996">
                  <c:v>4.014556467411905E-3</c:v>
                </c:pt>
                <c:pt idx="997">
                  <c:v>-1.0418000859097311E-2</c:v>
                </c:pt>
                <c:pt idx="998">
                  <c:v>4.3899914794015768E-2</c:v>
                </c:pt>
                <c:pt idx="999">
                  <c:v>8.6467476418553343E-3</c:v>
                </c:pt>
                <c:pt idx="1000">
                  <c:v>4.7174803264253742E-3</c:v>
                </c:pt>
                <c:pt idx="1001">
                  <c:v>-2.0556074640894158E-2</c:v>
                </c:pt>
                <c:pt idx="1002">
                  <c:v>-1.1195292526003429E-2</c:v>
                </c:pt>
                <c:pt idx="1003">
                  <c:v>-1.8169085058186017E-3</c:v>
                </c:pt>
                <c:pt idx="1004">
                  <c:v>-2.5449506315177121E-3</c:v>
                </c:pt>
                <c:pt idx="1005">
                  <c:v>-6.6990142460554031E-3</c:v>
                </c:pt>
                <c:pt idx="1006">
                  <c:v>1.1463759103983156E-2</c:v>
                </c:pt>
                <c:pt idx="1007">
                  <c:v>3.8178960549197253E-3</c:v>
                </c:pt>
                <c:pt idx="1008">
                  <c:v>-2.4400045010328783E-3</c:v>
                </c:pt>
                <c:pt idx="1009">
                  <c:v>-1.7672908917360352E-2</c:v>
                </c:pt>
                <c:pt idx="1010">
                  <c:v>-4.0304837275925817E-4</c:v>
                </c:pt>
                <c:pt idx="1011">
                  <c:v>3.2366506739865061E-2</c:v>
                </c:pt>
                <c:pt idx="1012">
                  <c:v>-3.8414955754138775E-3</c:v>
                </c:pt>
                <c:pt idx="1013">
                  <c:v>-9.940508855251903E-4</c:v>
                </c:pt>
                <c:pt idx="1014">
                  <c:v>-1.3760111336743309E-2</c:v>
                </c:pt>
                <c:pt idx="1015">
                  <c:v>-9.502461256634058E-3</c:v>
                </c:pt>
                <c:pt idx="1016">
                  <c:v>3.8252085657566122E-4</c:v>
                </c:pt>
                <c:pt idx="1017">
                  <c:v>6.8170051780866376E-3</c:v>
                </c:pt>
                <c:pt idx="1018">
                  <c:v>2.9341843873060287E-3</c:v>
                </c:pt>
                <c:pt idx="1019">
                  <c:v>5.6396560324450673E-3</c:v>
                </c:pt>
                <c:pt idx="1020">
                  <c:v>8.886381658393715E-3</c:v>
                </c:pt>
                <c:pt idx="1021">
                  <c:v>-4.1665957496248756E-3</c:v>
                </c:pt>
                <c:pt idx="1022">
                  <c:v>-2.0975482220448781E-2</c:v>
                </c:pt>
                <c:pt idx="1023">
                  <c:v>-3.9326950155789096E-3</c:v>
                </c:pt>
                <c:pt idx="1024">
                  <c:v>-8.9586157339206947E-3</c:v>
                </c:pt>
                <c:pt idx="1025">
                  <c:v>-2.8744591941842947E-3</c:v>
                </c:pt>
                <c:pt idx="1026">
                  <c:v>1.1009551637070474E-2</c:v>
                </c:pt>
                <c:pt idx="1027">
                  <c:v>-9.3039679512984426E-3</c:v>
                </c:pt>
                <c:pt idx="1028">
                  <c:v>4.5350666065693494E-3</c:v>
                </c:pt>
                <c:pt idx="1029">
                  <c:v>-4.3615953430056371E-3</c:v>
                </c:pt>
                <c:pt idx="1030">
                  <c:v>-4.7619157199794765E-3</c:v>
                </c:pt>
                <c:pt idx="1031">
                  <c:v>1.4800556700343423E-2</c:v>
                </c:pt>
                <c:pt idx="1032">
                  <c:v>-1.7699692180654294E-3</c:v>
                </c:pt>
                <c:pt idx="1033">
                  <c:v>-1.0262967645913772E-2</c:v>
                </c:pt>
                <c:pt idx="1034">
                  <c:v>6.9011106237961885E-3</c:v>
                </c:pt>
                <c:pt idx="1035">
                  <c:v>-1.0212573744117706E-2</c:v>
                </c:pt>
                <c:pt idx="1036">
                  <c:v>1.139825812623378E-2</c:v>
                </c:pt>
                <c:pt idx="1037">
                  <c:v>4.8461157177817956E-3</c:v>
                </c:pt>
                <c:pt idx="1038">
                  <c:v>6.9866933773776625E-3</c:v>
                </c:pt>
                <c:pt idx="1039">
                  <c:v>8.3205269943364881E-3</c:v>
                </c:pt>
                <c:pt idx="1040">
                  <c:v>7.4708073561882016E-3</c:v>
                </c:pt>
                <c:pt idx="1041">
                  <c:v>2.0854857114096107E-3</c:v>
                </c:pt>
                <c:pt idx="1042">
                  <c:v>6.41268482511254E-4</c:v>
                </c:pt>
                <c:pt idx="1043">
                  <c:v>-4.8310593710177725E-3</c:v>
                </c:pt>
                <c:pt idx="1044">
                  <c:v>-1.0629400706396704E-3</c:v>
                </c:pt>
                <c:pt idx="1045">
                  <c:v>1.2614797878942988E-2</c:v>
                </c:pt>
                <c:pt idx="1046">
                  <c:v>4.9077363111004867E-3</c:v>
                </c:pt>
                <c:pt idx="1047">
                  <c:v>-2.5654958384292966E-3</c:v>
                </c:pt>
                <c:pt idx="1048">
                  <c:v>2.2549701611925361E-3</c:v>
                </c:pt>
                <c:pt idx="1049">
                  <c:v>1.106134398095315E-2</c:v>
                </c:pt>
                <c:pt idx="1050">
                  <c:v>-1.4563993170226236E-3</c:v>
                </c:pt>
                <c:pt idx="1051">
                  <c:v>-9.2509449668696959E-3</c:v>
                </c:pt>
                <c:pt idx="1052">
                  <c:v>8.8504774423863938E-3</c:v>
                </c:pt>
                <c:pt idx="1053">
                  <c:v>7.7695848489778147E-3</c:v>
                </c:pt>
                <c:pt idx="1054">
                  <c:v>1.74761427407455E-2</c:v>
                </c:pt>
                <c:pt idx="1055">
                  <c:v>-4.890149871818553E-3</c:v>
                </c:pt>
                <c:pt idx="1056">
                  <c:v>-3.1015122025191645E-3</c:v>
                </c:pt>
                <c:pt idx="1057">
                  <c:v>1.1742598663150796E-2</c:v>
                </c:pt>
                <c:pt idx="1058">
                  <c:v>-8.8242772725230408E-3</c:v>
                </c:pt>
                <c:pt idx="1059">
                  <c:v>-1.3181743291408234E-2</c:v>
                </c:pt>
                <c:pt idx="1060">
                  <c:v>-4.9578703882448543E-3</c:v>
                </c:pt>
                <c:pt idx="1061">
                  <c:v>4.5193550039435357E-3</c:v>
                </c:pt>
                <c:pt idx="1062">
                  <c:v>5.6467898224831208E-4</c:v>
                </c:pt>
                <c:pt idx="1063">
                  <c:v>-4.0013339499779402E-4</c:v>
                </c:pt>
                <c:pt idx="1064">
                  <c:v>-6.9661152117088138E-3</c:v>
                </c:pt>
                <c:pt idx="1065">
                  <c:v>-9.5646645770058707E-3</c:v>
                </c:pt>
                <c:pt idx="1066">
                  <c:v>-2.3300206164623451E-2</c:v>
                </c:pt>
                <c:pt idx="1067">
                  <c:v>7.9621710479542921E-3</c:v>
                </c:pt>
                <c:pt idx="1068">
                  <c:v>1.1841067710675982E-2</c:v>
                </c:pt>
                <c:pt idx="1069">
                  <c:v>-1.2236600710071689E-2</c:v>
                </c:pt>
                <c:pt idx="1070">
                  <c:v>6.411055670560729E-3</c:v>
                </c:pt>
                <c:pt idx="1071">
                  <c:v>-6.1965572580304669E-3</c:v>
                </c:pt>
                <c:pt idx="1072">
                  <c:v>2.2433818030490426E-3</c:v>
                </c:pt>
                <c:pt idx="1073">
                  <c:v>6.3303729482322192E-3</c:v>
                </c:pt>
                <c:pt idx="1074">
                  <c:v>1.507782243404073E-2</c:v>
                </c:pt>
                <c:pt idx="1075">
                  <c:v>4.7283241505783268E-4</c:v>
                </c:pt>
                <c:pt idx="1076">
                  <c:v>-1.1188785983068203E-2</c:v>
                </c:pt>
                <c:pt idx="1077">
                  <c:v>5.1128875525524985E-3</c:v>
                </c:pt>
                <c:pt idx="1078">
                  <c:v>-1.5837784814821895E-2</c:v>
                </c:pt>
                <c:pt idx="1079">
                  <c:v>-1.4156080238873124E-2</c:v>
                </c:pt>
                <c:pt idx="1080">
                  <c:v>-3.0342711434272881E-3</c:v>
                </c:pt>
                <c:pt idx="1081">
                  <c:v>1.3704256559156327E-2</c:v>
                </c:pt>
                <c:pt idx="1082">
                  <c:v>-1.1593681355569024E-2</c:v>
                </c:pt>
                <c:pt idx="1083">
                  <c:v>1.9695915152561201E-2</c:v>
                </c:pt>
                <c:pt idx="1084">
                  <c:v>-1.5708543306867516E-2</c:v>
                </c:pt>
                <c:pt idx="1085">
                  <c:v>4.4253581095283169E-3</c:v>
                </c:pt>
                <c:pt idx="1086">
                  <c:v>1.4310588275442621E-2</c:v>
                </c:pt>
                <c:pt idx="1087">
                  <c:v>-1.4557176871051201E-2</c:v>
                </c:pt>
                <c:pt idx="1088">
                  <c:v>-1.2474140443015517E-3</c:v>
                </c:pt>
                <c:pt idx="1089">
                  <c:v>2.5588240456160946E-3</c:v>
                </c:pt>
                <c:pt idx="1090">
                  <c:v>-5.9424832335317956E-3</c:v>
                </c:pt>
                <c:pt idx="1091">
                  <c:v>-7.6389767018327859E-4</c:v>
                </c:pt>
                <c:pt idx="1092">
                  <c:v>1.2189764784178707E-2</c:v>
                </c:pt>
                <c:pt idx="1093">
                  <c:v>1.0429181065936058E-3</c:v>
                </c:pt>
                <c:pt idx="1094">
                  <c:v>8.1972315278220388E-3</c:v>
                </c:pt>
                <c:pt idx="1095">
                  <c:v>-2.8353623726894281E-4</c:v>
                </c:pt>
                <c:pt idx="1096">
                  <c:v>-1.366496317814752E-3</c:v>
                </c:pt>
                <c:pt idx="1097">
                  <c:v>-1.0369457227626997E-2</c:v>
                </c:pt>
                <c:pt idx="1098">
                  <c:v>1.9349245588133959E-4</c:v>
                </c:pt>
                <c:pt idx="1099">
                  <c:v>1.6161923085052403E-3</c:v>
                </c:pt>
                <c:pt idx="1100">
                  <c:v>1.3140707440028123E-3</c:v>
                </c:pt>
                <c:pt idx="1101">
                  <c:v>-2.1538562999368982E-3</c:v>
                </c:pt>
                <c:pt idx="1102">
                  <c:v>1.2455535555121586E-2</c:v>
                </c:pt>
                <c:pt idx="1103">
                  <c:v>3.4856416338091946E-4</c:v>
                </c:pt>
                <c:pt idx="1104">
                  <c:v>1.2842504760779416E-4</c:v>
                </c:pt>
                <c:pt idx="1105">
                  <c:v>-6.3317823981196768E-4</c:v>
                </c:pt>
                <c:pt idx="1106">
                  <c:v>-9.3746482630578014E-4</c:v>
                </c:pt>
                <c:pt idx="1107">
                  <c:v>-8.652771676459961E-3</c:v>
                </c:pt>
                <c:pt idx="1108">
                  <c:v>-1.7874311092800415E-3</c:v>
                </c:pt>
                <c:pt idx="1109">
                  <c:v>-2.3135891886528585E-3</c:v>
                </c:pt>
                <c:pt idx="1110">
                  <c:v>-1.2733704637967604E-2</c:v>
                </c:pt>
                <c:pt idx="1111">
                  <c:v>-2.5473289237465582E-3</c:v>
                </c:pt>
                <c:pt idx="1112">
                  <c:v>1.8016819931047735E-2</c:v>
                </c:pt>
                <c:pt idx="1113">
                  <c:v>9.4464864435304767E-3</c:v>
                </c:pt>
                <c:pt idx="1114">
                  <c:v>-3.1552225152204731E-3</c:v>
                </c:pt>
                <c:pt idx="1115">
                  <c:v>-1.0357014110631181E-2</c:v>
                </c:pt>
                <c:pt idx="1116">
                  <c:v>-5.4864311801503087E-3</c:v>
                </c:pt>
                <c:pt idx="1117">
                  <c:v>-8.6614094632754355E-3</c:v>
                </c:pt>
                <c:pt idx="1118">
                  <c:v>1.4153013944884441E-2</c:v>
                </c:pt>
                <c:pt idx="1119">
                  <c:v>-2.8508719228702833E-3</c:v>
                </c:pt>
                <c:pt idx="1120">
                  <c:v>-5.4512460547499197E-3</c:v>
                </c:pt>
                <c:pt idx="1121">
                  <c:v>5.6556024669332976E-3</c:v>
                </c:pt>
                <c:pt idx="1122">
                  <c:v>-3.723030337919383E-3</c:v>
                </c:pt>
                <c:pt idx="1123">
                  <c:v>-1.4467961566241936E-3</c:v>
                </c:pt>
                <c:pt idx="1124">
                  <c:v>6.7043470961053132E-3</c:v>
                </c:pt>
                <c:pt idx="1125">
                  <c:v>-6.6656464679576422E-4</c:v>
                </c:pt>
                <c:pt idx="1126">
                  <c:v>1.2540624818455399E-2</c:v>
                </c:pt>
                <c:pt idx="1127">
                  <c:v>3.4496854135122349E-3</c:v>
                </c:pt>
                <c:pt idx="1128">
                  <c:v>2.9608098775763957E-3</c:v>
                </c:pt>
                <c:pt idx="1129">
                  <c:v>4.1385598558239759E-3</c:v>
                </c:pt>
                <c:pt idx="1130">
                  <c:v>-1.0713842097348962E-2</c:v>
                </c:pt>
                <c:pt idx="1131">
                  <c:v>-5.4682668811957156E-3</c:v>
                </c:pt>
                <c:pt idx="1132">
                  <c:v>1.2882789040259456E-2</c:v>
                </c:pt>
                <c:pt idx="1133">
                  <c:v>1.1776728738920826E-2</c:v>
                </c:pt>
                <c:pt idx="1134">
                  <c:v>1.2145981884112607E-3</c:v>
                </c:pt>
                <c:pt idx="1135">
                  <c:v>-8.3558046671216302E-3</c:v>
                </c:pt>
                <c:pt idx="1136">
                  <c:v>7.5056410492633143E-3</c:v>
                </c:pt>
                <c:pt idx="1137">
                  <c:v>9.7508473745915938E-3</c:v>
                </c:pt>
                <c:pt idx="1138">
                  <c:v>-5.1827624774051905E-3</c:v>
                </c:pt>
                <c:pt idx="1139">
                  <c:v>1.9520174410642642E-3</c:v>
                </c:pt>
                <c:pt idx="1140">
                  <c:v>-4.4142102799329536E-3</c:v>
                </c:pt>
                <c:pt idx="1141">
                  <c:v>-7.7594567548917252E-4</c:v>
                </c:pt>
                <c:pt idx="1142">
                  <c:v>-1.2283841868393978E-3</c:v>
                </c:pt>
                <c:pt idx="1143">
                  <c:v>5.7610302434800489E-3</c:v>
                </c:pt>
                <c:pt idx="1144">
                  <c:v>2.7647263082933027E-3</c:v>
                </c:pt>
                <c:pt idx="1145">
                  <c:v>-3.6612308757037579E-3</c:v>
                </c:pt>
                <c:pt idx="1146">
                  <c:v>9.5545185672706208E-3</c:v>
                </c:pt>
                <c:pt idx="1147">
                  <c:v>2.6824131444816066E-3</c:v>
                </c:pt>
                <c:pt idx="1148">
                  <c:v>-1.4677974666934997E-3</c:v>
                </c:pt>
                <c:pt idx="1149">
                  <c:v>-6.3038127256057896E-3</c:v>
                </c:pt>
                <c:pt idx="1150">
                  <c:v>-4.5735890070820089E-4</c:v>
                </c:pt>
                <c:pt idx="1151">
                  <c:v>-7.0262350092621176E-3</c:v>
                </c:pt>
                <c:pt idx="1152">
                  <c:v>-3.1790761001017197E-3</c:v>
                </c:pt>
                <c:pt idx="1153">
                  <c:v>1.2263056072754727E-2</c:v>
                </c:pt>
                <c:pt idx="1154">
                  <c:v>-2.2423225190430097E-3</c:v>
                </c:pt>
                <c:pt idx="1155">
                  <c:v>6.729729607877398E-3</c:v>
                </c:pt>
                <c:pt idx="1156">
                  <c:v>2.991424059332802E-3</c:v>
                </c:pt>
                <c:pt idx="1157">
                  <c:v>-2.0714444738360793E-3</c:v>
                </c:pt>
                <c:pt idx="1158">
                  <c:v>-1.5138114126643158E-3</c:v>
                </c:pt>
                <c:pt idx="1159">
                  <c:v>-5.2644004598952163E-3</c:v>
                </c:pt>
                <c:pt idx="1160">
                  <c:v>7.773690868653458E-3</c:v>
                </c:pt>
                <c:pt idx="1161">
                  <c:v>-1.8499388002405398E-3</c:v>
                </c:pt>
                <c:pt idx="1162">
                  <c:v>6.7394170011632077E-3</c:v>
                </c:pt>
                <c:pt idx="1163">
                  <c:v>6.5859334294817197E-3</c:v>
                </c:pt>
                <c:pt idx="1164">
                  <c:v>1.0294937567852547E-2</c:v>
                </c:pt>
                <c:pt idx="1165">
                  <c:v>-2.465675047943235E-3</c:v>
                </c:pt>
                <c:pt idx="1166">
                  <c:v>2.6245001921435885E-3</c:v>
                </c:pt>
                <c:pt idx="1167">
                  <c:v>7.9409376020042419E-3</c:v>
                </c:pt>
                <c:pt idx="1168">
                  <c:v>1.7906454466309696E-3</c:v>
                </c:pt>
                <c:pt idx="1169">
                  <c:v>-1.5263349173910281E-2</c:v>
                </c:pt>
                <c:pt idx="1170">
                  <c:v>-2.8429269414430424E-3</c:v>
                </c:pt>
                <c:pt idx="1171">
                  <c:v>1.5145549557112068E-3</c:v>
                </c:pt>
                <c:pt idx="1172">
                  <c:v>2.8129446706113776E-3</c:v>
                </c:pt>
                <c:pt idx="1173">
                  <c:v>-1.7531804483084147E-3</c:v>
                </c:pt>
                <c:pt idx="1174">
                  <c:v>-5.2843115105472814E-3</c:v>
                </c:pt>
                <c:pt idx="1175">
                  <c:v>7.3239136941716581E-3</c:v>
                </c:pt>
                <c:pt idx="1176">
                  <c:v>1.7604437077126053E-3</c:v>
                </c:pt>
                <c:pt idx="1177">
                  <c:v>-1.0142718240728455E-3</c:v>
                </c:pt>
                <c:pt idx="1178">
                  <c:v>-1.4606239099139016E-2</c:v>
                </c:pt>
                <c:pt idx="1179">
                  <c:v>-3.267641446294376E-3</c:v>
                </c:pt>
                <c:pt idx="1180">
                  <c:v>-2.1863441207805303E-3</c:v>
                </c:pt>
                <c:pt idx="1181">
                  <c:v>2.2822471864054296E-3</c:v>
                </c:pt>
                <c:pt idx="1182">
                  <c:v>-5.0944824349521316E-3</c:v>
                </c:pt>
                <c:pt idx="1183">
                  <c:v>-7.7261116144269042E-3</c:v>
                </c:pt>
                <c:pt idx="1184">
                  <c:v>3.0171182232180275E-4</c:v>
                </c:pt>
                <c:pt idx="1185">
                  <c:v>-3.5229442543310441E-3</c:v>
                </c:pt>
                <c:pt idx="1186">
                  <c:v>8.6138375398920781E-3</c:v>
                </c:pt>
                <c:pt idx="1187">
                  <c:v>-9.6678749583869912E-3</c:v>
                </c:pt>
                <c:pt idx="1188">
                  <c:v>-7.8773728095185257E-3</c:v>
                </c:pt>
                <c:pt idx="1189">
                  <c:v>2.362089283322876E-3</c:v>
                </c:pt>
                <c:pt idx="1190">
                  <c:v>-6.2897069462738752E-3</c:v>
                </c:pt>
                <c:pt idx="1191">
                  <c:v>7.4104967119836976E-3</c:v>
                </c:pt>
                <c:pt idx="1192">
                  <c:v>-1.5523893835123685E-3</c:v>
                </c:pt>
                <c:pt idx="1193">
                  <c:v>7.6507773561207502E-3</c:v>
                </c:pt>
                <c:pt idx="1194">
                  <c:v>-1.0751160849094159E-2</c:v>
                </c:pt>
                <c:pt idx="1195">
                  <c:v>4.0571577899361916E-3</c:v>
                </c:pt>
                <c:pt idx="1196">
                  <c:v>3.4551582145084204E-3</c:v>
                </c:pt>
                <c:pt idx="1197">
                  <c:v>1.027806863350254E-2</c:v>
                </c:pt>
                <c:pt idx="1198">
                  <c:v>5.7525092786858602E-4</c:v>
                </c:pt>
                <c:pt idx="1199">
                  <c:v>-5.7029098942532417E-3</c:v>
                </c:pt>
                <c:pt idx="1200">
                  <c:v>4.4930414700493516E-3</c:v>
                </c:pt>
                <c:pt idx="1201">
                  <c:v>-9.4661137324765846E-4</c:v>
                </c:pt>
                <c:pt idx="1202">
                  <c:v>-1.0416480441594964E-2</c:v>
                </c:pt>
                <c:pt idx="1203">
                  <c:v>-8.9489574200261046E-3</c:v>
                </c:pt>
                <c:pt idx="1204">
                  <c:v>3.883552352660336E-4</c:v>
                </c:pt>
                <c:pt idx="1205">
                  <c:v>4.693367612442146E-3</c:v>
                </c:pt>
                <c:pt idx="1206">
                  <c:v>-6.2815774329029331E-3</c:v>
                </c:pt>
                <c:pt idx="1207">
                  <c:v>7.7100080015398602E-4</c:v>
                </c:pt>
                <c:pt idx="1208">
                  <c:v>6.4013179314804623E-3</c:v>
                </c:pt>
                <c:pt idx="1209">
                  <c:v>-1.0726047219269815E-2</c:v>
                </c:pt>
                <c:pt idx="1210">
                  <c:v>3.67977233848998E-3</c:v>
                </c:pt>
                <c:pt idx="1211">
                  <c:v>-2.2487257232000298E-3</c:v>
                </c:pt>
                <c:pt idx="1212">
                  <c:v>-1.0990536489183984E-2</c:v>
                </c:pt>
                <c:pt idx="1213">
                  <c:v>-1.1403526337182706E-2</c:v>
                </c:pt>
                <c:pt idx="1214">
                  <c:v>-3.7393375405823698E-3</c:v>
                </c:pt>
                <c:pt idx="1215">
                  <c:v>1.9030222058721161E-3</c:v>
                </c:pt>
                <c:pt idx="1216">
                  <c:v>-1.3494115240798918E-2</c:v>
                </c:pt>
                <c:pt idx="1217">
                  <c:v>2.300088665501365E-3</c:v>
                </c:pt>
                <c:pt idx="1218">
                  <c:v>3.2000713407297401E-3</c:v>
                </c:pt>
                <c:pt idx="1219">
                  <c:v>4.6370915353773209E-3</c:v>
                </c:pt>
                <c:pt idx="1220">
                  <c:v>-1.1641300697512705E-3</c:v>
                </c:pt>
                <c:pt idx="1221">
                  <c:v>-1.0886609861948381E-2</c:v>
                </c:pt>
                <c:pt idx="1222">
                  <c:v>1.5522723576501477E-3</c:v>
                </c:pt>
                <c:pt idx="1223">
                  <c:v>4.7871299869370314E-3</c:v>
                </c:pt>
                <c:pt idx="1224">
                  <c:v>1.9205237923900709E-2</c:v>
                </c:pt>
                <c:pt idx="1225">
                  <c:v>7.7557419868757799E-3</c:v>
                </c:pt>
                <c:pt idx="1226">
                  <c:v>-1.9229473332101846E-4</c:v>
                </c:pt>
                <c:pt idx="1227">
                  <c:v>1.9923532549440508E-3</c:v>
                </c:pt>
                <c:pt idx="1228">
                  <c:v>-8.4606605500683052E-3</c:v>
                </c:pt>
                <c:pt idx="1229">
                  <c:v>-7.7843583530430062E-3</c:v>
                </c:pt>
                <c:pt idx="1230">
                  <c:v>6.2785845269101269E-3</c:v>
                </c:pt>
                <c:pt idx="1231">
                  <c:v>-9.2095181845631578E-4</c:v>
                </c:pt>
                <c:pt idx="1232">
                  <c:v>-1.4036041220246747E-2</c:v>
                </c:pt>
                <c:pt idx="1233">
                  <c:v>-6.9394700230136037E-3</c:v>
                </c:pt>
                <c:pt idx="1234">
                  <c:v>-6.9350211199888543E-3</c:v>
                </c:pt>
                <c:pt idx="1235">
                  <c:v>-8.4091086011543609E-3</c:v>
                </c:pt>
                <c:pt idx="1236">
                  <c:v>9.5316347067893065E-4</c:v>
                </c:pt>
                <c:pt idx="1237">
                  <c:v>-1.3375024003212815E-2</c:v>
                </c:pt>
                <c:pt idx="1238">
                  <c:v>-9.5602876203018973E-3</c:v>
                </c:pt>
                <c:pt idx="1239">
                  <c:v>-3.1396475322549998E-3</c:v>
                </c:pt>
                <c:pt idx="1240">
                  <c:v>6.4182084752641326E-3</c:v>
                </c:pt>
                <c:pt idx="1241">
                  <c:v>4.8915874285668966E-3</c:v>
                </c:pt>
                <c:pt idx="1242">
                  <c:v>6.2851716655203237E-3</c:v>
                </c:pt>
                <c:pt idx="1243">
                  <c:v>1.691231106429681E-2</c:v>
                </c:pt>
                <c:pt idx="1244">
                  <c:v>1.1163649159719414E-2</c:v>
                </c:pt>
                <c:pt idx="1245">
                  <c:v>1.4076004197917579E-3</c:v>
                </c:pt>
                <c:pt idx="1246">
                  <c:v>4.4234186371505408E-4</c:v>
                </c:pt>
                <c:pt idx="1247">
                  <c:v>4.1641302110249113E-3</c:v>
                </c:pt>
                <c:pt idx="1248">
                  <c:v>-7.0617673959469289E-3</c:v>
                </c:pt>
                <c:pt idx="1249">
                  <c:v>8.9550556238300605E-3</c:v>
                </c:pt>
                <c:pt idx="1250">
                  <c:v>-5.2907724664624017E-3</c:v>
                </c:pt>
                <c:pt idx="1251">
                  <c:v>1.9012234981641778E-2</c:v>
                </c:pt>
                <c:pt idx="1252">
                  <c:v>-3.9021081736412655E-3</c:v>
                </c:pt>
                <c:pt idx="1253">
                  <c:v>3.9260439426905325E-2</c:v>
                </c:pt>
                <c:pt idx="1254">
                  <c:v>2.9715596180294175E-3</c:v>
                </c:pt>
                <c:pt idx="1255">
                  <c:v>7.5303646369188782E-3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DD-450B-B37A-0647836B2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033615"/>
        <c:axId val="1190047343"/>
      </c:scatterChart>
      <c:valAx>
        <c:axId val="1190033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190047343"/>
        <c:crosses val="autoZero"/>
        <c:crossBetween val="midCat"/>
      </c:valAx>
      <c:valAx>
        <c:axId val="1190047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00336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'Risk&amp;Return'!$D$4:$D$1259</c:f>
              <c:numCache>
                <c:formatCode>0.00%</c:formatCode>
                <c:ptCount val="1256"/>
                <c:pt idx="0">
                  <c:v>9.8276291003328315E-3</c:v>
                </c:pt>
                <c:pt idx="1">
                  <c:v>5.2548247869183516E-4</c:v>
                </c:pt>
                <c:pt idx="2">
                  <c:v>-1.1567239597016349E-3</c:v>
                </c:pt>
                <c:pt idx="3">
                  <c:v>2.5143877490187434E-2</c:v>
                </c:pt>
                <c:pt idx="4">
                  <c:v>-1.7457160005903845E-3</c:v>
                </c:pt>
                <c:pt idx="5">
                  <c:v>3.6936369462792474E-3</c:v>
                </c:pt>
                <c:pt idx="6">
                  <c:v>1.1201940679607343E-2</c:v>
                </c:pt>
                <c:pt idx="7">
                  <c:v>-3.0224629560702303E-2</c:v>
                </c:pt>
                <c:pt idx="8">
                  <c:v>-5.4720439077539035E-3</c:v>
                </c:pt>
                <c:pt idx="9">
                  <c:v>-1.6812324945550114E-2</c:v>
                </c:pt>
                <c:pt idx="10">
                  <c:v>8.0157971849501991E-3</c:v>
                </c:pt>
                <c:pt idx="11">
                  <c:v>-9.5852382919413737E-4</c:v>
                </c:pt>
                <c:pt idx="12">
                  <c:v>-7.9164188796439616E-3</c:v>
                </c:pt>
                <c:pt idx="13">
                  <c:v>-1.6119583496946258E-3</c:v>
                </c:pt>
                <c:pt idx="14">
                  <c:v>-1.2012559321773945E-2</c:v>
                </c:pt>
                <c:pt idx="15">
                  <c:v>-1.182793545142103E-2</c:v>
                </c:pt>
                <c:pt idx="16">
                  <c:v>3.4092306010444075E-3</c:v>
                </c:pt>
                <c:pt idx="17">
                  <c:v>-5.8359364098157342E-3</c:v>
                </c:pt>
                <c:pt idx="18">
                  <c:v>-3.6780963642243772E-2</c:v>
                </c:pt>
                <c:pt idx="19">
                  <c:v>-1.7200967420536951E-3</c:v>
                </c:pt>
                <c:pt idx="20">
                  <c:v>-1.5149362572647139E-2</c:v>
                </c:pt>
                <c:pt idx="21">
                  <c:v>5.2103149171827644E-2</c:v>
                </c:pt>
                <c:pt idx="22">
                  <c:v>1.2966865068165117E-2</c:v>
                </c:pt>
                <c:pt idx="23">
                  <c:v>5.8789204301163429E-3</c:v>
                </c:pt>
                <c:pt idx="24">
                  <c:v>1.1010428473199333E-2</c:v>
                </c:pt>
                <c:pt idx="25">
                  <c:v>2.0376953861942731E-3</c:v>
                </c:pt>
                <c:pt idx="26">
                  <c:v>-5.1557913053736706E-3</c:v>
                </c:pt>
                <c:pt idx="27">
                  <c:v>6.2264995299165272E-3</c:v>
                </c:pt>
                <c:pt idx="28">
                  <c:v>1.1703544057328388E-2</c:v>
                </c:pt>
                <c:pt idx="29">
                  <c:v>6.9566202504129475E-3</c:v>
                </c:pt>
                <c:pt idx="30">
                  <c:v>-3.2613337257860115E-3</c:v>
                </c:pt>
                <c:pt idx="31">
                  <c:v>7.3758112444631497E-4</c:v>
                </c:pt>
                <c:pt idx="32">
                  <c:v>-1.264725445060975E-3</c:v>
                </c:pt>
                <c:pt idx="33">
                  <c:v>1.1590316567415626E-3</c:v>
                </c:pt>
                <c:pt idx="34">
                  <c:v>1.3598664266974961E-2</c:v>
                </c:pt>
                <c:pt idx="35">
                  <c:v>1.0385783631223049E-3</c:v>
                </c:pt>
                <c:pt idx="36">
                  <c:v>4.0394865929932362E-3</c:v>
                </c:pt>
                <c:pt idx="37">
                  <c:v>1.0181673086978409E-2</c:v>
                </c:pt>
                <c:pt idx="38">
                  <c:v>-2.4590037225855821E-3</c:v>
                </c:pt>
                <c:pt idx="39">
                  <c:v>1.2436605718592675E-2</c:v>
                </c:pt>
                <c:pt idx="40">
                  <c:v>-3.551917608471481E-3</c:v>
                </c:pt>
                <c:pt idx="41">
                  <c:v>-1.4542118210885031E-2</c:v>
                </c:pt>
                <c:pt idx="42">
                  <c:v>1.2371216604352758E-3</c:v>
                </c:pt>
                <c:pt idx="43">
                  <c:v>-3.6122967192435472E-3</c:v>
                </c:pt>
                <c:pt idx="44">
                  <c:v>-1.9947603662864341E-2</c:v>
                </c:pt>
                <c:pt idx="45">
                  <c:v>1.0806373743828698E-2</c:v>
                </c:pt>
                <c:pt idx="46">
                  <c:v>-2.0771576280662635E-2</c:v>
                </c:pt>
                <c:pt idx="47">
                  <c:v>9.6485804577030546E-3</c:v>
                </c:pt>
                <c:pt idx="48">
                  <c:v>8.7198231043002297E-3</c:v>
                </c:pt>
                <c:pt idx="49">
                  <c:v>4.1858947734701822E-4</c:v>
                </c:pt>
                <c:pt idx="50">
                  <c:v>1.1332335771977928E-2</c:v>
                </c:pt>
                <c:pt idx="51">
                  <c:v>-1.1960002534043385E-2</c:v>
                </c:pt>
                <c:pt idx="52">
                  <c:v>6.4656568077703551E-3</c:v>
                </c:pt>
                <c:pt idx="53">
                  <c:v>7.9724220997048605E-3</c:v>
                </c:pt>
                <c:pt idx="54">
                  <c:v>9.953385134416624E-3</c:v>
                </c:pt>
                <c:pt idx="55">
                  <c:v>5.9046022212532329E-3</c:v>
                </c:pt>
                <c:pt idx="56">
                  <c:v>1.4810486502244407E-2</c:v>
                </c:pt>
                <c:pt idx="57">
                  <c:v>2.1861392426095402E-2</c:v>
                </c:pt>
                <c:pt idx="58">
                  <c:v>-2.2961970749714383E-2</c:v>
                </c:pt>
                <c:pt idx="59">
                  <c:v>-4.9181375563543224E-3</c:v>
                </c:pt>
                <c:pt idx="60">
                  <c:v>1.6085724612788913E-3</c:v>
                </c:pt>
                <c:pt idx="61">
                  <c:v>-4.3287489941808838E-3</c:v>
                </c:pt>
                <c:pt idx="62">
                  <c:v>-4.3474588547534453E-3</c:v>
                </c:pt>
                <c:pt idx="63">
                  <c:v>-5.8942902724594317E-3</c:v>
                </c:pt>
                <c:pt idx="64">
                  <c:v>8.9291923054625084E-3</c:v>
                </c:pt>
                <c:pt idx="65">
                  <c:v>-1.0765674997870584E-2</c:v>
                </c:pt>
                <c:pt idx="66">
                  <c:v>-8.1743359945583285E-4</c:v>
                </c:pt>
                <c:pt idx="67">
                  <c:v>4.9953481937124343E-3</c:v>
                </c:pt>
                <c:pt idx="68">
                  <c:v>-8.1402416841342123E-4</c:v>
                </c:pt>
                <c:pt idx="69">
                  <c:v>-8.277323053566786E-3</c:v>
                </c:pt>
                <c:pt idx="70">
                  <c:v>1.4355754111060495E-3</c:v>
                </c:pt>
                <c:pt idx="71">
                  <c:v>9.0784742278600204E-3</c:v>
                </c:pt>
                <c:pt idx="72">
                  <c:v>-1.1177929540205208E-3</c:v>
                </c:pt>
                <c:pt idx="73">
                  <c:v>6.687108344067186E-3</c:v>
                </c:pt>
                <c:pt idx="74">
                  <c:v>-2.8468346474643438E-3</c:v>
                </c:pt>
                <c:pt idx="75">
                  <c:v>2.0341080330501509E-3</c:v>
                </c:pt>
                <c:pt idx="76">
                  <c:v>1.2520446321326699E-2</c:v>
                </c:pt>
                <c:pt idx="77">
                  <c:v>1.9046691295827466E-3</c:v>
                </c:pt>
                <c:pt idx="78">
                  <c:v>-1.2192277856724576E-2</c:v>
                </c:pt>
                <c:pt idx="79">
                  <c:v>4.2489248397365306E-3</c:v>
                </c:pt>
                <c:pt idx="80">
                  <c:v>-7.9050500936658653E-3</c:v>
                </c:pt>
                <c:pt idx="81">
                  <c:v>-1.1202139247169613E-3</c:v>
                </c:pt>
                <c:pt idx="82">
                  <c:v>1.5270742927638013E-3</c:v>
                </c:pt>
                <c:pt idx="83">
                  <c:v>-1.1353878875477459E-2</c:v>
                </c:pt>
                <c:pt idx="84">
                  <c:v>-8.2340532493798855E-4</c:v>
                </c:pt>
                <c:pt idx="85">
                  <c:v>4.1098217126916345E-3</c:v>
                </c:pt>
                <c:pt idx="86">
                  <c:v>2.9691106532241046E-3</c:v>
                </c:pt>
                <c:pt idx="87">
                  <c:v>-9.0368805656223569E-3</c:v>
                </c:pt>
                <c:pt idx="88">
                  <c:v>2.5755103473921134E-3</c:v>
                </c:pt>
                <c:pt idx="89">
                  <c:v>9.4216913440247387E-3</c:v>
                </c:pt>
                <c:pt idx="90">
                  <c:v>7.3117503734564E-3</c:v>
                </c:pt>
                <c:pt idx="91">
                  <c:v>4.0391613258810187E-3</c:v>
                </c:pt>
                <c:pt idx="92">
                  <c:v>-5.4566491732921888E-3</c:v>
                </c:pt>
                <c:pt idx="93">
                  <c:v>9.1782819819016728E-3</c:v>
                </c:pt>
                <c:pt idx="94">
                  <c:v>1.197644203475466E-2</c:v>
                </c:pt>
                <c:pt idx="95">
                  <c:v>7.5111965839281362E-3</c:v>
                </c:pt>
                <c:pt idx="96">
                  <c:v>8.5300024668120474E-3</c:v>
                </c:pt>
                <c:pt idx="97">
                  <c:v>4.8694517618017401E-3</c:v>
                </c:pt>
                <c:pt idx="98">
                  <c:v>2.2319830632164762E-3</c:v>
                </c:pt>
                <c:pt idx="99">
                  <c:v>1.9393193509144243E-4</c:v>
                </c:pt>
                <c:pt idx="100">
                  <c:v>-7.8814322474327261E-3</c:v>
                </c:pt>
                <c:pt idx="101">
                  <c:v>6.8147587966036968E-3</c:v>
                </c:pt>
                <c:pt idx="102">
                  <c:v>4.4531602284115955E-3</c:v>
                </c:pt>
                <c:pt idx="103">
                  <c:v>-9.6841495460245195E-5</c:v>
                </c:pt>
                <c:pt idx="104">
                  <c:v>-1.9410355488712203E-2</c:v>
                </c:pt>
                <c:pt idx="105">
                  <c:v>2.9534097966816913E-4</c:v>
                </c:pt>
                <c:pt idx="106">
                  <c:v>1.2524657028319371E-2</c:v>
                </c:pt>
                <c:pt idx="107">
                  <c:v>-1.4495919360643974E-2</c:v>
                </c:pt>
                <c:pt idx="108">
                  <c:v>-2.0737340379085294E-3</c:v>
                </c:pt>
                <c:pt idx="109">
                  <c:v>9.1522928811868347E-3</c:v>
                </c:pt>
                <c:pt idx="110">
                  <c:v>3.7154522975554522E-3</c:v>
                </c:pt>
                <c:pt idx="111">
                  <c:v>-1.1386052710495944E-2</c:v>
                </c:pt>
                <c:pt idx="112">
                  <c:v>-9.9207108814845634E-3</c:v>
                </c:pt>
                <c:pt idx="113">
                  <c:v>-2.3077522845179371E-3</c:v>
                </c:pt>
                <c:pt idx="114">
                  <c:v>2.3530327233980037E-2</c:v>
                </c:pt>
                <c:pt idx="115">
                  <c:v>-2.0020505932918764E-2</c:v>
                </c:pt>
                <c:pt idx="116">
                  <c:v>3.9962435611500483E-3</c:v>
                </c:pt>
                <c:pt idx="117">
                  <c:v>-4.096298248144073E-3</c:v>
                </c:pt>
                <c:pt idx="118">
                  <c:v>1.4215699341039126E-2</c:v>
                </c:pt>
                <c:pt idx="119">
                  <c:v>-4.4517736233939172E-3</c:v>
                </c:pt>
                <c:pt idx="120">
                  <c:v>6.5223855420444158E-3</c:v>
                </c:pt>
                <c:pt idx="121">
                  <c:v>-3.9478352427583813E-3</c:v>
                </c:pt>
                <c:pt idx="122">
                  <c:v>1.0917291506938804E-2</c:v>
                </c:pt>
                <c:pt idx="123">
                  <c:v>-3.6258702486812212E-3</c:v>
                </c:pt>
                <c:pt idx="124">
                  <c:v>7.9205709014531344E-3</c:v>
                </c:pt>
                <c:pt idx="125">
                  <c:v>-2.4380503171190864E-3</c:v>
                </c:pt>
                <c:pt idx="126">
                  <c:v>-2.9333185387392679E-3</c:v>
                </c:pt>
                <c:pt idx="127">
                  <c:v>6.851341370316342E-4</c:v>
                </c:pt>
                <c:pt idx="128">
                  <c:v>-7.3662011604840464E-3</c:v>
                </c:pt>
                <c:pt idx="129">
                  <c:v>5.1130560921589466E-3</c:v>
                </c:pt>
                <c:pt idx="130">
                  <c:v>5.8673281107582513E-3</c:v>
                </c:pt>
                <c:pt idx="131">
                  <c:v>1.7973252813959319E-2</c:v>
                </c:pt>
                <c:pt idx="132">
                  <c:v>6.5863062096521265E-3</c:v>
                </c:pt>
                <c:pt idx="133">
                  <c:v>8.9973942246046826E-3</c:v>
                </c:pt>
                <c:pt idx="134">
                  <c:v>1.3671379232364261E-2</c:v>
                </c:pt>
                <c:pt idx="135">
                  <c:v>3.8996676738507719E-3</c:v>
                </c:pt>
                <c:pt idx="136">
                  <c:v>8.1192662055897154E-3</c:v>
                </c:pt>
                <c:pt idx="137">
                  <c:v>-1.5633769163440436E-3</c:v>
                </c:pt>
                <c:pt idx="138">
                  <c:v>3.8582029651460085E-3</c:v>
                </c:pt>
                <c:pt idx="139">
                  <c:v>8.2461439226814547E-4</c:v>
                </c:pt>
                <c:pt idx="140">
                  <c:v>4.4783281632485216E-3</c:v>
                </c:pt>
                <c:pt idx="141">
                  <c:v>-2.7356787389523862E-4</c:v>
                </c:pt>
                <c:pt idx="142">
                  <c:v>6.3654496694600833E-3</c:v>
                </c:pt>
                <c:pt idx="143">
                  <c:v>7.3155862553352753E-3</c:v>
                </c:pt>
                <c:pt idx="144">
                  <c:v>9.8941945917378153E-4</c:v>
                </c:pt>
                <c:pt idx="145">
                  <c:v>-4.6850247218592584E-3</c:v>
                </c:pt>
                <c:pt idx="146">
                  <c:v>-5.0706781986130734E-3</c:v>
                </c:pt>
                <c:pt idx="147">
                  <c:v>-5.446760965444465E-4</c:v>
                </c:pt>
                <c:pt idx="148">
                  <c:v>3.5351031401610017E-3</c:v>
                </c:pt>
                <c:pt idx="149">
                  <c:v>1.1762416081067307E-3</c:v>
                </c:pt>
                <c:pt idx="150">
                  <c:v>8.8202194803221005E-3</c:v>
                </c:pt>
                <c:pt idx="151">
                  <c:v>6.4312164244994686E-3</c:v>
                </c:pt>
                <c:pt idx="152">
                  <c:v>-3.0315441100060101E-3</c:v>
                </c:pt>
                <c:pt idx="153">
                  <c:v>6.5862284363140218E-3</c:v>
                </c:pt>
                <c:pt idx="154">
                  <c:v>1.4187228178739776E-3</c:v>
                </c:pt>
                <c:pt idx="155">
                  <c:v>8.8496966004710062E-4</c:v>
                </c:pt>
                <c:pt idx="156">
                  <c:v>8.2861091511133231E-3</c:v>
                </c:pt>
                <c:pt idx="157">
                  <c:v>5.9511373829997105E-3</c:v>
                </c:pt>
                <c:pt idx="158">
                  <c:v>3.3098909269472241E-3</c:v>
                </c:pt>
                <c:pt idx="159">
                  <c:v>-1.9144258677972826E-3</c:v>
                </c:pt>
                <c:pt idx="160">
                  <c:v>-1.3954650591500076E-3</c:v>
                </c:pt>
                <c:pt idx="161">
                  <c:v>1.0463144531314159E-3</c:v>
                </c:pt>
                <c:pt idx="162">
                  <c:v>-7.1732991597321469E-3</c:v>
                </c:pt>
                <c:pt idx="163">
                  <c:v>-9.5277287842634555E-3</c:v>
                </c:pt>
                <c:pt idx="164">
                  <c:v>-6.4914974367292202E-3</c:v>
                </c:pt>
                <c:pt idx="165">
                  <c:v>-8.0305087149409979E-4</c:v>
                </c:pt>
                <c:pt idx="166">
                  <c:v>1.9625122625834372E-3</c:v>
                </c:pt>
                <c:pt idx="167">
                  <c:v>7.1040299070177946E-3</c:v>
                </c:pt>
                <c:pt idx="168">
                  <c:v>-6.6583675447024933E-3</c:v>
                </c:pt>
                <c:pt idx="169">
                  <c:v>-1.8727357291084506E-3</c:v>
                </c:pt>
                <c:pt idx="170">
                  <c:v>-1.5105617142578513E-2</c:v>
                </c:pt>
                <c:pt idx="171">
                  <c:v>-9.1002817053222346E-3</c:v>
                </c:pt>
                <c:pt idx="172">
                  <c:v>1.8311332856692762E-4</c:v>
                </c:pt>
                <c:pt idx="173">
                  <c:v>-3.3271868075262084E-2</c:v>
                </c:pt>
                <c:pt idx="174">
                  <c:v>1.3609911709944635E-2</c:v>
                </c:pt>
                <c:pt idx="175">
                  <c:v>8.6322029395076074E-3</c:v>
                </c:pt>
                <c:pt idx="176">
                  <c:v>7.8631471215281322E-3</c:v>
                </c:pt>
                <c:pt idx="177">
                  <c:v>-1.1492079984849784E-2</c:v>
                </c:pt>
                <c:pt idx="178">
                  <c:v>-1.9388765805366498E-2</c:v>
                </c:pt>
                <c:pt idx="179">
                  <c:v>2.0600204715790934E-2</c:v>
                </c:pt>
                <c:pt idx="180">
                  <c:v>-1.1329551561978637E-2</c:v>
                </c:pt>
                <c:pt idx="181">
                  <c:v>5.9316178308334661E-2</c:v>
                </c:pt>
                <c:pt idx="182">
                  <c:v>2.6591275882001443E-3</c:v>
                </c:pt>
                <c:pt idx="183">
                  <c:v>7.2311611795783009E-3</c:v>
                </c:pt>
                <c:pt idx="184">
                  <c:v>-1.5585569522272805E-2</c:v>
                </c:pt>
                <c:pt idx="185">
                  <c:v>-2.6734750053742414E-4</c:v>
                </c:pt>
                <c:pt idx="186">
                  <c:v>-9.8247358937170203E-4</c:v>
                </c:pt>
                <c:pt idx="187">
                  <c:v>-9.6973658822865055E-3</c:v>
                </c:pt>
                <c:pt idx="188">
                  <c:v>1.0411468680590046E-2</c:v>
                </c:pt>
                <c:pt idx="189">
                  <c:v>3.8321975800892165E-3</c:v>
                </c:pt>
                <c:pt idx="190">
                  <c:v>2.6655054602071995E-3</c:v>
                </c:pt>
                <c:pt idx="191">
                  <c:v>1.1993122232388506E-2</c:v>
                </c:pt>
                <c:pt idx="192">
                  <c:v>1.5768890571354252E-3</c:v>
                </c:pt>
                <c:pt idx="193">
                  <c:v>3.3192948947371689E-3</c:v>
                </c:pt>
                <c:pt idx="194">
                  <c:v>1.101759934109914E-2</c:v>
                </c:pt>
                <c:pt idx="195">
                  <c:v>-4.0627931177573268E-3</c:v>
                </c:pt>
                <c:pt idx="196">
                  <c:v>-6.1694372803289769E-3</c:v>
                </c:pt>
                <c:pt idx="197">
                  <c:v>1.3848937265953367E-2</c:v>
                </c:pt>
                <c:pt idx="198">
                  <c:v>-2.4090715996893924E-3</c:v>
                </c:pt>
                <c:pt idx="199">
                  <c:v>-2.5904998615373167E-4</c:v>
                </c:pt>
                <c:pt idx="200">
                  <c:v>7.7278694495409002E-3</c:v>
                </c:pt>
                <c:pt idx="201">
                  <c:v>4.3519146487634728E-3</c:v>
                </c:pt>
                <c:pt idx="202">
                  <c:v>-1.5966229803889766E-2</c:v>
                </c:pt>
                <c:pt idx="203">
                  <c:v>8.1009812977697881E-3</c:v>
                </c:pt>
                <c:pt idx="204">
                  <c:v>5.5633855078556661E-3</c:v>
                </c:pt>
                <c:pt idx="205">
                  <c:v>-4.2678557857768582E-4</c:v>
                </c:pt>
                <c:pt idx="206">
                  <c:v>-1.1110424176816738E-3</c:v>
                </c:pt>
                <c:pt idx="207">
                  <c:v>5.456820032015643E-3</c:v>
                </c:pt>
                <c:pt idx="208">
                  <c:v>6.6090547727777338E-3</c:v>
                </c:pt>
                <c:pt idx="209">
                  <c:v>5.9130140678651194E-4</c:v>
                </c:pt>
                <c:pt idx="210">
                  <c:v>-1.4361098035220066E-3</c:v>
                </c:pt>
                <c:pt idx="211">
                  <c:v>1.2669451077904868E-3</c:v>
                </c:pt>
                <c:pt idx="212">
                  <c:v>1.9400758381283264E-3</c:v>
                </c:pt>
                <c:pt idx="213">
                  <c:v>-7.018420203499208E-3</c:v>
                </c:pt>
                <c:pt idx="214">
                  <c:v>-1.4788357032169078E-2</c:v>
                </c:pt>
                <c:pt idx="215">
                  <c:v>1.6353578386597242E-3</c:v>
                </c:pt>
                <c:pt idx="216">
                  <c:v>1.5780646812322434E-2</c:v>
                </c:pt>
                <c:pt idx="217">
                  <c:v>-7.901929101623446E-3</c:v>
                </c:pt>
                <c:pt idx="218">
                  <c:v>2.9815373906459091E-3</c:v>
                </c:pt>
                <c:pt idx="219">
                  <c:v>1.1415993797471567E-2</c:v>
                </c:pt>
                <c:pt idx="220">
                  <c:v>5.7009339414611599E-3</c:v>
                </c:pt>
                <c:pt idx="221">
                  <c:v>5.2529391857950129E-3</c:v>
                </c:pt>
                <c:pt idx="222">
                  <c:v>-8.9384338812121995E-3</c:v>
                </c:pt>
                <c:pt idx="223">
                  <c:v>3.0160089130299543E-3</c:v>
                </c:pt>
                <c:pt idx="224">
                  <c:v>-9.1982496801999334E-4</c:v>
                </c:pt>
                <c:pt idx="225">
                  <c:v>3.5105888217763109E-3</c:v>
                </c:pt>
                <c:pt idx="226">
                  <c:v>-5.8581451404970137E-3</c:v>
                </c:pt>
                <c:pt idx="227">
                  <c:v>5.0234925984513059E-3</c:v>
                </c:pt>
                <c:pt idx="228">
                  <c:v>-1.3370730607606264E-3</c:v>
                </c:pt>
                <c:pt idx="229">
                  <c:v>-1.9254591181014412E-3</c:v>
                </c:pt>
                <c:pt idx="230">
                  <c:v>-2.0974152094140638E-3</c:v>
                </c:pt>
                <c:pt idx="231">
                  <c:v>-5.0310367682325084E-4</c:v>
                </c:pt>
                <c:pt idx="232">
                  <c:v>1.5103404804981504E-3</c:v>
                </c:pt>
                <c:pt idx="233">
                  <c:v>-1.7515462265822498E-2</c:v>
                </c:pt>
                <c:pt idx="234">
                  <c:v>8.0770020153367091E-3</c:v>
                </c:pt>
                <c:pt idx="235">
                  <c:v>-7.1384523874777183E-3</c:v>
                </c:pt>
                <c:pt idx="236">
                  <c:v>3.0659669280113646E-3</c:v>
                </c:pt>
                <c:pt idx="237">
                  <c:v>-4.251159275373708E-4</c:v>
                </c:pt>
                <c:pt idx="238">
                  <c:v>1.0912199313826136E-2</c:v>
                </c:pt>
                <c:pt idx="239">
                  <c:v>5.3698463168966497E-3</c:v>
                </c:pt>
                <c:pt idx="240">
                  <c:v>6.0905931103709806E-3</c:v>
                </c:pt>
                <c:pt idx="241">
                  <c:v>-6.5929046013373516E-3</c:v>
                </c:pt>
                <c:pt idx="242">
                  <c:v>-3.3540129827649072E-3</c:v>
                </c:pt>
                <c:pt idx="243">
                  <c:v>6.7134522196373293E-4</c:v>
                </c:pt>
                <c:pt idx="244">
                  <c:v>1.5494068061361754E-2</c:v>
                </c:pt>
                <c:pt idx="245">
                  <c:v>-2.7315165509727984E-3</c:v>
                </c:pt>
                <c:pt idx="246">
                  <c:v>-1.4863124453548291E-2</c:v>
                </c:pt>
                <c:pt idx="247">
                  <c:v>1.15419192016079E-2</c:v>
                </c:pt>
                <c:pt idx="248">
                  <c:v>-2.9979226987882335E-3</c:v>
                </c:pt>
                <c:pt idx="249">
                  <c:v>-6.3593134003561182E-3</c:v>
                </c:pt>
                <c:pt idx="250">
                  <c:v>6.1085615882051827E-3</c:v>
                </c:pt>
                <c:pt idx="251">
                  <c:v>-4.179550023815439E-3</c:v>
                </c:pt>
                <c:pt idx="252">
                  <c:v>-3.6941232690119764E-3</c:v>
                </c:pt>
                <c:pt idx="253">
                  <c:v>2.268729849276676E-3</c:v>
                </c:pt>
                <c:pt idx="254">
                  <c:v>-3.6141325428293587E-3</c:v>
                </c:pt>
                <c:pt idx="255">
                  <c:v>2.7749263575309276E-3</c:v>
                </c:pt>
                <c:pt idx="256">
                  <c:v>1.5937113497600248E-3</c:v>
                </c:pt>
                <c:pt idx="257">
                  <c:v>-5.127345713397115E-3</c:v>
                </c:pt>
                <c:pt idx="258">
                  <c:v>1.6885110336716905E-4</c:v>
                </c:pt>
                <c:pt idx="259">
                  <c:v>4.2227695860174224E-3</c:v>
                </c:pt>
                <c:pt idx="260">
                  <c:v>9.3940111736772261E-3</c:v>
                </c:pt>
                <c:pt idx="261">
                  <c:v>-3.5126430790005971E-3</c:v>
                </c:pt>
                <c:pt idx="262">
                  <c:v>-1.84467993997127E-3</c:v>
                </c:pt>
                <c:pt idx="263">
                  <c:v>-1.1754993103257015E-3</c:v>
                </c:pt>
                <c:pt idx="264">
                  <c:v>6.3662550414873027E-3</c:v>
                </c:pt>
                <c:pt idx="265">
                  <c:v>4.4152719295705214E-3</c:v>
                </c:pt>
                <c:pt idx="266">
                  <c:v>2.0762271602650377E-3</c:v>
                </c:pt>
                <c:pt idx="267">
                  <c:v>6.1206984737831671E-3</c:v>
                </c:pt>
                <c:pt idx="268">
                  <c:v>-1.1777867768973284E-2</c:v>
                </c:pt>
                <c:pt idx="269">
                  <c:v>1.833609153719897E-3</c:v>
                </c:pt>
                <c:pt idx="270">
                  <c:v>1.7473329812053868E-3</c:v>
                </c:pt>
                <c:pt idx="271">
                  <c:v>-1.0529199516447551E-2</c:v>
                </c:pt>
                <c:pt idx="272">
                  <c:v>4.024164621074207E-3</c:v>
                </c:pt>
                <c:pt idx="273">
                  <c:v>8.3461337028018347E-5</c:v>
                </c:pt>
                <c:pt idx="274">
                  <c:v>5.8580905898154465E-4</c:v>
                </c:pt>
                <c:pt idx="275">
                  <c:v>-1.5904713624569065E-3</c:v>
                </c:pt>
                <c:pt idx="276">
                  <c:v>-4.7009233176245032E-3</c:v>
                </c:pt>
                <c:pt idx="277">
                  <c:v>8.4078621136875968E-4</c:v>
                </c:pt>
                <c:pt idx="278">
                  <c:v>-8.866412179320082E-3</c:v>
                </c:pt>
                <c:pt idx="279">
                  <c:v>-2.0381580383281119E-3</c:v>
                </c:pt>
                <c:pt idx="280">
                  <c:v>-9.3081331989346948E-3</c:v>
                </c:pt>
                <c:pt idx="281">
                  <c:v>-3.43718320027194E-3</c:v>
                </c:pt>
                <c:pt idx="282">
                  <c:v>1.0277212862318478E-2</c:v>
                </c:pt>
                <c:pt idx="283">
                  <c:v>-8.3852546694167859E-3</c:v>
                </c:pt>
                <c:pt idx="284">
                  <c:v>-4.305676301350864E-3</c:v>
                </c:pt>
                <c:pt idx="285">
                  <c:v>2.5854471277869202E-3</c:v>
                </c:pt>
                <c:pt idx="286">
                  <c:v>-7.776481821933039E-3</c:v>
                </c:pt>
                <c:pt idx="287">
                  <c:v>5.3631786838617169E-3</c:v>
                </c:pt>
                <c:pt idx="288">
                  <c:v>-8.1432806355054895E-3</c:v>
                </c:pt>
                <c:pt idx="289">
                  <c:v>5.465286749965108E-3</c:v>
                </c:pt>
                <c:pt idx="290">
                  <c:v>4.4023759253388351E-3</c:v>
                </c:pt>
                <c:pt idx="291">
                  <c:v>-2.5010960475160505E-3</c:v>
                </c:pt>
                <c:pt idx="292">
                  <c:v>-1.2512034292511907E-2</c:v>
                </c:pt>
                <c:pt idx="293">
                  <c:v>1.2944430682143177E-2</c:v>
                </c:pt>
                <c:pt idx="294">
                  <c:v>6.3662353752446353E-3</c:v>
                </c:pt>
                <c:pt idx="295">
                  <c:v>-6.1079860478219054E-3</c:v>
                </c:pt>
                <c:pt idx="296">
                  <c:v>5.9368756684676869E-3</c:v>
                </c:pt>
                <c:pt idx="297">
                  <c:v>-1.809073147507009E-2</c:v>
                </c:pt>
                <c:pt idx="298">
                  <c:v>-1.9232211383221811E-3</c:v>
                </c:pt>
                <c:pt idx="299">
                  <c:v>8.7125148169736565E-3</c:v>
                </c:pt>
                <c:pt idx="300">
                  <c:v>1.3271983916880722E-2</c:v>
                </c:pt>
                <c:pt idx="301">
                  <c:v>-4.289792935851475E-3</c:v>
                </c:pt>
                <c:pt idx="302">
                  <c:v>1.2026700904784757E-3</c:v>
                </c:pt>
                <c:pt idx="303">
                  <c:v>-1.0357945997715803E-2</c:v>
                </c:pt>
                <c:pt idx="304">
                  <c:v>1.300165947387259E-3</c:v>
                </c:pt>
                <c:pt idx="305">
                  <c:v>3.892217872181926E-3</c:v>
                </c:pt>
                <c:pt idx="306">
                  <c:v>1.3631645623387135E-2</c:v>
                </c:pt>
                <c:pt idx="307">
                  <c:v>3.8247344581348102E-3</c:v>
                </c:pt>
                <c:pt idx="308">
                  <c:v>1.4651487949874918E-2</c:v>
                </c:pt>
                <c:pt idx="309">
                  <c:v>-1.6434423508120317E-2</c:v>
                </c:pt>
                <c:pt idx="310">
                  <c:v>8.4759135327256135E-5</c:v>
                </c:pt>
                <c:pt idx="311">
                  <c:v>7.533728179322719E-3</c:v>
                </c:pt>
                <c:pt idx="312">
                  <c:v>-1.9242369972548554E-2</c:v>
                </c:pt>
                <c:pt idx="313">
                  <c:v>-1.6731634364408415E-2</c:v>
                </c:pt>
                <c:pt idx="314">
                  <c:v>-5.3474247726450451E-3</c:v>
                </c:pt>
                <c:pt idx="315">
                  <c:v>-3.0156625986375928E-2</c:v>
                </c:pt>
                <c:pt idx="316">
                  <c:v>-2.4945895180580661E-2</c:v>
                </c:pt>
                <c:pt idx="317">
                  <c:v>7.3391205974170134E-2</c:v>
                </c:pt>
                <c:pt idx="318">
                  <c:v>-2.596384695476945E-2</c:v>
                </c:pt>
                <c:pt idx="319">
                  <c:v>3.36148010501938E-2</c:v>
                </c:pt>
                <c:pt idx="320">
                  <c:v>-7.3057803217245207E-3</c:v>
                </c:pt>
                <c:pt idx="321">
                  <c:v>1.1237510325485542E-2</c:v>
                </c:pt>
                <c:pt idx="322">
                  <c:v>-5.9760579174361421E-4</c:v>
                </c:pt>
                <c:pt idx="323">
                  <c:v>2.2199467984990499E-2</c:v>
                </c:pt>
                <c:pt idx="324">
                  <c:v>-4.5776137326417575E-2</c:v>
                </c:pt>
                <c:pt idx="325">
                  <c:v>-9.5092000072412114E-2</c:v>
                </c:pt>
                <c:pt idx="326">
                  <c:v>9.2203800114490628E-2</c:v>
                </c:pt>
                <c:pt idx="327">
                  <c:v>-6.6492176772305137E-2</c:v>
                </c:pt>
                <c:pt idx="328">
                  <c:v>0.11072277134022869</c:v>
                </c:pt>
                <c:pt idx="329">
                  <c:v>2.7458251350866641E-2</c:v>
                </c:pt>
                <c:pt idx="330">
                  <c:v>-2.1451593252441635E-2</c:v>
                </c:pt>
                <c:pt idx="331">
                  <c:v>-4.6962425911115928E-2</c:v>
                </c:pt>
                <c:pt idx="332">
                  <c:v>2.7160773384447279E-3</c:v>
                </c:pt>
                <c:pt idx="333">
                  <c:v>6.5413642031408288E-3</c:v>
                </c:pt>
                <c:pt idx="334">
                  <c:v>-5.0182066112445939E-2</c:v>
                </c:pt>
                <c:pt idx="335">
                  <c:v>3.8322975406503471E-3</c:v>
                </c:pt>
                <c:pt idx="336">
                  <c:v>-2.188085634313114E-3</c:v>
                </c:pt>
                <c:pt idx="337">
                  <c:v>4.9928325891743862E-2</c:v>
                </c:pt>
                <c:pt idx="338">
                  <c:v>-1.3723734636550161E-2</c:v>
                </c:pt>
                <c:pt idx="339">
                  <c:v>4.5662264519181883E-3</c:v>
                </c:pt>
                <c:pt idx="340">
                  <c:v>3.8752390880036097E-2</c:v>
                </c:pt>
                <c:pt idx="341">
                  <c:v>6.9707840604528335E-3</c:v>
                </c:pt>
                <c:pt idx="342">
                  <c:v>5.3688511142375293E-2</c:v>
                </c:pt>
                <c:pt idx="343">
                  <c:v>-3.2898491071366935E-2</c:v>
                </c:pt>
                <c:pt idx="344">
                  <c:v>-1.2296676377809154E-3</c:v>
                </c:pt>
                <c:pt idx="345">
                  <c:v>-3.2868733934718483E-4</c:v>
                </c:pt>
                <c:pt idx="346">
                  <c:v>2.8330681073654912E-2</c:v>
                </c:pt>
                <c:pt idx="347">
                  <c:v>2.9100827405304473E-2</c:v>
                </c:pt>
                <c:pt idx="348">
                  <c:v>-1.8616338811367052E-3</c:v>
                </c:pt>
                <c:pt idx="349">
                  <c:v>2.734830115093077E-2</c:v>
                </c:pt>
                <c:pt idx="350">
                  <c:v>-1.5884205270472655E-3</c:v>
                </c:pt>
                <c:pt idx="351">
                  <c:v>-1.7330354751386889E-2</c:v>
                </c:pt>
                <c:pt idx="352">
                  <c:v>-4.9410850016255023E-3</c:v>
                </c:pt>
                <c:pt idx="353">
                  <c:v>1.8252383915876295E-2</c:v>
                </c:pt>
                <c:pt idx="354">
                  <c:v>-2.3528662304531066E-2</c:v>
                </c:pt>
                <c:pt idx="355">
                  <c:v>7.0547159812307664E-3</c:v>
                </c:pt>
                <c:pt idx="356">
                  <c:v>-8.8457555876730876E-3</c:v>
                </c:pt>
                <c:pt idx="357">
                  <c:v>-2.3413287177554529E-3</c:v>
                </c:pt>
                <c:pt idx="358">
                  <c:v>-3.4979192684694349E-2</c:v>
                </c:pt>
                <c:pt idx="359">
                  <c:v>-1.6725702185598705E-2</c:v>
                </c:pt>
                <c:pt idx="360">
                  <c:v>1.1208424348289633E-2</c:v>
                </c:pt>
                <c:pt idx="361">
                  <c:v>6.3255533921890254E-3</c:v>
                </c:pt>
                <c:pt idx="362">
                  <c:v>8.2918431893521053E-3</c:v>
                </c:pt>
                <c:pt idx="363">
                  <c:v>-1.153058635059127E-2</c:v>
                </c:pt>
                <c:pt idx="364">
                  <c:v>-7.1121492591210839E-3</c:v>
                </c:pt>
                <c:pt idx="365">
                  <c:v>8.5771276813086349E-3</c:v>
                </c:pt>
                <c:pt idx="366">
                  <c:v>5.9202005951431557E-3</c:v>
                </c:pt>
                <c:pt idx="367">
                  <c:v>8.8926377205136961E-4</c:v>
                </c:pt>
                <c:pt idx="368">
                  <c:v>-5.6611280926838995E-4</c:v>
                </c:pt>
                <c:pt idx="369">
                  <c:v>-2.3469183541517816E-3</c:v>
                </c:pt>
                <c:pt idx="370">
                  <c:v>2.0212729818033244E-2</c:v>
                </c:pt>
                <c:pt idx="371">
                  <c:v>1.3564839083026428E-2</c:v>
                </c:pt>
                <c:pt idx="372">
                  <c:v>-2.1456841010844083E-2</c:v>
                </c:pt>
                <c:pt idx="373">
                  <c:v>3.9940335903067489E-3</c:v>
                </c:pt>
                <c:pt idx="374">
                  <c:v>-3.6741924981003758E-3</c:v>
                </c:pt>
                <c:pt idx="375">
                  <c:v>-5.2938882924084543E-3</c:v>
                </c:pt>
                <c:pt idx="376">
                  <c:v>-3.7871769632331332E-3</c:v>
                </c:pt>
                <c:pt idx="377">
                  <c:v>-1.1204426774783328E-2</c:v>
                </c:pt>
                <c:pt idx="378">
                  <c:v>9.8302789740815581E-3</c:v>
                </c:pt>
                <c:pt idx="379">
                  <c:v>2.9872313498465848E-3</c:v>
                </c:pt>
                <c:pt idx="380">
                  <c:v>-8.066407921581717E-4</c:v>
                </c:pt>
                <c:pt idx="381">
                  <c:v>-1.6123653179504009E-4</c:v>
                </c:pt>
                <c:pt idx="382">
                  <c:v>-3.7991175429188118E-3</c:v>
                </c:pt>
                <c:pt idx="383">
                  <c:v>-1.1076340470341367E-2</c:v>
                </c:pt>
                <c:pt idx="384">
                  <c:v>-4.5144386946485782E-3</c:v>
                </c:pt>
                <c:pt idx="385">
                  <c:v>-2.6357074566153E-3</c:v>
                </c:pt>
                <c:pt idx="386">
                  <c:v>9.0707909427384663E-4</c:v>
                </c:pt>
                <c:pt idx="387">
                  <c:v>-1.5666587750138787E-3</c:v>
                </c:pt>
                <c:pt idx="388">
                  <c:v>-8.8709643831839172E-3</c:v>
                </c:pt>
                <c:pt idx="389">
                  <c:v>-1.9762249586789446E-2</c:v>
                </c:pt>
                <c:pt idx="390">
                  <c:v>2.8832166389238358E-3</c:v>
                </c:pt>
                <c:pt idx="391">
                  <c:v>1.3208457150291732E-2</c:v>
                </c:pt>
                <c:pt idx="392">
                  <c:v>-5.1949496594780294E-3</c:v>
                </c:pt>
                <c:pt idx="393">
                  <c:v>-8.7763227794740873E-3</c:v>
                </c:pt>
                <c:pt idx="394">
                  <c:v>1.5641944890954822E-2</c:v>
                </c:pt>
                <c:pt idx="395">
                  <c:v>1.5152973011448726E-2</c:v>
                </c:pt>
                <c:pt idx="396">
                  <c:v>-5.025521610081251E-3</c:v>
                </c:pt>
                <c:pt idx="397">
                  <c:v>-6.3799239022993785E-3</c:v>
                </c:pt>
                <c:pt idx="398">
                  <c:v>-4.9163536118605813E-3</c:v>
                </c:pt>
                <c:pt idx="399">
                  <c:v>-1.167956225654326E-2</c:v>
                </c:pt>
                <c:pt idx="400">
                  <c:v>6.2345860993196561E-3</c:v>
                </c:pt>
                <c:pt idx="401">
                  <c:v>6.0291209046946792E-3</c:v>
                </c:pt>
                <c:pt idx="402">
                  <c:v>-7.5198475679319108E-4</c:v>
                </c:pt>
                <c:pt idx="403">
                  <c:v>-4.0181049057693525E-3</c:v>
                </c:pt>
                <c:pt idx="404">
                  <c:v>-2.6877342654655118E-3</c:v>
                </c:pt>
                <c:pt idx="405">
                  <c:v>6.5594221033548811E-2</c:v>
                </c:pt>
                <c:pt idx="406">
                  <c:v>-1.9969148467126205E-2</c:v>
                </c:pt>
                <c:pt idx="407">
                  <c:v>2.6251396932505954E-2</c:v>
                </c:pt>
                <c:pt idx="408">
                  <c:v>2.2675933299359439E-2</c:v>
                </c:pt>
                <c:pt idx="409">
                  <c:v>-8.916178179099921E-3</c:v>
                </c:pt>
                <c:pt idx="410">
                  <c:v>1.9042816584813861E-2</c:v>
                </c:pt>
                <c:pt idx="411">
                  <c:v>-7.5698869931631525E-5</c:v>
                </c:pt>
                <c:pt idx="412">
                  <c:v>1.5136853636932087E-3</c:v>
                </c:pt>
                <c:pt idx="413">
                  <c:v>-3.4854668828036956E-3</c:v>
                </c:pt>
                <c:pt idx="414">
                  <c:v>-2.0516811674675698E-3</c:v>
                </c:pt>
                <c:pt idx="415">
                  <c:v>6.5200944872631818E-3</c:v>
                </c:pt>
                <c:pt idx="416">
                  <c:v>2.4904141502992846E-3</c:v>
                </c:pt>
                <c:pt idx="417">
                  <c:v>-7.7184258220832731E-3</c:v>
                </c:pt>
                <c:pt idx="418">
                  <c:v>-3.0433750109120639E-3</c:v>
                </c:pt>
                <c:pt idx="419">
                  <c:v>-2.2844656834341255E-4</c:v>
                </c:pt>
                <c:pt idx="420">
                  <c:v>4.1831107250212629E-3</c:v>
                </c:pt>
                <c:pt idx="421">
                  <c:v>-8.1543852885425702E-3</c:v>
                </c:pt>
                <c:pt idx="422">
                  <c:v>-4.3710124881665823E-3</c:v>
                </c:pt>
                <c:pt idx="423">
                  <c:v>-5.548686303805026E-3</c:v>
                </c:pt>
                <c:pt idx="424">
                  <c:v>-7.7252671295303954E-4</c:v>
                </c:pt>
                <c:pt idx="425">
                  <c:v>1.7935321647701286E-2</c:v>
                </c:pt>
                <c:pt idx="426">
                  <c:v>-1.3999229270542568E-2</c:v>
                </c:pt>
                <c:pt idx="427">
                  <c:v>-3.5497544209938249E-3</c:v>
                </c:pt>
                <c:pt idx="428">
                  <c:v>4.7814686635645918E-3</c:v>
                </c:pt>
                <c:pt idx="429">
                  <c:v>1.4589263627628019E-2</c:v>
                </c:pt>
                <c:pt idx="430">
                  <c:v>-1.2820873674754466E-2</c:v>
                </c:pt>
                <c:pt idx="431">
                  <c:v>1.2896641431462949E-2</c:v>
                </c:pt>
                <c:pt idx="432">
                  <c:v>3.7993606777996401E-3</c:v>
                </c:pt>
                <c:pt idx="433">
                  <c:v>5.6725064798940888E-3</c:v>
                </c:pt>
                <c:pt idx="434">
                  <c:v>2.2372081026999377E-2</c:v>
                </c:pt>
                <c:pt idx="435">
                  <c:v>-6.5850391650284692E-3</c:v>
                </c:pt>
                <c:pt idx="436">
                  <c:v>-1.7221141901812349E-2</c:v>
                </c:pt>
                <c:pt idx="437">
                  <c:v>-1.3993841409471278E-2</c:v>
                </c:pt>
                <c:pt idx="438">
                  <c:v>8.0855899087660561E-3</c:v>
                </c:pt>
                <c:pt idx="439">
                  <c:v>-2.2818545180571287E-3</c:v>
                </c:pt>
                <c:pt idx="440">
                  <c:v>-5.3441291921320928E-3</c:v>
                </c:pt>
                <c:pt idx="441">
                  <c:v>5.3553964112863924E-4</c:v>
                </c:pt>
                <c:pt idx="442">
                  <c:v>4.4371679917687042E-2</c:v>
                </c:pt>
                <c:pt idx="443">
                  <c:v>2.6506338085963102E-2</c:v>
                </c:pt>
                <c:pt idx="444">
                  <c:v>-1.0388150116983484E-2</c:v>
                </c:pt>
                <c:pt idx="445">
                  <c:v>6.1043340717993638E-2</c:v>
                </c:pt>
                <c:pt idx="446">
                  <c:v>6.0950669098036115E-4</c:v>
                </c:pt>
                <c:pt idx="447">
                  <c:v>-2.1490969999475053E-2</c:v>
                </c:pt>
                <c:pt idx="448">
                  <c:v>-1.1901309156795836E-2</c:v>
                </c:pt>
                <c:pt idx="449">
                  <c:v>-3.1145958246309158E-2</c:v>
                </c:pt>
                <c:pt idx="450">
                  <c:v>1.0346874350880508E-2</c:v>
                </c:pt>
                <c:pt idx="451">
                  <c:v>-2.2263339264868717E-2</c:v>
                </c:pt>
                <c:pt idx="452">
                  <c:v>-8.0430498983451973E-4</c:v>
                </c:pt>
                <c:pt idx="453">
                  <c:v>4.5255502021010743E-3</c:v>
                </c:pt>
                <c:pt idx="454">
                  <c:v>2.9136729265052372E-4</c:v>
                </c:pt>
                <c:pt idx="455">
                  <c:v>-8.040622170880557E-3</c:v>
                </c:pt>
                <c:pt idx="456">
                  <c:v>3.150902301973037E-3</c:v>
                </c:pt>
                <c:pt idx="457">
                  <c:v>-1.0295332901039539E-2</c:v>
                </c:pt>
                <c:pt idx="458">
                  <c:v>1.3071860338913319E-2</c:v>
                </c:pt>
                <c:pt idx="459">
                  <c:v>9.0056805325728281E-3</c:v>
                </c:pt>
                <c:pt idx="460">
                  <c:v>-1.6916240087785105E-2</c:v>
                </c:pt>
                <c:pt idx="461">
                  <c:v>5.2068344914944099E-3</c:v>
                </c:pt>
                <c:pt idx="462">
                  <c:v>4.161603227522433E-3</c:v>
                </c:pt>
                <c:pt idx="463">
                  <c:v>-1.4576853432637075E-4</c:v>
                </c:pt>
                <c:pt idx="464">
                  <c:v>-8.0172504973902582E-4</c:v>
                </c:pt>
                <c:pt idx="465">
                  <c:v>1.9997301206427023E-2</c:v>
                </c:pt>
                <c:pt idx="466">
                  <c:v>2.2403737316521184E-2</c:v>
                </c:pt>
                <c:pt idx="467">
                  <c:v>-1.8195752983958837E-2</c:v>
                </c:pt>
                <c:pt idx="468">
                  <c:v>9.2101842139908352E-3</c:v>
                </c:pt>
                <c:pt idx="469">
                  <c:v>-8.2853391676637102E-3</c:v>
                </c:pt>
                <c:pt idx="470">
                  <c:v>1.847128026097029E-3</c:v>
                </c:pt>
                <c:pt idx="471">
                  <c:v>3.3298922092258642E-3</c:v>
                </c:pt>
                <c:pt idx="472">
                  <c:v>9.9955632826560139E-3</c:v>
                </c:pt>
                <c:pt idx="473">
                  <c:v>1.0242372973354787E-2</c:v>
                </c:pt>
                <c:pt idx="474">
                  <c:v>1.3633355384066299E-2</c:v>
                </c:pt>
                <c:pt idx="475">
                  <c:v>-1.5784505922781949E-2</c:v>
                </c:pt>
                <c:pt idx="476">
                  <c:v>4.090413000870566E-3</c:v>
                </c:pt>
                <c:pt idx="477">
                  <c:v>1.244427220724689E-3</c:v>
                </c:pt>
                <c:pt idx="478">
                  <c:v>-1.2236740312381427E-2</c:v>
                </c:pt>
                <c:pt idx="479">
                  <c:v>6.623854010500009E-3</c:v>
                </c:pt>
                <c:pt idx="480">
                  <c:v>3.4685808049165416E-3</c:v>
                </c:pt>
                <c:pt idx="481">
                  <c:v>-5.9036927926416211E-3</c:v>
                </c:pt>
                <c:pt idx="482">
                  <c:v>2.0878097471928357E-3</c:v>
                </c:pt>
                <c:pt idx="483">
                  <c:v>-1.1817986063128842E-2</c:v>
                </c:pt>
                <c:pt idx="484">
                  <c:v>4.9821450377164761E-3</c:v>
                </c:pt>
                <c:pt idx="485">
                  <c:v>-2.0007450852021047E-2</c:v>
                </c:pt>
                <c:pt idx="486">
                  <c:v>-8.5686826272935617E-4</c:v>
                </c:pt>
                <c:pt idx="487">
                  <c:v>-8.3971339310821499E-3</c:v>
                </c:pt>
                <c:pt idx="488">
                  <c:v>1.1821702667546482E-2</c:v>
                </c:pt>
                <c:pt idx="489">
                  <c:v>1.6809717289877586E-2</c:v>
                </c:pt>
                <c:pt idx="490">
                  <c:v>-5.7598073114286446E-3</c:v>
                </c:pt>
                <c:pt idx="491">
                  <c:v>1.0580190740305213E-2</c:v>
                </c:pt>
                <c:pt idx="492">
                  <c:v>1.5904802709227561E-2</c:v>
                </c:pt>
                <c:pt idx="493">
                  <c:v>-1.5416449984766468E-2</c:v>
                </c:pt>
                <c:pt idx="494">
                  <c:v>1.3974555034974506E-2</c:v>
                </c:pt>
                <c:pt idx="495">
                  <c:v>1.6488374402222103E-2</c:v>
                </c:pt>
                <c:pt idx="496">
                  <c:v>1.6883299556156581E-3</c:v>
                </c:pt>
                <c:pt idx="497">
                  <c:v>1.5463381627223504E-2</c:v>
                </c:pt>
                <c:pt idx="498">
                  <c:v>1.2542544573329335E-2</c:v>
                </c:pt>
                <c:pt idx="499">
                  <c:v>-2.0344979363622184E-2</c:v>
                </c:pt>
                <c:pt idx="500">
                  <c:v>-1.8756634724941285E-3</c:v>
                </c:pt>
                <c:pt idx="501">
                  <c:v>2.0119076964166462E-2</c:v>
                </c:pt>
                <c:pt idx="502">
                  <c:v>-1.2435216761530535E-2</c:v>
                </c:pt>
                <c:pt idx="503">
                  <c:v>4.5815796060140702E-3</c:v>
                </c:pt>
                <c:pt idx="504">
                  <c:v>2.8450783255307257E-3</c:v>
                </c:pt>
                <c:pt idx="505">
                  <c:v>3.1006019770273398E-3</c:v>
                </c:pt>
                <c:pt idx="506">
                  <c:v>-1.5162764378103383E-3</c:v>
                </c:pt>
                <c:pt idx="507">
                  <c:v>7.8190624998710229E-3</c:v>
                </c:pt>
                <c:pt idx="508">
                  <c:v>-9.8228128990397127E-4</c:v>
                </c:pt>
                <c:pt idx="509">
                  <c:v>-1.39864449612426E-2</c:v>
                </c:pt>
                <c:pt idx="510">
                  <c:v>-8.1381025977327968E-3</c:v>
                </c:pt>
                <c:pt idx="511">
                  <c:v>-2.6156258951556422E-3</c:v>
                </c:pt>
                <c:pt idx="512">
                  <c:v>-5.3869471899832058E-3</c:v>
                </c:pt>
                <c:pt idx="513">
                  <c:v>9.0068180678406131E-3</c:v>
                </c:pt>
                <c:pt idx="514">
                  <c:v>-7.9266806835971131E-3</c:v>
                </c:pt>
                <c:pt idx="515">
                  <c:v>-4.6817098692198732E-3</c:v>
                </c:pt>
                <c:pt idx="516">
                  <c:v>-2.7261187904716538E-4</c:v>
                </c:pt>
                <c:pt idx="517">
                  <c:v>-9.2258723048950098E-3</c:v>
                </c:pt>
                <c:pt idx="518">
                  <c:v>-4.8024027271691437E-4</c:v>
                </c:pt>
                <c:pt idx="519">
                  <c:v>-1.0315039997695896E-3</c:v>
                </c:pt>
                <c:pt idx="520">
                  <c:v>4.5969783911810457E-3</c:v>
                </c:pt>
                <c:pt idx="521">
                  <c:v>-1.0278308600801063E-3</c:v>
                </c:pt>
                <c:pt idx="522">
                  <c:v>1.3729584415605764E-4</c:v>
                </c:pt>
                <c:pt idx="523">
                  <c:v>-1.2199651038174924E-2</c:v>
                </c:pt>
                <c:pt idx="524">
                  <c:v>-6.8190492383001242E-3</c:v>
                </c:pt>
                <c:pt idx="525">
                  <c:v>1.9526336171440757E-3</c:v>
                </c:pt>
                <c:pt idx="526">
                  <c:v>1.1914590296742909E-2</c:v>
                </c:pt>
                <c:pt idx="527">
                  <c:v>-6.3550049739330913E-3</c:v>
                </c:pt>
                <c:pt idx="528">
                  <c:v>-8.3215088295709419E-4</c:v>
                </c:pt>
                <c:pt idx="529">
                  <c:v>-2.0778393441587225E-4</c:v>
                </c:pt>
                <c:pt idx="530">
                  <c:v>1.6375943556693227E-2</c:v>
                </c:pt>
                <c:pt idx="531">
                  <c:v>-5.3379549887743408E-3</c:v>
                </c:pt>
                <c:pt idx="532">
                  <c:v>6.2243760384042141E-3</c:v>
                </c:pt>
                <c:pt idx="533">
                  <c:v>-6.8322587972328161E-5</c:v>
                </c:pt>
                <c:pt idx="534">
                  <c:v>-1.3594736651396347E-4</c:v>
                </c:pt>
                <c:pt idx="535">
                  <c:v>4.4907060197804547E-3</c:v>
                </c:pt>
                <c:pt idx="536">
                  <c:v>1.13414747381234E-2</c:v>
                </c:pt>
                <c:pt idx="537">
                  <c:v>-1.0255741749377103E-2</c:v>
                </c:pt>
                <c:pt idx="538">
                  <c:v>-3.2607418268865529E-3</c:v>
                </c:pt>
                <c:pt idx="539">
                  <c:v>-1.5980090301753465E-2</c:v>
                </c:pt>
                <c:pt idx="540">
                  <c:v>-8.6802634157230833E-3</c:v>
                </c:pt>
                <c:pt idx="541">
                  <c:v>1.4676850354674451E-2</c:v>
                </c:pt>
                <c:pt idx="542">
                  <c:v>-4.5464852101915545E-3</c:v>
                </c:pt>
                <c:pt idx="543">
                  <c:v>1.0165727252301325E-2</c:v>
                </c:pt>
                <c:pt idx="544">
                  <c:v>-8.8913505724178346E-4</c:v>
                </c:pt>
                <c:pt idx="545">
                  <c:v>8.9210728004777678E-3</c:v>
                </c:pt>
                <c:pt idx="546">
                  <c:v>-2.5194245153780395E-2</c:v>
                </c:pt>
                <c:pt idx="547">
                  <c:v>-6.2640748656310203E-4</c:v>
                </c:pt>
                <c:pt idx="548">
                  <c:v>-2.2939369571077468E-2</c:v>
                </c:pt>
                <c:pt idx="549">
                  <c:v>-8.721219770680428E-3</c:v>
                </c:pt>
                <c:pt idx="550">
                  <c:v>1.0712501984969078E-2</c:v>
                </c:pt>
                <c:pt idx="551">
                  <c:v>3.0501032326435444E-3</c:v>
                </c:pt>
                <c:pt idx="552">
                  <c:v>9.3746594101835577E-3</c:v>
                </c:pt>
                <c:pt idx="553">
                  <c:v>1.2758259822955234E-2</c:v>
                </c:pt>
                <c:pt idx="554">
                  <c:v>4.6302507019067773E-3</c:v>
                </c:pt>
                <c:pt idx="555">
                  <c:v>5.5010948908641435E-3</c:v>
                </c:pt>
                <c:pt idx="556">
                  <c:v>-1.172612570427793E-2</c:v>
                </c:pt>
                <c:pt idx="557">
                  <c:v>-7.6355789797638801E-4</c:v>
                </c:pt>
                <c:pt idx="558">
                  <c:v>3.120097986419575E-3</c:v>
                </c:pt>
                <c:pt idx="559">
                  <c:v>8.2029980097016973E-3</c:v>
                </c:pt>
                <c:pt idx="560">
                  <c:v>1.0517270301775801E-2</c:v>
                </c:pt>
                <c:pt idx="561">
                  <c:v>-6.7005634560713886E-2</c:v>
                </c:pt>
                <c:pt idx="562">
                  <c:v>4.9274950126695699E-3</c:v>
                </c:pt>
                <c:pt idx="563">
                  <c:v>-4.7091580420461571E-3</c:v>
                </c:pt>
                <c:pt idx="564">
                  <c:v>-1.6254730023237296E-2</c:v>
                </c:pt>
                <c:pt idx="565">
                  <c:v>-1.6823363275318817E-2</c:v>
                </c:pt>
                <c:pt idx="566">
                  <c:v>-9.5037349923029618E-3</c:v>
                </c:pt>
                <c:pt idx="567">
                  <c:v>-1.5503865189342839E-2</c:v>
                </c:pt>
                <c:pt idx="568">
                  <c:v>1.1098549021440427E-2</c:v>
                </c:pt>
                <c:pt idx="569">
                  <c:v>-9.6374899916462468E-3</c:v>
                </c:pt>
                <c:pt idx="570">
                  <c:v>-1.9558180679156482E-2</c:v>
                </c:pt>
                <c:pt idx="571">
                  <c:v>-4.7048216288129036E-4</c:v>
                </c:pt>
                <c:pt idx="572">
                  <c:v>1.2390762685936862E-2</c:v>
                </c:pt>
                <c:pt idx="573">
                  <c:v>-9.6503508738303104E-3</c:v>
                </c:pt>
                <c:pt idx="574">
                  <c:v>7.8671716667865245E-3</c:v>
                </c:pt>
                <c:pt idx="575">
                  <c:v>2.5204957832104823E-2</c:v>
                </c:pt>
                <c:pt idx="576">
                  <c:v>-3.775149609469775E-4</c:v>
                </c:pt>
                <c:pt idx="577">
                  <c:v>1.4947727035445569E-2</c:v>
                </c:pt>
                <c:pt idx="578">
                  <c:v>-5.1572406019677721E-3</c:v>
                </c:pt>
                <c:pt idx="579">
                  <c:v>-2.9964023837094933E-4</c:v>
                </c:pt>
                <c:pt idx="580">
                  <c:v>-8.3563614921945591E-3</c:v>
                </c:pt>
                <c:pt idx="581">
                  <c:v>-1.3143720087137179E-2</c:v>
                </c:pt>
                <c:pt idx="582">
                  <c:v>1.3219464453094451E-2</c:v>
                </c:pt>
                <c:pt idx="583">
                  <c:v>4.7705736955194183E-3</c:v>
                </c:pt>
                <c:pt idx="584">
                  <c:v>1.1790946327886461E-2</c:v>
                </c:pt>
                <c:pt idx="585">
                  <c:v>-6.21575707543498E-3</c:v>
                </c:pt>
                <c:pt idx="586">
                  <c:v>6.7378787944095157E-3</c:v>
                </c:pt>
                <c:pt idx="587">
                  <c:v>8.3232374318207587E-3</c:v>
                </c:pt>
                <c:pt idx="588">
                  <c:v>1.13317393461139E-2</c:v>
                </c:pt>
                <c:pt idx="589">
                  <c:v>-6.8275746529228741E-3</c:v>
                </c:pt>
                <c:pt idx="590">
                  <c:v>6.6289751399091262E-4</c:v>
                </c:pt>
                <c:pt idx="591">
                  <c:v>-1.5477004502738062E-3</c:v>
                </c:pt>
                <c:pt idx="592">
                  <c:v>2.7705860800186999E-2</c:v>
                </c:pt>
                <c:pt idx="593">
                  <c:v>4.7937254403694479E-3</c:v>
                </c:pt>
                <c:pt idx="594">
                  <c:v>-2.1434038405238106E-3</c:v>
                </c:pt>
                <c:pt idx="595">
                  <c:v>-6.4406683564329848E-4</c:v>
                </c:pt>
                <c:pt idx="596">
                  <c:v>5.0056360936277138E-4</c:v>
                </c:pt>
                <c:pt idx="597">
                  <c:v>1.4350322628042437E-4</c:v>
                </c:pt>
                <c:pt idx="598">
                  <c:v>-3.0805444238741772E-3</c:v>
                </c:pt>
                <c:pt idx="599">
                  <c:v>-3.5878480494887038E-4</c:v>
                </c:pt>
                <c:pt idx="600">
                  <c:v>6.010714771317642E-3</c:v>
                </c:pt>
                <c:pt idx="601">
                  <c:v>3.205885577774693E-3</c:v>
                </c:pt>
                <c:pt idx="602">
                  <c:v>-6.4213379559126703E-3</c:v>
                </c:pt>
                <c:pt idx="603">
                  <c:v>7.7000816962750117E-3</c:v>
                </c:pt>
                <c:pt idx="604">
                  <c:v>2.9081992217848585E-3</c:v>
                </c:pt>
                <c:pt idx="605">
                  <c:v>-1.0894748738336088E-2</c:v>
                </c:pt>
                <c:pt idx="606">
                  <c:v>1.6455131887129059E-3</c:v>
                </c:pt>
                <c:pt idx="607">
                  <c:v>-1.4326761826331073E-2</c:v>
                </c:pt>
                <c:pt idx="608">
                  <c:v>3.4023286307420073E-3</c:v>
                </c:pt>
                <c:pt idx="609">
                  <c:v>-3.5470449041887144E-3</c:v>
                </c:pt>
                <c:pt idx="610">
                  <c:v>1.2539415003460919E-2</c:v>
                </c:pt>
                <c:pt idx="611">
                  <c:v>2.0033842614971403E-3</c:v>
                </c:pt>
                <c:pt idx="612">
                  <c:v>1.5672136929463936E-2</c:v>
                </c:pt>
                <c:pt idx="613">
                  <c:v>-9.8993936087744018E-3</c:v>
                </c:pt>
                <c:pt idx="614">
                  <c:v>-8.5273797589943332E-4</c:v>
                </c:pt>
                <c:pt idx="615">
                  <c:v>7.1143691795455049E-3</c:v>
                </c:pt>
                <c:pt idx="616">
                  <c:v>-6.044498710614403E-3</c:v>
                </c:pt>
                <c:pt idx="617">
                  <c:v>4.4129199232637384E-3</c:v>
                </c:pt>
                <c:pt idx="618">
                  <c:v>-9.0597876949715054E-3</c:v>
                </c:pt>
                <c:pt idx="619">
                  <c:v>-2.6209233399806509E-2</c:v>
                </c:pt>
                <c:pt idx="620">
                  <c:v>1.6777567524966126E-2</c:v>
                </c:pt>
                <c:pt idx="621">
                  <c:v>9.2172322662623547E-3</c:v>
                </c:pt>
                <c:pt idx="622">
                  <c:v>-4.5264325741399599E-3</c:v>
                </c:pt>
                <c:pt idx="623">
                  <c:v>2.1511185321259996E-2</c:v>
                </c:pt>
                <c:pt idx="624">
                  <c:v>7.0765496670301028E-5</c:v>
                </c:pt>
                <c:pt idx="625">
                  <c:v>3.5166391891753297E-3</c:v>
                </c:pt>
                <c:pt idx="626">
                  <c:v>-4.7152214727699416E-3</c:v>
                </c:pt>
                <c:pt idx="627">
                  <c:v>7.011501055689061E-5</c:v>
                </c:pt>
                <c:pt idx="628">
                  <c:v>4.0830127246477997E-3</c:v>
                </c:pt>
                <c:pt idx="629">
                  <c:v>-1.1950441303222282E-3</c:v>
                </c:pt>
                <c:pt idx="630">
                  <c:v>-3.3817997331088831E-3</c:v>
                </c:pt>
                <c:pt idx="631">
                  <c:v>2.3967437959802199E-3</c:v>
                </c:pt>
                <c:pt idx="632">
                  <c:v>-2.6086692048759384E-3</c:v>
                </c:pt>
                <c:pt idx="633">
                  <c:v>-2.1905765715639312E-3</c:v>
                </c:pt>
                <c:pt idx="634">
                  <c:v>1.7673221334096041E-3</c:v>
                </c:pt>
                <c:pt idx="635">
                  <c:v>1.7642042154417112E-3</c:v>
                </c:pt>
                <c:pt idx="636">
                  <c:v>-6.7198638234519025E-3</c:v>
                </c:pt>
                <c:pt idx="637">
                  <c:v>-7.623104088366083E-3</c:v>
                </c:pt>
                <c:pt idx="638">
                  <c:v>-5.3780334589416615E-3</c:v>
                </c:pt>
                <c:pt idx="639">
                  <c:v>5.7355920703451458E-3</c:v>
                </c:pt>
                <c:pt idx="640">
                  <c:v>6.2002581180910623E-3</c:v>
                </c:pt>
                <c:pt idx="641">
                  <c:v>-1.3507005269056331E-3</c:v>
                </c:pt>
                <c:pt idx="642">
                  <c:v>-3.9920860880439607E-3</c:v>
                </c:pt>
                <c:pt idx="643">
                  <c:v>-2.0567583747981323E-2</c:v>
                </c:pt>
                <c:pt idx="644">
                  <c:v>4.1477987498419041E-3</c:v>
                </c:pt>
                <c:pt idx="645">
                  <c:v>-1.868949475211391E-2</c:v>
                </c:pt>
                <c:pt idx="646">
                  <c:v>9.058281585454778E-3</c:v>
                </c:pt>
                <c:pt idx="647">
                  <c:v>4.6081163801224819E-3</c:v>
                </c:pt>
                <c:pt idx="648">
                  <c:v>-7.8392450447455058E-3</c:v>
                </c:pt>
                <c:pt idx="649">
                  <c:v>6.963180190154899E-3</c:v>
                </c:pt>
                <c:pt idx="650">
                  <c:v>1.1762979794870537E-2</c:v>
                </c:pt>
                <c:pt idx="651">
                  <c:v>-3.1086459619170548E-3</c:v>
                </c:pt>
                <c:pt idx="652">
                  <c:v>-5.809736174757078E-3</c:v>
                </c:pt>
                <c:pt idx="653">
                  <c:v>2.6733689678619776E-2</c:v>
                </c:pt>
                <c:pt idx="654">
                  <c:v>-1.2128344137079207E-2</c:v>
                </c:pt>
                <c:pt idx="655">
                  <c:v>5.6540657119258375E-3</c:v>
                </c:pt>
                <c:pt idx="656">
                  <c:v>-1.2140760355244026E-3</c:v>
                </c:pt>
                <c:pt idx="657">
                  <c:v>-1.6445307890780663E-3</c:v>
                </c:pt>
                <c:pt idx="658">
                  <c:v>-8.5925211805559971E-4</c:v>
                </c:pt>
                <c:pt idx="659">
                  <c:v>5.0728952135201642E-3</c:v>
                </c:pt>
                <c:pt idx="660">
                  <c:v>-1.7837132914698412E-3</c:v>
                </c:pt>
                <c:pt idx="661">
                  <c:v>3.777849498216588E-3</c:v>
                </c:pt>
                <c:pt idx="662">
                  <c:v>6.8762841910270621E-3</c:v>
                </c:pt>
                <c:pt idx="663">
                  <c:v>7.7646907895345414E-4</c:v>
                </c:pt>
                <c:pt idx="664">
                  <c:v>-7.0625499178448724E-4</c:v>
                </c:pt>
                <c:pt idx="665">
                  <c:v>-2.3336003118430292E-3</c:v>
                </c:pt>
                <c:pt idx="666">
                  <c:v>4.5209313261329225E-3</c:v>
                </c:pt>
                <c:pt idx="667">
                  <c:v>-4.9462080190212365E-3</c:v>
                </c:pt>
                <c:pt idx="668">
                  <c:v>7.0820546196124351E-4</c:v>
                </c:pt>
                <c:pt idx="669">
                  <c:v>8.1775747369293595E-3</c:v>
                </c:pt>
                <c:pt idx="670">
                  <c:v>1.4033927792777602E-3</c:v>
                </c:pt>
                <c:pt idx="671">
                  <c:v>7.0408299207657424E-5</c:v>
                </c:pt>
                <c:pt idx="672">
                  <c:v>-4.0744067315621486E-3</c:v>
                </c:pt>
                <c:pt idx="673">
                  <c:v>1.2658469243684474E-3</c:v>
                </c:pt>
                <c:pt idx="674">
                  <c:v>2.1776117487177188E-3</c:v>
                </c:pt>
                <c:pt idx="675">
                  <c:v>-2.318101417316839E-3</c:v>
                </c:pt>
                <c:pt idx="676">
                  <c:v>1.1187342364680697E-2</c:v>
                </c:pt>
                <c:pt idx="677">
                  <c:v>-6.8369654605489006E-3</c:v>
                </c:pt>
                <c:pt idx="678">
                  <c:v>1.8381702179351166E-2</c:v>
                </c:pt>
                <c:pt idx="679">
                  <c:v>-1.7884639259283404E-3</c:v>
                </c:pt>
                <c:pt idx="680">
                  <c:v>2.4073775176058081E-3</c:v>
                </c:pt>
                <c:pt idx="681">
                  <c:v>2.1070447616369923E-2</c:v>
                </c:pt>
                <c:pt idx="682">
                  <c:v>8.9054993826750591E-3</c:v>
                </c:pt>
                <c:pt idx="683">
                  <c:v>-2.6800792559704251E-3</c:v>
                </c:pt>
                <c:pt idx="684">
                  <c:v>3.1485969786849612E-3</c:v>
                </c:pt>
                <c:pt idx="685">
                  <c:v>8.1257495774376878E-3</c:v>
                </c:pt>
                <c:pt idx="686">
                  <c:v>-3.3192453914866814E-4</c:v>
                </c:pt>
                <c:pt idx="687">
                  <c:v>-1.0673952265259601E-2</c:v>
                </c:pt>
                <c:pt idx="688">
                  <c:v>6.7509612107438527E-3</c:v>
                </c:pt>
                <c:pt idx="689">
                  <c:v>8.8876034534918109E-3</c:v>
                </c:pt>
                <c:pt idx="690">
                  <c:v>-6.6252040853519894E-3</c:v>
                </c:pt>
                <c:pt idx="691">
                  <c:v>-1.0355737909512266E-2</c:v>
                </c:pt>
                <c:pt idx="692">
                  <c:v>4.0311018752329283E-4</c:v>
                </c:pt>
                <c:pt idx="693">
                  <c:v>-1.0867212577400944E-2</c:v>
                </c:pt>
                <c:pt idx="694">
                  <c:v>-5.6485743763660832E-3</c:v>
                </c:pt>
                <c:pt idx="695">
                  <c:v>8.0210480943938758E-3</c:v>
                </c:pt>
                <c:pt idx="696">
                  <c:v>2.7047231943713519E-3</c:v>
                </c:pt>
                <c:pt idx="697">
                  <c:v>-2.1636118082290008E-3</c:v>
                </c:pt>
                <c:pt idx="698">
                  <c:v>5.2645404330699469E-3</c:v>
                </c:pt>
                <c:pt idx="699">
                  <c:v>4.633783169135256E-3</c:v>
                </c:pt>
                <c:pt idx="700">
                  <c:v>-1.3355299830399743E-2</c:v>
                </c:pt>
                <c:pt idx="701">
                  <c:v>1.2893725860604272E-3</c:v>
                </c:pt>
                <c:pt idx="702">
                  <c:v>-7.0776900564689417E-3</c:v>
                </c:pt>
                <c:pt idx="703">
                  <c:v>-3.6263019033607536E-3</c:v>
                </c:pt>
                <c:pt idx="704">
                  <c:v>-5.7052654967804164E-3</c:v>
                </c:pt>
                <c:pt idx="705">
                  <c:v>-5.2532145878309774E-3</c:v>
                </c:pt>
                <c:pt idx="706">
                  <c:v>1.7313041026879342E-3</c:v>
                </c:pt>
                <c:pt idx="707">
                  <c:v>3.3149567684293774E-3</c:v>
                </c:pt>
                <c:pt idx="708">
                  <c:v>-2.0704707676731985E-3</c:v>
                </c:pt>
                <c:pt idx="709">
                  <c:v>-1.3845372495439523E-2</c:v>
                </c:pt>
                <c:pt idx="710">
                  <c:v>1.9601146535046846E-3</c:v>
                </c:pt>
                <c:pt idx="711">
                  <c:v>-2.3106688760867926E-3</c:v>
                </c:pt>
                <c:pt idx="712">
                  <c:v>5.6082778492504159E-4</c:v>
                </c:pt>
                <c:pt idx="713">
                  <c:v>2.7979896983754359E-3</c:v>
                </c:pt>
                <c:pt idx="714">
                  <c:v>-6.446829662431452E-3</c:v>
                </c:pt>
                <c:pt idx="715">
                  <c:v>-1.2378549394245167E-2</c:v>
                </c:pt>
                <c:pt idx="716">
                  <c:v>-4.2738809251194191E-4</c:v>
                </c:pt>
                <c:pt idx="717">
                  <c:v>-7.5763579498761566E-3</c:v>
                </c:pt>
                <c:pt idx="718">
                  <c:v>-1.6857633647089226E-2</c:v>
                </c:pt>
                <c:pt idx="719">
                  <c:v>-9.6785866790711165E-3</c:v>
                </c:pt>
                <c:pt idx="720">
                  <c:v>6.5357778881697812E-3</c:v>
                </c:pt>
                <c:pt idx="721">
                  <c:v>7.2926800917708645E-3</c:v>
                </c:pt>
                <c:pt idx="722">
                  <c:v>1.170296001779428E-2</c:v>
                </c:pt>
                <c:pt idx="723">
                  <c:v>3.012121767984966E-3</c:v>
                </c:pt>
                <c:pt idx="724">
                  <c:v>-9.31811909413382E-4</c:v>
                </c:pt>
                <c:pt idx="725">
                  <c:v>-1.075507530146285E-3</c:v>
                </c:pt>
                <c:pt idx="726">
                  <c:v>-7.2725702558473129E-3</c:v>
                </c:pt>
                <c:pt idx="727">
                  <c:v>1.0781817574499829E-2</c:v>
                </c:pt>
                <c:pt idx="728">
                  <c:v>4.8505159880937246E-3</c:v>
                </c:pt>
                <c:pt idx="729">
                  <c:v>8.0072766323102725E-3</c:v>
                </c:pt>
                <c:pt idx="730">
                  <c:v>2.1022617333465256E-2</c:v>
                </c:pt>
                <c:pt idx="731">
                  <c:v>9.0134178228015137E-3</c:v>
                </c:pt>
                <c:pt idx="732">
                  <c:v>5.5323343594213719E-3</c:v>
                </c:pt>
                <c:pt idx="733">
                  <c:v>1.0368190760945807E-2</c:v>
                </c:pt>
                <c:pt idx="734">
                  <c:v>1.1527435433445081E-2</c:v>
                </c:pt>
                <c:pt idx="735">
                  <c:v>-8.7677919494056501E-3</c:v>
                </c:pt>
                <c:pt idx="736">
                  <c:v>-8.2354565805409022E-3</c:v>
                </c:pt>
                <c:pt idx="737">
                  <c:v>6.2168175041409082E-3</c:v>
                </c:pt>
                <c:pt idx="738">
                  <c:v>6.5125964132093763E-3</c:v>
                </c:pt>
                <c:pt idx="739">
                  <c:v>2.4732528073797074E-3</c:v>
                </c:pt>
                <c:pt idx="740">
                  <c:v>-4.6770446477100889E-4</c:v>
                </c:pt>
                <c:pt idx="741">
                  <c:v>3.0681159021990223E-3</c:v>
                </c:pt>
                <c:pt idx="742">
                  <c:v>7.2980236646578061E-3</c:v>
                </c:pt>
                <c:pt idx="743">
                  <c:v>-6.9649500341081539E-3</c:v>
                </c:pt>
                <c:pt idx="744">
                  <c:v>-6.4110224001955171E-3</c:v>
                </c:pt>
                <c:pt idx="745">
                  <c:v>3.477537332217789E-3</c:v>
                </c:pt>
                <c:pt idx="746">
                  <c:v>-9.0532537467937577E-3</c:v>
                </c:pt>
                <c:pt idx="747">
                  <c:v>4.0366438876915665E-4</c:v>
                </c:pt>
                <c:pt idx="748">
                  <c:v>-4.9950713826441024E-3</c:v>
                </c:pt>
                <c:pt idx="749">
                  <c:v>-5.7697658123110028E-3</c:v>
                </c:pt>
                <c:pt idx="750">
                  <c:v>-2.5786902191874548E-2</c:v>
                </c:pt>
                <c:pt idx="751">
                  <c:v>-8.6282973516286811E-3</c:v>
                </c:pt>
                <c:pt idx="752">
                  <c:v>8.5584069102711182E-3</c:v>
                </c:pt>
                <c:pt idx="753">
                  <c:v>-5.3933880730525916E-3</c:v>
                </c:pt>
                <c:pt idx="754">
                  <c:v>1.6646001539497635E-2</c:v>
                </c:pt>
                <c:pt idx="755">
                  <c:v>7.0889528981409964E-3</c:v>
                </c:pt>
                <c:pt idx="756">
                  <c:v>4.9941302748652203E-3</c:v>
                </c:pt>
                <c:pt idx="757">
                  <c:v>-1.1254808994691997E-2</c:v>
                </c:pt>
                <c:pt idx="758">
                  <c:v>-1.5789918807840125E-2</c:v>
                </c:pt>
                <c:pt idx="759">
                  <c:v>-1.412180957810443E-2</c:v>
                </c:pt>
                <c:pt idx="760">
                  <c:v>-2.512991584458206E-2</c:v>
                </c:pt>
                <c:pt idx="761">
                  <c:v>-1.2252467710265294E-2</c:v>
                </c:pt>
                <c:pt idx="762">
                  <c:v>1.4946885918798752E-2</c:v>
                </c:pt>
                <c:pt idx="763">
                  <c:v>1.0776900615678641E-2</c:v>
                </c:pt>
                <c:pt idx="764">
                  <c:v>-3.2423348219755661E-3</c:v>
                </c:pt>
                <c:pt idx="765">
                  <c:v>-1.015602569712345E-2</c:v>
                </c:pt>
                <c:pt idx="766">
                  <c:v>1.3813114026799507E-2</c:v>
                </c:pt>
                <c:pt idx="767">
                  <c:v>1.8102775996495526E-2</c:v>
                </c:pt>
                <c:pt idx="768">
                  <c:v>1.7849584587916158E-2</c:v>
                </c:pt>
                <c:pt idx="769">
                  <c:v>9.4973698036022285E-3</c:v>
                </c:pt>
                <c:pt idx="770">
                  <c:v>5.7104016133741617E-3</c:v>
                </c:pt>
                <c:pt idx="771">
                  <c:v>-1.6811299378095133E-2</c:v>
                </c:pt>
                <c:pt idx="772">
                  <c:v>-3.254565422820152E-2</c:v>
                </c:pt>
                <c:pt idx="773">
                  <c:v>3.2387309519552525E-3</c:v>
                </c:pt>
                <c:pt idx="774">
                  <c:v>3.0126942014532913E-3</c:v>
                </c:pt>
                <c:pt idx="775">
                  <c:v>1.2883813625583463E-3</c:v>
                </c:pt>
                <c:pt idx="776">
                  <c:v>-2.2204034540158476E-3</c:v>
                </c:pt>
                <c:pt idx="777">
                  <c:v>9.0638760834245036E-3</c:v>
                </c:pt>
                <c:pt idx="778">
                  <c:v>1.4248411113203352E-2</c:v>
                </c:pt>
                <c:pt idx="779">
                  <c:v>-4.9014440088041239E-4</c:v>
                </c:pt>
                <c:pt idx="780">
                  <c:v>3.2178924319323302E-3</c:v>
                </c:pt>
                <c:pt idx="781">
                  <c:v>1.0561011501409322E-2</c:v>
                </c:pt>
                <c:pt idx="782">
                  <c:v>-2.7696444308692478E-4</c:v>
                </c:pt>
                <c:pt idx="783">
                  <c:v>-1.8489714974853886E-2</c:v>
                </c:pt>
                <c:pt idx="784">
                  <c:v>1.3430515953894412E-2</c:v>
                </c:pt>
                <c:pt idx="785">
                  <c:v>-2.7829493972800342E-3</c:v>
                </c:pt>
                <c:pt idx="786">
                  <c:v>9.4999492600577832E-3</c:v>
                </c:pt>
                <c:pt idx="787">
                  <c:v>-1.9341315553202544E-3</c:v>
                </c:pt>
                <c:pt idx="788">
                  <c:v>-2.839472902466526E-3</c:v>
                </c:pt>
                <c:pt idx="789">
                  <c:v>-5.2841517689854759E-3</c:v>
                </c:pt>
                <c:pt idx="790">
                  <c:v>1.4053269249762777E-2</c:v>
                </c:pt>
                <c:pt idx="791">
                  <c:v>-2.8226619430176824E-3</c:v>
                </c:pt>
                <c:pt idx="792">
                  <c:v>-1.7665328452857686E-2</c:v>
                </c:pt>
                <c:pt idx="793">
                  <c:v>9.9139579374761966E-3</c:v>
                </c:pt>
                <c:pt idx="794">
                  <c:v>-1.9077089233979359E-2</c:v>
                </c:pt>
                <c:pt idx="795">
                  <c:v>-7.320059512597797E-3</c:v>
                </c:pt>
                <c:pt idx="796">
                  <c:v>7.1084846389669762E-5</c:v>
                </c:pt>
                <c:pt idx="797">
                  <c:v>-2.1994979757398975E-2</c:v>
                </c:pt>
                <c:pt idx="798">
                  <c:v>-1.0260500545386903E-2</c:v>
                </c:pt>
                <c:pt idx="799">
                  <c:v>6.6351957566195897E-4</c:v>
                </c:pt>
                <c:pt idx="800">
                  <c:v>1.2291620032342715E-2</c:v>
                </c:pt>
                <c:pt idx="801">
                  <c:v>1.6514727500968492E-2</c:v>
                </c:pt>
                <c:pt idx="802">
                  <c:v>7.8372641846889413E-3</c:v>
                </c:pt>
                <c:pt idx="803">
                  <c:v>-4.2589376344773504E-4</c:v>
                </c:pt>
                <c:pt idx="804">
                  <c:v>9.9298430539071481E-4</c:v>
                </c:pt>
                <c:pt idx="805">
                  <c:v>-1.1843488381520304E-2</c:v>
                </c:pt>
                <c:pt idx="806">
                  <c:v>-9.8816680879233419E-3</c:v>
                </c:pt>
                <c:pt idx="807">
                  <c:v>2.1743047895024598E-4</c:v>
                </c:pt>
                <c:pt idx="808">
                  <c:v>-2.1764351442245117E-3</c:v>
                </c:pt>
                <c:pt idx="809">
                  <c:v>-1.1761318268479287E-2</c:v>
                </c:pt>
                <c:pt idx="810">
                  <c:v>-5.5274588091985153E-3</c:v>
                </c:pt>
                <c:pt idx="811">
                  <c:v>-1.0249636276471196E-2</c:v>
                </c:pt>
                <c:pt idx="812">
                  <c:v>3.130590499290761E-3</c:v>
                </c:pt>
                <c:pt idx="813">
                  <c:v>-6.2710123815441273E-3</c:v>
                </c:pt>
                <c:pt idx="814">
                  <c:v>3.9284542758263971E-2</c:v>
                </c:pt>
                <c:pt idx="815">
                  <c:v>-6.4292723776368261E-3</c:v>
                </c:pt>
                <c:pt idx="816">
                  <c:v>-1.1222709422720257E-2</c:v>
                </c:pt>
                <c:pt idx="817">
                  <c:v>-1.031340749077137E-2</c:v>
                </c:pt>
                <c:pt idx="818">
                  <c:v>-3.8575992561425587E-3</c:v>
                </c:pt>
                <c:pt idx="819">
                  <c:v>1.3657365106850033E-2</c:v>
                </c:pt>
                <c:pt idx="820">
                  <c:v>-8.9853316910139258E-3</c:v>
                </c:pt>
                <c:pt idx="821">
                  <c:v>6.1223358736853797E-3</c:v>
                </c:pt>
                <c:pt idx="822">
                  <c:v>1.2488062840116947E-3</c:v>
                </c:pt>
                <c:pt idx="823">
                  <c:v>2.2727894997389166E-2</c:v>
                </c:pt>
                <c:pt idx="824">
                  <c:v>2.5026489383440258E-2</c:v>
                </c:pt>
                <c:pt idx="825">
                  <c:v>-8.0844372092444359E-3</c:v>
                </c:pt>
                <c:pt idx="826">
                  <c:v>-2.0898952748261524E-2</c:v>
                </c:pt>
                <c:pt idx="827">
                  <c:v>5.1768754339375977E-3</c:v>
                </c:pt>
                <c:pt idx="828">
                  <c:v>2.2475524323179109E-2</c:v>
                </c:pt>
                <c:pt idx="829">
                  <c:v>-3.9334838113883235E-3</c:v>
                </c:pt>
                <c:pt idx="830">
                  <c:v>1.3839831231433286E-2</c:v>
                </c:pt>
                <c:pt idx="831">
                  <c:v>1.1938398057592616E-2</c:v>
                </c:pt>
                <c:pt idx="832">
                  <c:v>-2.9537698600353747E-3</c:v>
                </c:pt>
                <c:pt idx="833">
                  <c:v>1.517852357693009E-3</c:v>
                </c:pt>
                <c:pt idx="834">
                  <c:v>2.9612591689246381E-3</c:v>
                </c:pt>
                <c:pt idx="835">
                  <c:v>-8.3544540169000758E-3</c:v>
                </c:pt>
                <c:pt idx="836">
                  <c:v>-2.9854279247916557E-3</c:v>
                </c:pt>
                <c:pt idx="837">
                  <c:v>-1.2949038428329366E-2</c:v>
                </c:pt>
                <c:pt idx="838">
                  <c:v>6.1806079986869815E-3</c:v>
                </c:pt>
                <c:pt idx="839">
                  <c:v>4.3314191640846586E-3</c:v>
                </c:pt>
                <c:pt idx="840">
                  <c:v>1.7620056069554607E-2</c:v>
                </c:pt>
                <c:pt idx="841">
                  <c:v>8.3891446328301054E-3</c:v>
                </c:pt>
                <c:pt idx="842">
                  <c:v>1.7771977596446033E-2</c:v>
                </c:pt>
                <c:pt idx="843">
                  <c:v>-6.3587011050389016E-3</c:v>
                </c:pt>
                <c:pt idx="844">
                  <c:v>1.3936559024258792E-2</c:v>
                </c:pt>
                <c:pt idx="845">
                  <c:v>1.9855475246375923E-4</c:v>
                </c:pt>
                <c:pt idx="846">
                  <c:v>2.8432042461831331E-3</c:v>
                </c:pt>
                <c:pt idx="847">
                  <c:v>2.2973087019000662E-2</c:v>
                </c:pt>
                <c:pt idx="848">
                  <c:v>9.9509454127930698E-3</c:v>
                </c:pt>
                <c:pt idx="849">
                  <c:v>5.5424523718901574E-3</c:v>
                </c:pt>
                <c:pt idx="850">
                  <c:v>-2.002025089957863E-2</c:v>
                </c:pt>
                <c:pt idx="851">
                  <c:v>-6.8937215043512988E-3</c:v>
                </c:pt>
                <c:pt idx="852">
                  <c:v>2.570587154159908E-2</c:v>
                </c:pt>
                <c:pt idx="853">
                  <c:v>-8.9090868804188631E-4</c:v>
                </c:pt>
                <c:pt idx="854">
                  <c:v>-7.6686263546957454E-3</c:v>
                </c:pt>
                <c:pt idx="855">
                  <c:v>1.1291130660751693E-2</c:v>
                </c:pt>
                <c:pt idx="856">
                  <c:v>1.2480888689357858E-2</c:v>
                </c:pt>
                <c:pt idx="857">
                  <c:v>1.502323758749838E-3</c:v>
                </c:pt>
                <c:pt idx="858">
                  <c:v>-1.90075081468177E-2</c:v>
                </c:pt>
                <c:pt idx="859">
                  <c:v>5.1008827850816348E-4</c:v>
                </c:pt>
                <c:pt idx="860">
                  <c:v>-1.0504558564203048E-2</c:v>
                </c:pt>
                <c:pt idx="861">
                  <c:v>-6.8487326607704147E-3</c:v>
                </c:pt>
                <c:pt idx="862">
                  <c:v>1.2690863687377365E-2</c:v>
                </c:pt>
                <c:pt idx="863">
                  <c:v>-2.0828307647858403E-2</c:v>
                </c:pt>
                <c:pt idx="864">
                  <c:v>-6.6238275593442598E-3</c:v>
                </c:pt>
                <c:pt idx="865">
                  <c:v>3.4814864171491236E-3</c:v>
                </c:pt>
                <c:pt idx="866">
                  <c:v>1.3739801161686186E-2</c:v>
                </c:pt>
                <c:pt idx="867">
                  <c:v>-8.604616752419322E-3</c:v>
                </c:pt>
                <c:pt idx="868">
                  <c:v>-2.1039687459765227E-2</c:v>
                </c:pt>
                <c:pt idx="869">
                  <c:v>1.1632802847158513E-2</c:v>
                </c:pt>
                <c:pt idx="870">
                  <c:v>-1.417649966341381E-2</c:v>
                </c:pt>
                <c:pt idx="871">
                  <c:v>-1.0512119868376291E-2</c:v>
                </c:pt>
                <c:pt idx="872">
                  <c:v>-9.4889224131748673E-4</c:v>
                </c:pt>
                <c:pt idx="873">
                  <c:v>3.8569919217724081E-3</c:v>
                </c:pt>
                <c:pt idx="874">
                  <c:v>1.0801043980594831E-3</c:v>
                </c:pt>
                <c:pt idx="875">
                  <c:v>-0.12076415671267365</c:v>
                </c:pt>
                <c:pt idx="876">
                  <c:v>-7.0326025414229748E-2</c:v>
                </c:pt>
                <c:pt idx="877">
                  <c:v>-2.7827991326950852E-2</c:v>
                </c:pt>
                <c:pt idx="878">
                  <c:v>1.0913307913553059E-3</c:v>
                </c:pt>
                <c:pt idx="879">
                  <c:v>2.8124157225983864E-2</c:v>
                </c:pt>
                <c:pt idx="880">
                  <c:v>1.240241393114409E-2</c:v>
                </c:pt>
                <c:pt idx="881">
                  <c:v>-6.1414771931290633E-3</c:v>
                </c:pt>
                <c:pt idx="882">
                  <c:v>2.1093841091741856E-2</c:v>
                </c:pt>
                <c:pt idx="883">
                  <c:v>1.9491232382541884E-2</c:v>
                </c:pt>
                <c:pt idx="884">
                  <c:v>1.1668348967656859E-3</c:v>
                </c:pt>
                <c:pt idx="885">
                  <c:v>-2.5033043335082494E-2</c:v>
                </c:pt>
                <c:pt idx="886">
                  <c:v>1.6288000365079016E-2</c:v>
                </c:pt>
                <c:pt idx="887">
                  <c:v>-1.732493273248744E-2</c:v>
                </c:pt>
                <c:pt idx="888">
                  <c:v>-3.5965133387407481E-3</c:v>
                </c:pt>
                <c:pt idx="889">
                  <c:v>-1.2085419329817994E-2</c:v>
                </c:pt>
                <c:pt idx="890">
                  <c:v>-8.7109569924248582E-3</c:v>
                </c:pt>
                <c:pt idx="891">
                  <c:v>-1.0521785216531567E-2</c:v>
                </c:pt>
                <c:pt idx="892">
                  <c:v>5.6036630426144181E-3</c:v>
                </c:pt>
                <c:pt idx="893">
                  <c:v>-1.8996133389679454E-2</c:v>
                </c:pt>
                <c:pt idx="894">
                  <c:v>4.1836003478934155E-4</c:v>
                </c:pt>
                <c:pt idx="895">
                  <c:v>-6.6946009350318618E-4</c:v>
                </c:pt>
                <c:pt idx="896">
                  <c:v>1.0333365513177919E-2</c:v>
                </c:pt>
                <c:pt idx="897">
                  <c:v>-1.9505730313751576E-2</c:v>
                </c:pt>
                <c:pt idx="898">
                  <c:v>3.2274066701613063E-2</c:v>
                </c:pt>
                <c:pt idx="899">
                  <c:v>-1.2188554694073915E-2</c:v>
                </c:pt>
                <c:pt idx="900">
                  <c:v>2.3987847059413033E-2</c:v>
                </c:pt>
                <c:pt idx="901">
                  <c:v>8.0806685955230289E-4</c:v>
                </c:pt>
                <c:pt idx="902">
                  <c:v>3.2282182126536054E-3</c:v>
                </c:pt>
                <c:pt idx="903">
                  <c:v>-1.4200104072275618E-2</c:v>
                </c:pt>
                <c:pt idx="904">
                  <c:v>-3.6842109587165058E-3</c:v>
                </c:pt>
                <c:pt idx="905">
                  <c:v>-2.7924322676097534E-3</c:v>
                </c:pt>
                <c:pt idx="906">
                  <c:v>8.5993497322944187E-3</c:v>
                </c:pt>
                <c:pt idx="907">
                  <c:v>1.3123528414919736E-2</c:v>
                </c:pt>
                <c:pt idx="908">
                  <c:v>7.0577579183234568E-3</c:v>
                </c:pt>
                <c:pt idx="909">
                  <c:v>1.5170771777740326E-3</c:v>
                </c:pt>
                <c:pt idx="910">
                  <c:v>6.3855222456018785E-4</c:v>
                </c:pt>
                <c:pt idx="911">
                  <c:v>3.9838014284811755E-4</c:v>
                </c:pt>
                <c:pt idx="912">
                  <c:v>-3.0333076272209747E-3</c:v>
                </c:pt>
                <c:pt idx="913">
                  <c:v>2.3958231971674252E-3</c:v>
                </c:pt>
                <c:pt idx="914">
                  <c:v>1.9353701856634833E-2</c:v>
                </c:pt>
                <c:pt idx="915">
                  <c:v>9.7317608276457027E-3</c:v>
                </c:pt>
                <c:pt idx="916">
                  <c:v>-2.3270632329964944E-3</c:v>
                </c:pt>
                <c:pt idx="917">
                  <c:v>6.1161159581336333E-3</c:v>
                </c:pt>
                <c:pt idx="918">
                  <c:v>8.3013331519838432E-3</c:v>
                </c:pt>
                <c:pt idx="919">
                  <c:v>1.4514924675760954E-2</c:v>
                </c:pt>
                <c:pt idx="920">
                  <c:v>-2.5689717179423629E-3</c:v>
                </c:pt>
                <c:pt idx="921">
                  <c:v>-1.4379590409552923E-3</c:v>
                </c:pt>
                <c:pt idx="922">
                  <c:v>-7.9096056726127878E-2</c:v>
                </c:pt>
                <c:pt idx="923">
                  <c:v>3.7096414572803084E-2</c:v>
                </c:pt>
                <c:pt idx="924">
                  <c:v>2.465555714494869E-2</c:v>
                </c:pt>
                <c:pt idx="925">
                  <c:v>1.7571146753155027E-2</c:v>
                </c:pt>
                <c:pt idx="926">
                  <c:v>3.7037036552412688E-3</c:v>
                </c:pt>
                <c:pt idx="927">
                  <c:v>1.0557961917832127E-3</c:v>
                </c:pt>
                <c:pt idx="928">
                  <c:v>-1.656684703100994E-2</c:v>
                </c:pt>
                <c:pt idx="929">
                  <c:v>-3.8509795209206513E-2</c:v>
                </c:pt>
                <c:pt idx="930">
                  <c:v>8.0114926317699248E-3</c:v>
                </c:pt>
                <c:pt idx="931">
                  <c:v>8.1036550265149582E-3</c:v>
                </c:pt>
                <c:pt idx="932">
                  <c:v>9.8260433165935947E-3</c:v>
                </c:pt>
                <c:pt idx="933">
                  <c:v>2.0923445005569734E-3</c:v>
                </c:pt>
                <c:pt idx="934">
                  <c:v>9.5975765761725854E-3</c:v>
                </c:pt>
                <c:pt idx="935">
                  <c:v>1.831823852051415E-2</c:v>
                </c:pt>
                <c:pt idx="936">
                  <c:v>2.8701047088419795E-3</c:v>
                </c:pt>
                <c:pt idx="937">
                  <c:v>4.979505082196424E-2</c:v>
                </c:pt>
                <c:pt idx="938">
                  <c:v>1.0761426497842923E-3</c:v>
                </c:pt>
                <c:pt idx="939">
                  <c:v>-3.2304483003256727E-3</c:v>
                </c:pt>
                <c:pt idx="940">
                  <c:v>-1.4850576551532615E-2</c:v>
                </c:pt>
                <c:pt idx="941">
                  <c:v>-1.8042702592448712E-2</c:v>
                </c:pt>
                <c:pt idx="942">
                  <c:v>-4.2446695446197863E-3</c:v>
                </c:pt>
                <c:pt idx="943">
                  <c:v>7.2129272108916063E-3</c:v>
                </c:pt>
                <c:pt idx="944">
                  <c:v>6.6457931432120443E-3</c:v>
                </c:pt>
                <c:pt idx="945">
                  <c:v>-3.1931409293020671E-2</c:v>
                </c:pt>
                <c:pt idx="946">
                  <c:v>9.6794478072808766E-3</c:v>
                </c:pt>
                <c:pt idx="947">
                  <c:v>-3.0150145965256265E-3</c:v>
                </c:pt>
                <c:pt idx="948">
                  <c:v>5.2866718108563902E-4</c:v>
                </c:pt>
                <c:pt idx="949">
                  <c:v>1.4455561662493168E-2</c:v>
                </c:pt>
                <c:pt idx="950">
                  <c:v>-1.106647963323926E-2</c:v>
                </c:pt>
                <c:pt idx="951">
                  <c:v>-4.9751555809934064E-3</c:v>
                </c:pt>
                <c:pt idx="952">
                  <c:v>2.5367425264278039E-2</c:v>
                </c:pt>
                <c:pt idx="953">
                  <c:v>5.0696559941136544E-3</c:v>
                </c:pt>
                <c:pt idx="954">
                  <c:v>3.0013082185862366E-3</c:v>
                </c:pt>
                <c:pt idx="955">
                  <c:v>8.9480470342375301E-3</c:v>
                </c:pt>
                <c:pt idx="956">
                  <c:v>-2.0857525760913802E-2</c:v>
                </c:pt>
                <c:pt idx="957">
                  <c:v>-2.221248442577367E-3</c:v>
                </c:pt>
                <c:pt idx="958">
                  <c:v>-1.0805002241152563E-2</c:v>
                </c:pt>
                <c:pt idx="959">
                  <c:v>-2.1002203888662811E-3</c:v>
                </c:pt>
                <c:pt idx="960">
                  <c:v>8.5226990737089139E-3</c:v>
                </c:pt>
                <c:pt idx="961">
                  <c:v>-5.8232249962907262E-3</c:v>
                </c:pt>
                <c:pt idx="962">
                  <c:v>9.09364804023979E-3</c:v>
                </c:pt>
                <c:pt idx="963">
                  <c:v>-1.029251473766135E-2</c:v>
                </c:pt>
                <c:pt idx="964">
                  <c:v>-2.5281370629744549E-2</c:v>
                </c:pt>
                <c:pt idx="965">
                  <c:v>9.5654288182126859E-3</c:v>
                </c:pt>
                <c:pt idx="966">
                  <c:v>-2.7455867991645934E-3</c:v>
                </c:pt>
                <c:pt idx="967">
                  <c:v>1.6360047200193281E-2</c:v>
                </c:pt>
                <c:pt idx="968">
                  <c:v>-6.481533931313406E-3</c:v>
                </c:pt>
                <c:pt idx="969">
                  <c:v>-1.9470367419293515E-2</c:v>
                </c:pt>
                <c:pt idx="970">
                  <c:v>2.1585499448749226E-2</c:v>
                </c:pt>
                <c:pt idx="971">
                  <c:v>1.2894201802629231E-2</c:v>
                </c:pt>
                <c:pt idx="972">
                  <c:v>-9.9559424860194163E-3</c:v>
                </c:pt>
                <c:pt idx="973">
                  <c:v>-9.3726835864540187E-3</c:v>
                </c:pt>
                <c:pt idx="974">
                  <c:v>-2.3979363356421625E-2</c:v>
                </c:pt>
                <c:pt idx="975">
                  <c:v>5.8947002000304281E-3</c:v>
                </c:pt>
                <c:pt idx="976">
                  <c:v>2.5574978134376116E-2</c:v>
                </c:pt>
                <c:pt idx="977">
                  <c:v>-1.1370781840929821E-2</c:v>
                </c:pt>
                <c:pt idx="978">
                  <c:v>8.42621072636646E-3</c:v>
                </c:pt>
                <c:pt idx="979">
                  <c:v>-1.4084168305308993E-2</c:v>
                </c:pt>
                <c:pt idx="980">
                  <c:v>7.1816560206233631E-3</c:v>
                </c:pt>
                <c:pt idx="981">
                  <c:v>2.0866004798607448E-2</c:v>
                </c:pt>
                <c:pt idx="982">
                  <c:v>-2.8371071158222664E-3</c:v>
                </c:pt>
                <c:pt idx="983">
                  <c:v>2.4638845084324116E-3</c:v>
                </c:pt>
                <c:pt idx="984">
                  <c:v>2.0009258096954138E-2</c:v>
                </c:pt>
                <c:pt idx="985">
                  <c:v>1.8898892617207706E-2</c:v>
                </c:pt>
                <c:pt idx="986">
                  <c:v>4.7234416518181993E-3</c:v>
                </c:pt>
                <c:pt idx="987">
                  <c:v>7.6095306059745507E-3</c:v>
                </c:pt>
                <c:pt idx="988">
                  <c:v>-2.9090164661088706E-3</c:v>
                </c:pt>
                <c:pt idx="989">
                  <c:v>1.2569294974969648E-2</c:v>
                </c:pt>
                <c:pt idx="990">
                  <c:v>-1.2639680650616907E-3</c:v>
                </c:pt>
                <c:pt idx="991">
                  <c:v>-4.5063752028008195E-3</c:v>
                </c:pt>
                <c:pt idx="992">
                  <c:v>-6.656834367723013E-3</c:v>
                </c:pt>
                <c:pt idx="993">
                  <c:v>-2.12822828684924E-4</c:v>
                </c:pt>
                <c:pt idx="994">
                  <c:v>1.7747819882344151E-3</c:v>
                </c:pt>
                <c:pt idx="995">
                  <c:v>1.0444073275551876E-2</c:v>
                </c:pt>
                <c:pt idx="996">
                  <c:v>2.3841477290660663E-3</c:v>
                </c:pt>
                <c:pt idx="997">
                  <c:v>-2.3525926382131919E-2</c:v>
                </c:pt>
                <c:pt idx="998">
                  <c:v>2.050937151010087E-2</c:v>
                </c:pt>
                <c:pt idx="999">
                  <c:v>1.5443082990848581E-3</c:v>
                </c:pt>
                <c:pt idx="1000">
                  <c:v>-2.9827306370385623E-2</c:v>
                </c:pt>
                <c:pt idx="1001">
                  <c:v>6.3345248469014792E-2</c:v>
                </c:pt>
                <c:pt idx="1002">
                  <c:v>7.1642150722606955E-3</c:v>
                </c:pt>
                <c:pt idx="1003">
                  <c:v>-3.3729524189733892E-3</c:v>
                </c:pt>
                <c:pt idx="1004">
                  <c:v>1.4955346808067019E-2</c:v>
                </c:pt>
                <c:pt idx="1005">
                  <c:v>6.1050797754097852E-3</c:v>
                </c:pt>
                <c:pt idx="1006">
                  <c:v>3.5665267425113319E-3</c:v>
                </c:pt>
                <c:pt idx="1007">
                  <c:v>4.8009504463154161E-3</c:v>
                </c:pt>
                <c:pt idx="1008">
                  <c:v>4.2554698266646972E-3</c:v>
                </c:pt>
                <c:pt idx="1009">
                  <c:v>2.8699441769357908E-3</c:v>
                </c:pt>
                <c:pt idx="1010">
                  <c:v>-3.5235053620785608E-3</c:v>
                </c:pt>
                <c:pt idx="1011">
                  <c:v>-3.6019086415218691E-3</c:v>
                </c:pt>
                <c:pt idx="1012">
                  <c:v>6.2129324306105585E-3</c:v>
                </c:pt>
                <c:pt idx="1013">
                  <c:v>-9.782523445687522E-4</c:v>
                </c:pt>
                <c:pt idx="1014">
                  <c:v>-1.029938192209535E-2</c:v>
                </c:pt>
                <c:pt idx="1015">
                  <c:v>-1.1673796589887353E-2</c:v>
                </c:pt>
                <c:pt idx="1016">
                  <c:v>-5.217138569922319E-3</c:v>
                </c:pt>
                <c:pt idx="1017">
                  <c:v>1.5471980029507903E-3</c:v>
                </c:pt>
                <c:pt idx="1018">
                  <c:v>-2.3599570337335458E-2</c:v>
                </c:pt>
                <c:pt idx="1019">
                  <c:v>1.8478009236176804E-2</c:v>
                </c:pt>
                <c:pt idx="1020">
                  <c:v>-3.5871850136471976E-3</c:v>
                </c:pt>
                <c:pt idx="1021">
                  <c:v>-5.5746579925064002E-3</c:v>
                </c:pt>
                <c:pt idx="1022">
                  <c:v>-8.9723542848089144E-3</c:v>
                </c:pt>
                <c:pt idx="1023">
                  <c:v>-1.8118321533933172E-2</c:v>
                </c:pt>
                <c:pt idx="1024">
                  <c:v>3.4997658914678263E-4</c:v>
                </c:pt>
                <c:pt idx="1025">
                  <c:v>8.715460305883261E-3</c:v>
                </c:pt>
                <c:pt idx="1026">
                  <c:v>7.8141900046159608E-3</c:v>
                </c:pt>
                <c:pt idx="1027">
                  <c:v>-1.1778846130876111E-2</c:v>
                </c:pt>
                <c:pt idx="1028">
                  <c:v>2.0191192811920629E-3</c:v>
                </c:pt>
                <c:pt idx="1029">
                  <c:v>2.7786424575970578E-4</c:v>
                </c:pt>
                <c:pt idx="1030">
                  <c:v>-1.7678049611605216E-2</c:v>
                </c:pt>
                <c:pt idx="1031">
                  <c:v>6.0681382953060832E-3</c:v>
                </c:pt>
                <c:pt idx="1032">
                  <c:v>-2.5356881760303413E-3</c:v>
                </c:pt>
                <c:pt idx="1033">
                  <c:v>1.2685069605946921E-2</c:v>
                </c:pt>
                <c:pt idx="1034">
                  <c:v>1.1130116135543188E-3</c:v>
                </c:pt>
                <c:pt idx="1035">
                  <c:v>-3.4140622756111366E-3</c:v>
                </c:pt>
                <c:pt idx="1036">
                  <c:v>2.4203850378024465E-2</c:v>
                </c:pt>
                <c:pt idx="1037">
                  <c:v>-1.2546001385057896E-2</c:v>
                </c:pt>
                <c:pt idx="1038">
                  <c:v>-6.2125633986864271E-4</c:v>
                </c:pt>
                <c:pt idx="1039">
                  <c:v>8.729113960104817E-3</c:v>
                </c:pt>
                <c:pt idx="1040">
                  <c:v>-9.0741127727920722E-3</c:v>
                </c:pt>
                <c:pt idx="1041">
                  <c:v>3.308895641803812E-3</c:v>
                </c:pt>
                <c:pt idx="1042">
                  <c:v>-6.0752807078549515E-3</c:v>
                </c:pt>
                <c:pt idx="1043">
                  <c:v>-2.5031802565691968E-2</c:v>
                </c:pt>
                <c:pt idx="1044">
                  <c:v>-1.4373926234520325E-2</c:v>
                </c:pt>
                <c:pt idx="1045">
                  <c:v>1.2241508519558702E-2</c:v>
                </c:pt>
                <c:pt idx="1046">
                  <c:v>1.4832306023828236E-2</c:v>
                </c:pt>
                <c:pt idx="1047">
                  <c:v>2.6599320106972541E-3</c:v>
                </c:pt>
                <c:pt idx="1048">
                  <c:v>-4.7661217691740022E-3</c:v>
                </c:pt>
                <c:pt idx="1049">
                  <c:v>-9.1356378318564226E-4</c:v>
                </c:pt>
                <c:pt idx="1050">
                  <c:v>7.6361210560553132E-3</c:v>
                </c:pt>
                <c:pt idx="1051">
                  <c:v>-8.057992799787193E-3</c:v>
                </c:pt>
                <c:pt idx="1052">
                  <c:v>1.2027617566588857E-2</c:v>
                </c:pt>
                <c:pt idx="1053">
                  <c:v>5.5451173370175957E-3</c:v>
                </c:pt>
                <c:pt idx="1054">
                  <c:v>-7.2845994354253972E-3</c:v>
                </c:pt>
                <c:pt idx="1055">
                  <c:v>-1.3388263452701844E-2</c:v>
                </c:pt>
                <c:pt idx="1056">
                  <c:v>-7.2949544531058742E-3</c:v>
                </c:pt>
                <c:pt idx="1057">
                  <c:v>2.1302979986153802E-3</c:v>
                </c:pt>
                <c:pt idx="1058">
                  <c:v>-5.4056907796405399E-3</c:v>
                </c:pt>
                <c:pt idx="1059">
                  <c:v>9.2289711584846758E-3</c:v>
                </c:pt>
                <c:pt idx="1060">
                  <c:v>1.5425936264771145E-2</c:v>
                </c:pt>
                <c:pt idx="1061">
                  <c:v>1.5122959546416645E-2</c:v>
                </c:pt>
                <c:pt idx="1062">
                  <c:v>-2.882452578586697E-3</c:v>
                </c:pt>
                <c:pt idx="1063">
                  <c:v>7.3955965783121698E-3</c:v>
                </c:pt>
                <c:pt idx="1064">
                  <c:v>-1.5816866536375061E-2</c:v>
                </c:pt>
                <c:pt idx="1065">
                  <c:v>1.4929680311659225E-2</c:v>
                </c:pt>
                <c:pt idx="1066">
                  <c:v>6.0585962610289427E-3</c:v>
                </c:pt>
                <c:pt idx="1067">
                  <c:v>-2.1195827646072692E-2</c:v>
                </c:pt>
                <c:pt idx="1068">
                  <c:v>-1.5018167935603743E-2</c:v>
                </c:pt>
                <c:pt idx="1069">
                  <c:v>2.6709252390104618E-3</c:v>
                </c:pt>
                <c:pt idx="1070">
                  <c:v>-7.255896361631143E-3</c:v>
                </c:pt>
                <c:pt idx="1071">
                  <c:v>4.8661202199733935E-3</c:v>
                </c:pt>
                <c:pt idx="1072">
                  <c:v>-1.4028882931903051E-2</c:v>
                </c:pt>
                <c:pt idx="1073">
                  <c:v>2.4947726179735388E-3</c:v>
                </c:pt>
                <c:pt idx="1074">
                  <c:v>1.2087445495332504E-3</c:v>
                </c:pt>
                <c:pt idx="1075">
                  <c:v>-1.4166409309955208E-4</c:v>
                </c:pt>
                <c:pt idx="1076">
                  <c:v>-1.0003736953056482E-2</c:v>
                </c:pt>
                <c:pt idx="1077">
                  <c:v>-8.2933307038527328E-3</c:v>
                </c:pt>
                <c:pt idx="1078">
                  <c:v>-6.7568072912736112E-3</c:v>
                </c:pt>
                <c:pt idx="1079">
                  <c:v>-1.4589100317992814E-3</c:v>
                </c:pt>
                <c:pt idx="1080">
                  <c:v>2.9156947453892884E-3</c:v>
                </c:pt>
                <c:pt idx="1081">
                  <c:v>5.3000225776836706E-3</c:v>
                </c:pt>
                <c:pt idx="1082">
                  <c:v>1.108964458569086E-2</c:v>
                </c:pt>
                <c:pt idx="1083">
                  <c:v>-5.6966262051917106E-3</c:v>
                </c:pt>
                <c:pt idx="1084">
                  <c:v>8.0668184711498812E-3</c:v>
                </c:pt>
                <c:pt idx="1085">
                  <c:v>1.0703422685694334E-2</c:v>
                </c:pt>
                <c:pt idx="1086">
                  <c:v>-3.4125607352940525E-3</c:v>
                </c:pt>
                <c:pt idx="1087">
                  <c:v>-6.4305617168650608E-3</c:v>
                </c:pt>
                <c:pt idx="1088">
                  <c:v>8.0670361721342804E-3</c:v>
                </c:pt>
                <c:pt idx="1089">
                  <c:v>8.1431513905294885E-3</c:v>
                </c:pt>
                <c:pt idx="1090">
                  <c:v>1.6575070196546176E-2</c:v>
                </c:pt>
                <c:pt idx="1091">
                  <c:v>-3.8918359526092525E-3</c:v>
                </c:pt>
                <c:pt idx="1092">
                  <c:v>4.3081958276801171E-3</c:v>
                </c:pt>
                <c:pt idx="1093">
                  <c:v>9.934757483392358E-3</c:v>
                </c:pt>
                <c:pt idx="1094">
                  <c:v>1.2145464176014113E-2</c:v>
                </c:pt>
                <c:pt idx="1095">
                  <c:v>8.3742503571112136E-3</c:v>
                </c:pt>
                <c:pt idx="1096">
                  <c:v>-9.8674563434706809E-3</c:v>
                </c:pt>
                <c:pt idx="1097">
                  <c:v>1.6436502648167442E-2</c:v>
                </c:pt>
                <c:pt idx="1098">
                  <c:v>7.5220136837678185E-3</c:v>
                </c:pt>
                <c:pt idx="1099">
                  <c:v>-1.9250674185304661E-3</c:v>
                </c:pt>
                <c:pt idx="1100">
                  <c:v>-2.9277946042290206E-3</c:v>
                </c:pt>
                <c:pt idx="1101">
                  <c:v>-4.8765271829985237E-3</c:v>
                </c:pt>
                <c:pt idx="1102">
                  <c:v>1.003895319179624E-3</c:v>
                </c:pt>
                <c:pt idx="1103">
                  <c:v>-6.7791414721775634E-3</c:v>
                </c:pt>
                <c:pt idx="1104">
                  <c:v>6.9799344027849123E-3</c:v>
                </c:pt>
                <c:pt idx="1105">
                  <c:v>2.2047208512242155E-3</c:v>
                </c:pt>
                <c:pt idx="1106">
                  <c:v>1.0669641919662312E-3</c:v>
                </c:pt>
                <c:pt idx="1107">
                  <c:v>6.3793229768615099E-3</c:v>
                </c:pt>
                <c:pt idx="1108">
                  <c:v>5.0212061986599082E-3</c:v>
                </c:pt>
                <c:pt idx="1109">
                  <c:v>6.7656548240955846E-3</c:v>
                </c:pt>
                <c:pt idx="1110">
                  <c:v>-7.8205177532077487E-3</c:v>
                </c:pt>
                <c:pt idx="1111">
                  <c:v>-4.3634437074719238E-3</c:v>
                </c:pt>
                <c:pt idx="1112">
                  <c:v>3.10918064528103E-3</c:v>
                </c:pt>
                <c:pt idx="1113">
                  <c:v>-2.7120802073566591E-3</c:v>
                </c:pt>
                <c:pt idx="1114">
                  <c:v>4.0985942715086668E-3</c:v>
                </c:pt>
                <c:pt idx="1115">
                  <c:v>-2.7083173825170302E-3</c:v>
                </c:pt>
                <c:pt idx="1116">
                  <c:v>-3.7110401346585878E-3</c:v>
                </c:pt>
                <c:pt idx="1117">
                  <c:v>2.79507487729532E-3</c:v>
                </c:pt>
                <c:pt idx="1118">
                  <c:v>8.6025206322620108E-3</c:v>
                </c:pt>
                <c:pt idx="1119">
                  <c:v>6.2397330572477039E-3</c:v>
                </c:pt>
                <c:pt idx="1120">
                  <c:v>1.7011524466914243E-3</c:v>
                </c:pt>
                <c:pt idx="1121">
                  <c:v>-2.8149352611157984E-3</c:v>
                </c:pt>
                <c:pt idx="1122">
                  <c:v>3.7296423383351785E-3</c:v>
                </c:pt>
                <c:pt idx="1123">
                  <c:v>-3.2644456926837718E-4</c:v>
                </c:pt>
                <c:pt idx="1124">
                  <c:v>-7.8046980597895558E-3</c:v>
                </c:pt>
                <c:pt idx="1125">
                  <c:v>-1.3923444291786241E-2</c:v>
                </c:pt>
                <c:pt idx="1126">
                  <c:v>-1.6704127978773081E-3</c:v>
                </c:pt>
                <c:pt idx="1127">
                  <c:v>1.2890360550627948E-2</c:v>
                </c:pt>
                <c:pt idx="1128">
                  <c:v>-1.0351979346956875E-2</c:v>
                </c:pt>
                <c:pt idx="1129">
                  <c:v>-8.8447893834536825E-3</c:v>
                </c:pt>
                <c:pt idx="1130">
                  <c:v>-1.8861029589443286E-3</c:v>
                </c:pt>
                <c:pt idx="1131">
                  <c:v>-4.5955950766114074E-3</c:v>
                </c:pt>
                <c:pt idx="1132">
                  <c:v>-1.0006597603643093E-2</c:v>
                </c:pt>
                <c:pt idx="1133">
                  <c:v>1.7767501542489618E-3</c:v>
                </c:pt>
                <c:pt idx="1134">
                  <c:v>-2.4615384375430232E-3</c:v>
                </c:pt>
                <c:pt idx="1135">
                  <c:v>5.5301359913947062E-3</c:v>
                </c:pt>
                <c:pt idx="1136">
                  <c:v>3.6700667819754272E-3</c:v>
                </c:pt>
                <c:pt idx="1137">
                  <c:v>9.5196676919317193E-3</c:v>
                </c:pt>
                <c:pt idx="1138">
                  <c:v>6.5640293459246673E-3</c:v>
                </c:pt>
                <c:pt idx="1139">
                  <c:v>-1.3399491107361612E-4</c:v>
                </c:pt>
                <c:pt idx="1140">
                  <c:v>1.4676051616837502E-3</c:v>
                </c:pt>
                <c:pt idx="1141">
                  <c:v>1.4363600466278053E-2</c:v>
                </c:pt>
                <c:pt idx="1142">
                  <c:v>6.0273962330022841E-3</c:v>
                </c:pt>
                <c:pt idx="1143">
                  <c:v>6.5756139054582484E-3</c:v>
                </c:pt>
                <c:pt idx="1144">
                  <c:v>7.7573174303918815E-3</c:v>
                </c:pt>
                <c:pt idx="1145">
                  <c:v>1.0058458604436136E-2</c:v>
                </c:pt>
                <c:pt idx="1146">
                  <c:v>5.4675693872462752E-3</c:v>
                </c:pt>
                <c:pt idx="1147">
                  <c:v>-1.4046024234611949E-2</c:v>
                </c:pt>
                <c:pt idx="1148">
                  <c:v>-8.8479577071811852E-3</c:v>
                </c:pt>
                <c:pt idx="1149">
                  <c:v>1.9445465840142778E-3</c:v>
                </c:pt>
                <c:pt idx="1150">
                  <c:v>8.3167960860335184E-3</c:v>
                </c:pt>
                <c:pt idx="1151">
                  <c:v>-1.8638697256418758E-3</c:v>
                </c:pt>
                <c:pt idx="1152">
                  <c:v>-2.6405100373159099E-3</c:v>
                </c:pt>
                <c:pt idx="1153">
                  <c:v>-3.6188190645359054E-3</c:v>
                </c:pt>
                <c:pt idx="1154">
                  <c:v>5.423006431482834E-3</c:v>
                </c:pt>
                <c:pt idx="1155">
                  <c:v>-6.782877830301493E-3</c:v>
                </c:pt>
                <c:pt idx="1156">
                  <c:v>1.8622336877430316E-2</c:v>
                </c:pt>
                <c:pt idx="1157">
                  <c:v>6.4684941645370125E-3</c:v>
                </c:pt>
                <c:pt idx="1158">
                  <c:v>-5.6918141258920432E-4</c:v>
                </c:pt>
                <c:pt idx="1159">
                  <c:v>-6.3444288870292348E-3</c:v>
                </c:pt>
                <c:pt idx="1160">
                  <c:v>-2.331092520467129E-2</c:v>
                </c:pt>
                <c:pt idx="1161">
                  <c:v>9.0153589495758444E-3</c:v>
                </c:pt>
                <c:pt idx="1162">
                  <c:v>-1.4862196737904709E-3</c:v>
                </c:pt>
                <c:pt idx="1163">
                  <c:v>2.5185289712149426E-3</c:v>
                </c:pt>
                <c:pt idx="1164">
                  <c:v>-5.8868990180642117E-3</c:v>
                </c:pt>
                <c:pt idx="1165">
                  <c:v>3.4326110635924311E-3</c:v>
                </c:pt>
                <c:pt idx="1166">
                  <c:v>1.2282209591898004E-3</c:v>
                </c:pt>
                <c:pt idx="1167">
                  <c:v>-1.8097850063649138E-3</c:v>
                </c:pt>
                <c:pt idx="1168">
                  <c:v>3.2327712401319231E-4</c:v>
                </c:pt>
                <c:pt idx="1169">
                  <c:v>1.8328168364205397E-2</c:v>
                </c:pt>
                <c:pt idx="1170">
                  <c:v>5.6352998800997603E-3</c:v>
                </c:pt>
                <c:pt idx="1171">
                  <c:v>5.8551139693933489E-3</c:v>
                </c:pt>
                <c:pt idx="1172">
                  <c:v>-8.1615448315155645E-4</c:v>
                </c:pt>
                <c:pt idx="1173">
                  <c:v>3.5741712407128816E-3</c:v>
                </c:pt>
                <c:pt idx="1174">
                  <c:v>-3.637222466071273E-3</c:v>
                </c:pt>
                <c:pt idx="1175">
                  <c:v>4.7015276271346832E-3</c:v>
                </c:pt>
                <c:pt idx="1176">
                  <c:v>-3.1320878257461176E-4</c:v>
                </c:pt>
                <c:pt idx="1177">
                  <c:v>-4.7023731558340264E-3</c:v>
                </c:pt>
                <c:pt idx="1178">
                  <c:v>6.910414571990412E-4</c:v>
                </c:pt>
                <c:pt idx="1179">
                  <c:v>2.5082574107759663E-4</c:v>
                </c:pt>
                <c:pt idx="1180">
                  <c:v>-5.7932086481401537E-3</c:v>
                </c:pt>
                <c:pt idx="1181">
                  <c:v>1.3487116332337869E-2</c:v>
                </c:pt>
                <c:pt idx="1182">
                  <c:v>9.9624261057859619E-4</c:v>
                </c:pt>
                <c:pt idx="1183">
                  <c:v>1.6172481662264817E-3</c:v>
                </c:pt>
                <c:pt idx="1184">
                  <c:v>-4.9906426488119176E-4</c:v>
                </c:pt>
                <c:pt idx="1185">
                  <c:v>5.8483337226034795E-3</c:v>
                </c:pt>
                <c:pt idx="1186">
                  <c:v>-7.4720148387009541E-3</c:v>
                </c:pt>
                <c:pt idx="1187">
                  <c:v>-5.1381778561235712E-3</c:v>
                </c:pt>
                <c:pt idx="1188">
                  <c:v>5.024494515954806E-4</c:v>
                </c:pt>
                <c:pt idx="1189">
                  <c:v>-2.2671236127715603E-2</c:v>
                </c:pt>
                <c:pt idx="1190">
                  <c:v>1.4285046180380215E-2</c:v>
                </c:pt>
                <c:pt idx="1191">
                  <c:v>-2.6629485683192628E-3</c:v>
                </c:pt>
                <c:pt idx="1192">
                  <c:v>-3.1794507262137674E-3</c:v>
                </c:pt>
                <c:pt idx="1193">
                  <c:v>6.9182466279960712E-3</c:v>
                </c:pt>
                <c:pt idx="1194">
                  <c:v>-7.6828213705621871E-3</c:v>
                </c:pt>
                <c:pt idx="1195">
                  <c:v>5.9102202480247881E-3</c:v>
                </c:pt>
                <c:pt idx="1196">
                  <c:v>5.6865004436737277E-3</c:v>
                </c:pt>
                <c:pt idx="1197">
                  <c:v>8.34462287930955E-3</c:v>
                </c:pt>
                <c:pt idx="1198">
                  <c:v>7.1595636566557869E-3</c:v>
                </c:pt>
                <c:pt idx="1199">
                  <c:v>8.7088657651033016E-3</c:v>
                </c:pt>
                <c:pt idx="1200">
                  <c:v>-6.4162105488921187E-3</c:v>
                </c:pt>
                <c:pt idx="1201">
                  <c:v>-8.0785922832549914E-3</c:v>
                </c:pt>
                <c:pt idx="1202">
                  <c:v>7.4594738880455029E-3</c:v>
                </c:pt>
                <c:pt idx="1203">
                  <c:v>1.2310120369586973E-2</c:v>
                </c:pt>
                <c:pt idx="1204">
                  <c:v>1.8335171986594066E-3</c:v>
                </c:pt>
                <c:pt idx="1205">
                  <c:v>3.4744480412657618E-3</c:v>
                </c:pt>
                <c:pt idx="1206">
                  <c:v>1.0946908591815748E-3</c:v>
                </c:pt>
                <c:pt idx="1207">
                  <c:v>2.4310198247841681E-4</c:v>
                </c:pt>
                <c:pt idx="1208">
                  <c:v>4.1842333870940208E-3</c:v>
                </c:pt>
                <c:pt idx="1209">
                  <c:v>-3.698206646056316E-3</c:v>
                </c:pt>
                <c:pt idx="1210">
                  <c:v>-7.4376981291781243E-3</c:v>
                </c:pt>
                <c:pt idx="1211">
                  <c:v>-2.4479804283812656E-4</c:v>
                </c:pt>
                <c:pt idx="1212">
                  <c:v>3.2387207875454183E-3</c:v>
                </c:pt>
                <c:pt idx="1213">
                  <c:v>-1.2215110602168046E-2</c:v>
                </c:pt>
                <c:pt idx="1214">
                  <c:v>2.6521124497541865E-3</c:v>
                </c:pt>
                <c:pt idx="1215">
                  <c:v>4.4250579243309343E-3</c:v>
                </c:pt>
                <c:pt idx="1216">
                  <c:v>-3.5015547033936455E-3</c:v>
                </c:pt>
                <c:pt idx="1217">
                  <c:v>-4.8115569972220816E-3</c:v>
                </c:pt>
                <c:pt idx="1218">
                  <c:v>5.0576805524886323E-3</c:v>
                </c:pt>
                <c:pt idx="1219">
                  <c:v>-1.6187905822279296E-2</c:v>
                </c:pt>
                <c:pt idx="1220">
                  <c:v>1.0624004998895428E-3</c:v>
                </c:pt>
                <c:pt idx="1221">
                  <c:v>-6.3285401855205734E-3</c:v>
                </c:pt>
                <c:pt idx="1222">
                  <c:v>1.193428516731457E-2</c:v>
                </c:pt>
                <c:pt idx="1223">
                  <c:v>-1.1997144644973088E-2</c:v>
                </c:pt>
                <c:pt idx="1224">
                  <c:v>-1.6926455653339799E-2</c:v>
                </c:pt>
                <c:pt idx="1225">
                  <c:v>-3.650924791925159E-3</c:v>
                </c:pt>
                <c:pt idx="1226">
                  <c:v>1.1230337529553755E-2</c:v>
                </c:pt>
                <c:pt idx="1227">
                  <c:v>3.9894933071130956E-3</c:v>
                </c:pt>
                <c:pt idx="1228">
                  <c:v>4.5400166259199747E-3</c:v>
                </c:pt>
                <c:pt idx="1229">
                  <c:v>5.5210630237504527E-3</c:v>
                </c:pt>
                <c:pt idx="1230">
                  <c:v>8.5971125073449634E-3</c:v>
                </c:pt>
                <c:pt idx="1231">
                  <c:v>1.3018010083189842E-3</c:v>
                </c:pt>
                <c:pt idx="1232">
                  <c:v>7.4312611792400486E-4</c:v>
                </c:pt>
                <c:pt idx="1233">
                  <c:v>-4.7780178392815521E-3</c:v>
                </c:pt>
                <c:pt idx="1234">
                  <c:v>-1.2581144260004071E-2</c:v>
                </c:pt>
                <c:pt idx="1235">
                  <c:v>1.4072846941982655E-2</c:v>
                </c:pt>
                <c:pt idx="1236">
                  <c:v>1.3816293299693383E-2</c:v>
                </c:pt>
                <c:pt idx="1237">
                  <c:v>-3.006045023051272E-3</c:v>
                </c:pt>
                <c:pt idx="1238">
                  <c:v>-6.1011497918864325E-3</c:v>
                </c:pt>
                <c:pt idx="1239">
                  <c:v>-3.7158648069760395E-3</c:v>
                </c:pt>
                <c:pt idx="1240">
                  <c:v>1.1413184131684767E-2</c:v>
                </c:pt>
                <c:pt idx="1241">
                  <c:v>2.3894873973812638E-3</c:v>
                </c:pt>
                <c:pt idx="1242">
                  <c:v>8.8949045093945217E-3</c:v>
                </c:pt>
                <c:pt idx="1243">
                  <c:v>3.934748864200437E-3</c:v>
                </c:pt>
                <c:pt idx="1244">
                  <c:v>-5.2092915670076591E-3</c:v>
                </c:pt>
                <c:pt idx="1245">
                  <c:v>1.3351947119235239E-3</c:v>
                </c:pt>
                <c:pt idx="1246">
                  <c:v>4.6591921637013419E-3</c:v>
                </c:pt>
                <c:pt idx="1247">
                  <c:v>-8.1831037026824354E-3</c:v>
                </c:pt>
                <c:pt idx="1248">
                  <c:v>-2.3155211125782528E-3</c:v>
                </c:pt>
                <c:pt idx="1249">
                  <c:v>1.3753208208787678E-2</c:v>
                </c:pt>
                <c:pt idx="1250">
                  <c:v>8.9256889932454939E-3</c:v>
                </c:pt>
                <c:pt idx="1251">
                  <c:v>-1.7892822043978252E-4</c:v>
                </c:pt>
                <c:pt idx="1252">
                  <c:v>1.2625008397584217E-2</c:v>
                </c:pt>
                <c:pt idx="1253">
                  <c:v>-8.4391096671366003E-2</c:v>
                </c:pt>
                <c:pt idx="1254">
                  <c:v>-4.4317487993993567E-3</c:v>
                </c:pt>
                <c:pt idx="1255">
                  <c:v>-3.2190568441495238E-4</c:v>
                </c:pt>
              </c:numCache>
            </c:numRef>
          </c:xVal>
          <c:yVal>
            <c:numRef>
              <c:f>'Risk&amp;Return'!$E$4:$E$1259</c:f>
              <c:numCache>
                <c:formatCode>0.00%</c:formatCode>
                <c:ptCount val="1256"/>
                <c:pt idx="0">
                  <c:v>-6.70164850950789E-3</c:v>
                </c:pt>
                <c:pt idx="1">
                  <c:v>1.601539679800619E-2</c:v>
                </c:pt>
                <c:pt idx="2">
                  <c:v>3.3590922125174625E-3</c:v>
                </c:pt>
                <c:pt idx="3">
                  <c:v>2.2763968403940616E-2</c:v>
                </c:pt>
                <c:pt idx="4">
                  <c:v>-2.187315280783541E-3</c:v>
                </c:pt>
                <c:pt idx="5">
                  <c:v>6.076896365324682E-3</c:v>
                </c:pt>
                <c:pt idx="6">
                  <c:v>1.3154344645732549E-2</c:v>
                </c:pt>
                <c:pt idx="7">
                  <c:v>-3.2938729265550755E-2</c:v>
                </c:pt>
                <c:pt idx="8">
                  <c:v>-1.5183800533077527E-3</c:v>
                </c:pt>
                <c:pt idx="9">
                  <c:v>-2.3510345744692129E-2</c:v>
                </c:pt>
                <c:pt idx="10">
                  <c:v>1.8953750707590691E-3</c:v>
                </c:pt>
                <c:pt idx="11">
                  <c:v>2.2720378507299849E-4</c:v>
                </c:pt>
                <c:pt idx="12">
                  <c:v>5.0227318562125244E-3</c:v>
                </c:pt>
                <c:pt idx="13">
                  <c:v>-3.3911716823032474E-4</c:v>
                </c:pt>
                <c:pt idx="14">
                  <c:v>-1.8637553069832058E-2</c:v>
                </c:pt>
                <c:pt idx="15">
                  <c:v>-1.9813185987195888E-2</c:v>
                </c:pt>
                <c:pt idx="16">
                  <c:v>-1.097175522261185E-3</c:v>
                </c:pt>
                <c:pt idx="17">
                  <c:v>-1.5088810750488521E-2</c:v>
                </c:pt>
                <c:pt idx="18">
                  <c:v>-1.6412266649648E-2</c:v>
                </c:pt>
                <c:pt idx="19">
                  <c:v>-2.0701935233973727E-2</c:v>
                </c:pt>
                <c:pt idx="20">
                  <c:v>-2.6778632752524276E-2</c:v>
                </c:pt>
                <c:pt idx="21">
                  <c:v>4.9290001523027538E-2</c:v>
                </c:pt>
                <c:pt idx="22">
                  <c:v>7.6483287065537203E-3</c:v>
                </c:pt>
                <c:pt idx="23">
                  <c:v>-1.2912407555744408E-3</c:v>
                </c:pt>
                <c:pt idx="24">
                  <c:v>8.7206654445815737E-3</c:v>
                </c:pt>
                <c:pt idx="25">
                  <c:v>1.0398843666030437E-3</c:v>
                </c:pt>
                <c:pt idx="26">
                  <c:v>-2.4151898246731196E-2</c:v>
                </c:pt>
                <c:pt idx="27">
                  <c:v>3.2947097787471777E-2</c:v>
                </c:pt>
                <c:pt idx="28">
                  <c:v>7.8534775603750426E-3</c:v>
                </c:pt>
                <c:pt idx="29">
                  <c:v>9.3516423054602772E-3</c:v>
                </c:pt>
                <c:pt idx="30">
                  <c:v>4.6627100262948123E-3</c:v>
                </c:pt>
                <c:pt idx="31">
                  <c:v>3.5212275856506248E-3</c:v>
                </c:pt>
                <c:pt idx="32">
                  <c:v>3.8607839373438097E-4</c:v>
                </c:pt>
                <c:pt idx="33">
                  <c:v>-6.1196345586932684E-3</c:v>
                </c:pt>
                <c:pt idx="34">
                  <c:v>1.1395821915007962E-2</c:v>
                </c:pt>
                <c:pt idx="35">
                  <c:v>2.4167274595112702E-3</c:v>
                </c:pt>
                <c:pt idx="36">
                  <c:v>7.5581559674897051E-3</c:v>
                </c:pt>
                <c:pt idx="37">
                  <c:v>1.3222373533262053E-2</c:v>
                </c:pt>
                <c:pt idx="38">
                  <c:v>-1.3603018521462678E-2</c:v>
                </c:pt>
                <c:pt idx="39">
                  <c:v>2.0905258363578274E-3</c:v>
                </c:pt>
                <c:pt idx="40">
                  <c:v>5.3158589399071598E-4</c:v>
                </c:pt>
                <c:pt idx="41">
                  <c:v>8.4252847098398934E-3</c:v>
                </c:pt>
                <c:pt idx="42">
                  <c:v>-7.629254815456064E-3</c:v>
                </c:pt>
                <c:pt idx="43">
                  <c:v>-1.3276157883745077E-3</c:v>
                </c:pt>
                <c:pt idx="44">
                  <c:v>1.5706782862217328E-2</c:v>
                </c:pt>
                <c:pt idx="45">
                  <c:v>8.7438333469107808E-3</c:v>
                </c:pt>
                <c:pt idx="46">
                  <c:v>4.8193331440155837E-4</c:v>
                </c:pt>
                <c:pt idx="47">
                  <c:v>7.0105400930191323E-3</c:v>
                </c:pt>
                <c:pt idx="48">
                  <c:v>4.1832495317521822E-3</c:v>
                </c:pt>
                <c:pt idx="49">
                  <c:v>-1.319032328148046E-3</c:v>
                </c:pt>
                <c:pt idx="50">
                  <c:v>-9.5786676385125041E-3</c:v>
                </c:pt>
                <c:pt idx="51">
                  <c:v>1.2206437821934847E-3</c:v>
                </c:pt>
                <c:pt idx="52">
                  <c:v>5.5445482693584783E-4</c:v>
                </c:pt>
                <c:pt idx="53">
                  <c:v>1.2777565069906325E-2</c:v>
                </c:pt>
                <c:pt idx="54">
                  <c:v>3.2412604172567371E-3</c:v>
                </c:pt>
                <c:pt idx="55">
                  <c:v>-2.2205907851911948E-3</c:v>
                </c:pt>
                <c:pt idx="56">
                  <c:v>1.0838525433078033E-2</c:v>
                </c:pt>
                <c:pt idx="57">
                  <c:v>1.7292576172458184E-3</c:v>
                </c:pt>
                <c:pt idx="58">
                  <c:v>2.0135656267309746E-3</c:v>
                </c:pt>
                <c:pt idx="59">
                  <c:v>-3.5624390329112602E-3</c:v>
                </c:pt>
                <c:pt idx="60">
                  <c:v>6.180764220097586E-3</c:v>
                </c:pt>
                <c:pt idx="61">
                  <c:v>1.360340186440938E-3</c:v>
                </c:pt>
                <c:pt idx="62">
                  <c:v>-7.1553419999287934E-4</c:v>
                </c:pt>
                <c:pt idx="63">
                  <c:v>-4.2995348379968403E-4</c:v>
                </c:pt>
                <c:pt idx="64">
                  <c:v>-1.8639782122476249E-3</c:v>
                </c:pt>
                <c:pt idx="65">
                  <c:v>6.2242051897770266E-3</c:v>
                </c:pt>
                <c:pt idx="66">
                  <c:v>-3.6439983720999171E-3</c:v>
                </c:pt>
                <c:pt idx="67">
                  <c:v>-1.3613119775243562E-3</c:v>
                </c:pt>
                <c:pt idx="68">
                  <c:v>-6.0750924858947878E-3</c:v>
                </c:pt>
                <c:pt idx="69">
                  <c:v>-8.4006632386739548E-3</c:v>
                </c:pt>
                <c:pt idx="70">
                  <c:v>-2.0018648529248131E-3</c:v>
                </c:pt>
                <c:pt idx="71">
                  <c:v>1.4397045858409348E-2</c:v>
                </c:pt>
                <c:pt idx="72">
                  <c:v>3.7640416180099892E-3</c:v>
                </c:pt>
                <c:pt idx="73">
                  <c:v>6.5969647896050353E-3</c:v>
                </c:pt>
                <c:pt idx="74">
                  <c:v>-6.3979073917144898E-4</c:v>
                </c:pt>
                <c:pt idx="75">
                  <c:v>4.9286758401832645E-3</c:v>
                </c:pt>
                <c:pt idx="76">
                  <c:v>3.6190831676694677E-3</c:v>
                </c:pt>
                <c:pt idx="77">
                  <c:v>2.4807187123690011E-4</c:v>
                </c:pt>
                <c:pt idx="78">
                  <c:v>-3.0145618424141391E-3</c:v>
                </c:pt>
                <c:pt idx="79">
                  <c:v>1.1231222524391132E-2</c:v>
                </c:pt>
                <c:pt idx="80">
                  <c:v>-1.9433950275411151E-2</c:v>
                </c:pt>
                <c:pt idx="81">
                  <c:v>-7.5241502937006951E-4</c:v>
                </c:pt>
                <c:pt idx="82">
                  <c:v>7.4268407909627533E-3</c:v>
                </c:pt>
                <c:pt idx="83">
                  <c:v>-5.2428551945822386E-3</c:v>
                </c:pt>
                <c:pt idx="84">
                  <c:v>3.7831286905511824E-3</c:v>
                </c:pt>
                <c:pt idx="85">
                  <c:v>6.2856448040323086E-3</c:v>
                </c:pt>
                <c:pt idx="86">
                  <c:v>1.1789410937384451E-2</c:v>
                </c:pt>
                <c:pt idx="87">
                  <c:v>4.8963294502971924E-4</c:v>
                </c:pt>
                <c:pt idx="88">
                  <c:v>1.5722788946653157E-3</c:v>
                </c:pt>
                <c:pt idx="89">
                  <c:v>2.6502037491308527E-3</c:v>
                </c:pt>
                <c:pt idx="90">
                  <c:v>4.8283596229474809E-3</c:v>
                </c:pt>
                <c:pt idx="91">
                  <c:v>7.6222655086908881E-4</c:v>
                </c:pt>
                <c:pt idx="92">
                  <c:v>-5.1380827320513956E-3</c:v>
                </c:pt>
                <c:pt idx="93">
                  <c:v>3.4051800712641038E-3</c:v>
                </c:pt>
                <c:pt idx="94">
                  <c:v>-2.7772251294887722E-4</c:v>
                </c:pt>
                <c:pt idx="95">
                  <c:v>6.7431600499432724E-3</c:v>
                </c:pt>
                <c:pt idx="96">
                  <c:v>-6.5472181948452834E-4</c:v>
                </c:pt>
                <c:pt idx="97">
                  <c:v>6.5472181948448389E-4</c:v>
                </c:pt>
                <c:pt idx="98">
                  <c:v>-2.4500784426010882E-3</c:v>
                </c:pt>
                <c:pt idx="99">
                  <c:v>1.9675176638692406E-3</c:v>
                </c:pt>
                <c:pt idx="100">
                  <c:v>8.6184363466974714E-4</c:v>
                </c:pt>
                <c:pt idx="101">
                  <c:v>8.9511582644509532E-3</c:v>
                </c:pt>
                <c:pt idx="102">
                  <c:v>-2.2214524114240789E-3</c:v>
                </c:pt>
                <c:pt idx="103">
                  <c:v>-6.1655507524622404E-4</c:v>
                </c:pt>
                <c:pt idx="104">
                  <c:v>4.6464619789517887E-3</c:v>
                </c:pt>
                <c:pt idx="105">
                  <c:v>1.5661262690284941E-3</c:v>
                </c:pt>
                <c:pt idx="106">
                  <c:v>5.1027487498366984E-4</c:v>
                </c:pt>
                <c:pt idx="107">
                  <c:v>-7.544422144595068E-3</c:v>
                </c:pt>
                <c:pt idx="108">
                  <c:v>-2.1616107094958497E-3</c:v>
                </c:pt>
                <c:pt idx="109">
                  <c:v>9.7400663192371961E-3</c:v>
                </c:pt>
                <c:pt idx="110">
                  <c:v>-4.1235417722193463E-3</c:v>
                </c:pt>
                <c:pt idx="111">
                  <c:v>-1.6840837746325429E-2</c:v>
                </c:pt>
                <c:pt idx="112">
                  <c:v>-1.3900003378586098E-3</c:v>
                </c:pt>
                <c:pt idx="113">
                  <c:v>-3.0305109133471702E-3</c:v>
                </c:pt>
                <c:pt idx="114">
                  <c:v>5.0107795378009565E-3</c:v>
                </c:pt>
                <c:pt idx="115">
                  <c:v>-2.5451320662094469E-2</c:v>
                </c:pt>
                <c:pt idx="116">
                  <c:v>9.0029230675193386E-3</c:v>
                </c:pt>
                <c:pt idx="117">
                  <c:v>5.8404782665739449E-3</c:v>
                </c:pt>
                <c:pt idx="118">
                  <c:v>9.2187397911461366E-3</c:v>
                </c:pt>
                <c:pt idx="119">
                  <c:v>-6.4862674705270067E-3</c:v>
                </c:pt>
                <c:pt idx="120">
                  <c:v>-6.6339525384657991E-3</c:v>
                </c:pt>
                <c:pt idx="121">
                  <c:v>8.9752404359111655E-3</c:v>
                </c:pt>
                <c:pt idx="122">
                  <c:v>-3.0763497386212691E-3</c:v>
                </c:pt>
                <c:pt idx="123">
                  <c:v>-1.2293751001455971E-2</c:v>
                </c:pt>
                <c:pt idx="124">
                  <c:v>2.2658004255340205E-3</c:v>
                </c:pt>
                <c:pt idx="125">
                  <c:v>-9.3437866213873805E-3</c:v>
                </c:pt>
                <c:pt idx="126">
                  <c:v>-6.7335728477800789E-3</c:v>
                </c:pt>
                <c:pt idx="127">
                  <c:v>2.7277170790501789E-3</c:v>
                </c:pt>
                <c:pt idx="128">
                  <c:v>-1.356701184111163E-2</c:v>
                </c:pt>
                <c:pt idx="129">
                  <c:v>-2.5463341830149156E-3</c:v>
                </c:pt>
                <c:pt idx="130">
                  <c:v>2.1474837560183709E-2</c:v>
                </c:pt>
                <c:pt idx="131">
                  <c:v>8.6245308510591642E-3</c:v>
                </c:pt>
                <c:pt idx="132">
                  <c:v>6.4818002038911568E-3</c:v>
                </c:pt>
                <c:pt idx="133">
                  <c:v>9.9571762025302355E-3</c:v>
                </c:pt>
                <c:pt idx="134">
                  <c:v>4.578489508165101E-3</c:v>
                </c:pt>
                <c:pt idx="135">
                  <c:v>-2.4243105962228615E-4</c:v>
                </c:pt>
                <c:pt idx="136">
                  <c:v>-1.7665672418129582E-3</c:v>
                </c:pt>
                <c:pt idx="137">
                  <c:v>4.1176415971747081E-3</c:v>
                </c:pt>
                <c:pt idx="138">
                  <c:v>-1.1056556485166823E-3</c:v>
                </c:pt>
                <c:pt idx="139">
                  <c:v>3.8046267024913866E-4</c:v>
                </c:pt>
                <c:pt idx="140">
                  <c:v>1.0416150118923289E-2</c:v>
                </c:pt>
                <c:pt idx="141">
                  <c:v>2.2550435119629278E-3</c:v>
                </c:pt>
                <c:pt idx="142">
                  <c:v>9.5087844943636604E-3</c:v>
                </c:pt>
                <c:pt idx="143">
                  <c:v>-1.4546923482167545E-3</c:v>
                </c:pt>
                <c:pt idx="144">
                  <c:v>-1.2252272958817206E-3</c:v>
                </c:pt>
                <c:pt idx="145">
                  <c:v>-9.8566073527078038E-3</c:v>
                </c:pt>
                <c:pt idx="146">
                  <c:v>-9.9777130945755414E-4</c:v>
                </c:pt>
                <c:pt idx="147">
                  <c:v>3.5396482482821343E-3</c:v>
                </c:pt>
                <c:pt idx="148">
                  <c:v>5.1327944159883605E-3</c:v>
                </c:pt>
                <c:pt idx="149">
                  <c:v>9.0372816046915966E-3</c:v>
                </c:pt>
                <c:pt idx="150">
                  <c:v>2.6009510244538884E-3</c:v>
                </c:pt>
                <c:pt idx="151">
                  <c:v>7.9635683156975105E-3</c:v>
                </c:pt>
                <c:pt idx="152">
                  <c:v>-1.1384411901649658E-3</c:v>
                </c:pt>
                <c:pt idx="153">
                  <c:v>-5.5104090265400852E-3</c:v>
                </c:pt>
                <c:pt idx="154">
                  <c:v>1.245978042923883E-3</c:v>
                </c:pt>
                <c:pt idx="155">
                  <c:v>4.7665805529576661E-3</c:v>
                </c:pt>
                <c:pt idx="156">
                  <c:v>2.3417058727222108E-3</c:v>
                </c:pt>
                <c:pt idx="157">
                  <c:v>4.466885813223586E-3</c:v>
                </c:pt>
                <c:pt idx="158">
                  <c:v>3.3259348800834723E-4</c:v>
                </c:pt>
                <c:pt idx="159">
                  <c:v>-3.2305481705347363E-3</c:v>
                </c:pt>
                <c:pt idx="160">
                  <c:v>-6.8280592745629635E-3</c:v>
                </c:pt>
                <c:pt idx="161">
                  <c:v>3.6540496944816557E-3</c:v>
                </c:pt>
                <c:pt idx="162">
                  <c:v>-5.5702263090775363E-3</c:v>
                </c:pt>
                <c:pt idx="163">
                  <c:v>2.4529689214060355E-3</c:v>
                </c:pt>
                <c:pt idx="164">
                  <c:v>7.1249548601035103E-3</c:v>
                </c:pt>
                <c:pt idx="165">
                  <c:v>4.6885322449723649E-3</c:v>
                </c:pt>
                <c:pt idx="166">
                  <c:v>-4.7884667165950297E-3</c:v>
                </c:pt>
                <c:pt idx="167">
                  <c:v>6.6775259802477442E-3</c:v>
                </c:pt>
                <c:pt idx="168">
                  <c:v>-1.8226350276625445E-3</c:v>
                </c:pt>
                <c:pt idx="169">
                  <c:v>-2.4577914203390856E-3</c:v>
                </c:pt>
                <c:pt idx="170">
                  <c:v>-1.100060054031134E-2</c:v>
                </c:pt>
                <c:pt idx="171">
                  <c:v>-8.746438325075526E-3</c:v>
                </c:pt>
                <c:pt idx="172">
                  <c:v>-7.5574323190713997E-3</c:v>
                </c:pt>
                <c:pt idx="173">
                  <c:v>-3.0534942442761059E-2</c:v>
                </c:pt>
                <c:pt idx="174">
                  <c:v>1.39254989593663E-2</c:v>
                </c:pt>
                <c:pt idx="175">
                  <c:v>5.906520925994678E-4</c:v>
                </c:pt>
                <c:pt idx="176">
                  <c:v>1.943037071521693E-2</c:v>
                </c:pt>
                <c:pt idx="177">
                  <c:v>-6.8352045598897068E-3</c:v>
                </c:pt>
                <c:pt idx="178">
                  <c:v>-1.2248302083713932E-2</c:v>
                </c:pt>
                <c:pt idx="179">
                  <c:v>1.5432215484595304E-2</c:v>
                </c:pt>
                <c:pt idx="180">
                  <c:v>-3.0013446372684795E-2</c:v>
                </c:pt>
                <c:pt idx="181">
                  <c:v>2.6382019490377752E-3</c:v>
                </c:pt>
                <c:pt idx="182">
                  <c:v>1.4647635468916995E-2</c:v>
                </c:pt>
                <c:pt idx="183">
                  <c:v>1.1975529074324679E-2</c:v>
                </c:pt>
                <c:pt idx="184">
                  <c:v>-7.6923286521204627E-3</c:v>
                </c:pt>
                <c:pt idx="185">
                  <c:v>8.102857157481342E-3</c:v>
                </c:pt>
                <c:pt idx="186">
                  <c:v>-3.0797214139219466E-4</c:v>
                </c:pt>
                <c:pt idx="187">
                  <c:v>-2.6022898136831309E-2</c:v>
                </c:pt>
                <c:pt idx="188">
                  <c:v>1.0997079333335784E-2</c:v>
                </c:pt>
                <c:pt idx="189">
                  <c:v>-3.9309365979656591E-3</c:v>
                </c:pt>
                <c:pt idx="190">
                  <c:v>7.0169331516294689E-3</c:v>
                </c:pt>
                <c:pt idx="191">
                  <c:v>1.2691825032606579E-2</c:v>
                </c:pt>
                <c:pt idx="192">
                  <c:v>-4.4403064138266024E-4</c:v>
                </c:pt>
                <c:pt idx="193">
                  <c:v>-5.8644367070400652E-3</c:v>
                </c:pt>
                <c:pt idx="194">
                  <c:v>1.1286540710859924E-2</c:v>
                </c:pt>
                <c:pt idx="195">
                  <c:v>1.2773330104058204E-2</c:v>
                </c:pt>
                <c:pt idx="196">
                  <c:v>7.7199238598452103E-4</c:v>
                </c:pt>
                <c:pt idx="197">
                  <c:v>5.0319924069805943E-4</c:v>
                </c:pt>
                <c:pt idx="198">
                  <c:v>-2.3486663525766578E-4</c:v>
                </c:pt>
                <c:pt idx="199">
                  <c:v>7.0863090419354827E-3</c:v>
                </c:pt>
                <c:pt idx="200">
                  <c:v>3.4572440770902491E-3</c:v>
                </c:pt>
                <c:pt idx="201">
                  <c:v>-6.6410483920333367E-4</c:v>
                </c:pt>
                <c:pt idx="202">
                  <c:v>-3.0934662113255816E-3</c:v>
                </c:pt>
                <c:pt idx="203">
                  <c:v>2.528914795028914E-3</c:v>
                </c:pt>
                <c:pt idx="204">
                  <c:v>5.9798050857206469E-4</c:v>
                </c:pt>
                <c:pt idx="205">
                  <c:v>-6.6859302092216644E-5</c:v>
                </c:pt>
                <c:pt idx="206">
                  <c:v>-4.7356030576388847E-3</c:v>
                </c:pt>
                <c:pt idx="207">
                  <c:v>-2.3479644024949792E-4</c:v>
                </c:pt>
                <c:pt idx="208">
                  <c:v>-7.8777153866999624E-3</c:v>
                </c:pt>
                <c:pt idx="209">
                  <c:v>5.8970859754499507E-3</c:v>
                </c:pt>
                <c:pt idx="210">
                  <c:v>-2.0850399538235413E-3</c:v>
                </c:pt>
                <c:pt idx="211">
                  <c:v>-5.4019912709224946E-3</c:v>
                </c:pt>
                <c:pt idx="212">
                  <c:v>4.6272396606767156E-3</c:v>
                </c:pt>
                <c:pt idx="213">
                  <c:v>-1.1966091547041861E-2</c:v>
                </c:pt>
                <c:pt idx="214">
                  <c:v>-1.7822465602515762E-2</c:v>
                </c:pt>
                <c:pt idx="215">
                  <c:v>8.1590690244025248E-3</c:v>
                </c:pt>
                <c:pt idx="216">
                  <c:v>1.3441854889513941E-2</c:v>
                </c:pt>
                <c:pt idx="217">
                  <c:v>-4.3241851223300961E-3</c:v>
                </c:pt>
                <c:pt idx="218">
                  <c:v>-1.5646683304918245E-2</c:v>
                </c:pt>
                <c:pt idx="219">
                  <c:v>9.4516093934346474E-3</c:v>
                </c:pt>
                <c:pt idx="220">
                  <c:v>6.7408007224127103E-3</c:v>
                </c:pt>
                <c:pt idx="221">
                  <c:v>1.0313341794558636E-2</c:v>
                </c:pt>
                <c:pt idx="222">
                  <c:v>-1.1140369979369307E-3</c:v>
                </c:pt>
                <c:pt idx="223">
                  <c:v>9.8514207888970272E-3</c:v>
                </c:pt>
                <c:pt idx="224">
                  <c:v>-1.6071387098997665E-3</c:v>
                </c:pt>
                <c:pt idx="225">
                  <c:v>2.9446288081701852E-3</c:v>
                </c:pt>
                <c:pt idx="226">
                  <c:v>-4.3869339149773682E-3</c:v>
                </c:pt>
                <c:pt idx="227">
                  <c:v>6.7563777847367886E-3</c:v>
                </c:pt>
                <c:pt idx="228">
                  <c:v>-3.2719554106055001E-3</c:v>
                </c:pt>
                <c:pt idx="229">
                  <c:v>2.9052207944236541E-3</c:v>
                </c:pt>
                <c:pt idx="230">
                  <c:v>1.6325699301518017E-3</c:v>
                </c:pt>
                <c:pt idx="231">
                  <c:v>4.0865888398138707E-3</c:v>
                </c:pt>
                <c:pt idx="232">
                  <c:v>5.6205710409054123E-3</c:v>
                </c:pt>
                <c:pt idx="233">
                  <c:v>-2.9629135181325286E-4</c:v>
                </c:pt>
                <c:pt idx="234">
                  <c:v>3.062358455924989E-3</c:v>
                </c:pt>
                <c:pt idx="235">
                  <c:v>-2.6666200542248344E-3</c:v>
                </c:pt>
                <c:pt idx="236">
                  <c:v>9.2209329728313184E-3</c:v>
                </c:pt>
                <c:pt idx="237">
                  <c:v>4.0097204184611933E-3</c:v>
                </c:pt>
                <c:pt idx="238">
                  <c:v>-1.1067992948566928E-3</c:v>
                </c:pt>
                <c:pt idx="239">
                  <c:v>2.2805226973525363E-4</c:v>
                </c:pt>
                <c:pt idx="240">
                  <c:v>3.5103644006831206E-3</c:v>
                </c:pt>
                <c:pt idx="241">
                  <c:v>2.4632609038628809E-3</c:v>
                </c:pt>
                <c:pt idx="242">
                  <c:v>-1.9117731089704866E-3</c:v>
                </c:pt>
                <c:pt idx="243">
                  <c:v>2.1059919763053553E-3</c:v>
                </c:pt>
                <c:pt idx="244">
                  <c:v>3.234993692727602E-4</c:v>
                </c:pt>
                <c:pt idx="245">
                  <c:v>1.4547978150582263E-3</c:v>
                </c:pt>
                <c:pt idx="246">
                  <c:v>7.2102773620067425E-3</c:v>
                </c:pt>
                <c:pt idx="247">
                  <c:v>7.3744299948520612E-4</c:v>
                </c:pt>
                <c:pt idx="248">
                  <c:v>-2.8869302378216891E-4</c:v>
                </c:pt>
                <c:pt idx="249">
                  <c:v>-3.725629459067529E-3</c:v>
                </c:pt>
                <c:pt idx="250">
                  <c:v>-1.6098397962188607E-3</c:v>
                </c:pt>
                <c:pt idx="251">
                  <c:v>2.2211742575423596E-3</c:v>
                </c:pt>
                <c:pt idx="252">
                  <c:v>7.7203507305983144E-3</c:v>
                </c:pt>
                <c:pt idx="253">
                  <c:v>2.2626880659783691E-3</c:v>
                </c:pt>
                <c:pt idx="254">
                  <c:v>4.4479115595693376E-3</c:v>
                </c:pt>
                <c:pt idx="255">
                  <c:v>-3.7155040212637899E-3</c:v>
                </c:pt>
                <c:pt idx="256">
                  <c:v>-8.5310017187464737E-3</c:v>
                </c:pt>
                <c:pt idx="257">
                  <c:v>-6.7291769561016101E-3</c:v>
                </c:pt>
                <c:pt idx="258">
                  <c:v>6.151345450260492E-3</c:v>
                </c:pt>
                <c:pt idx="259">
                  <c:v>1.7963749112314214E-3</c:v>
                </c:pt>
                <c:pt idx="260">
                  <c:v>9.0925591317443048E-3</c:v>
                </c:pt>
                <c:pt idx="261">
                  <c:v>-3.1490087734069609E-3</c:v>
                </c:pt>
                <c:pt idx="262">
                  <c:v>-1.1157863849303089E-3</c:v>
                </c:pt>
                <c:pt idx="263">
                  <c:v>2.8345950693594614E-3</c:v>
                </c:pt>
                <c:pt idx="264">
                  <c:v>8.5822718285445323E-3</c:v>
                </c:pt>
                <c:pt idx="265">
                  <c:v>5.9874185364531716E-4</c:v>
                </c:pt>
                <c:pt idx="266">
                  <c:v>6.8465434914284475E-3</c:v>
                </c:pt>
                <c:pt idx="267">
                  <c:v>2.1915242138561286E-4</c:v>
                </c:pt>
                <c:pt idx="268">
                  <c:v>6.2701445088645473E-5</c:v>
                </c:pt>
                <c:pt idx="269">
                  <c:v>4.0907666125130689E-3</c:v>
                </c:pt>
                <c:pt idx="270">
                  <c:v>4.3744179802858545E-3</c:v>
                </c:pt>
                <c:pt idx="271">
                  <c:v>1.5266522694265955E-3</c:v>
                </c:pt>
                <c:pt idx="272">
                  <c:v>3.0707394359505652E-5</c:v>
                </c:pt>
                <c:pt idx="273">
                  <c:v>5.3094039836040765E-3</c:v>
                </c:pt>
                <c:pt idx="274">
                  <c:v>-2.4799807378394031E-4</c:v>
                </c:pt>
                <c:pt idx="275">
                  <c:v>-5.5280618955720453E-3</c:v>
                </c:pt>
                <c:pt idx="276">
                  <c:v>2.4260160669863891E-3</c:v>
                </c:pt>
                <c:pt idx="277">
                  <c:v>9.3084341310650486E-3</c:v>
                </c:pt>
                <c:pt idx="278">
                  <c:v>-7.6009208571688304E-3</c:v>
                </c:pt>
                <c:pt idx="279">
                  <c:v>3.8078460225230244E-3</c:v>
                </c:pt>
                <c:pt idx="280">
                  <c:v>-2.8158253444930214E-3</c:v>
                </c:pt>
                <c:pt idx="281">
                  <c:v>5.3155201987911335E-3</c:v>
                </c:pt>
                <c:pt idx="282">
                  <c:v>6.757777486251693E-3</c:v>
                </c:pt>
                <c:pt idx="283">
                  <c:v>-2.8819939672915127E-3</c:v>
                </c:pt>
                <c:pt idx="284">
                  <c:v>6.8539830441180939E-3</c:v>
                </c:pt>
                <c:pt idx="285">
                  <c:v>-1.5257468647520726E-3</c:v>
                </c:pt>
                <c:pt idx="286">
                  <c:v>2.2570466225726826E-3</c:v>
                </c:pt>
                <c:pt idx="287">
                  <c:v>8.2842355850911084E-3</c:v>
                </c:pt>
                <c:pt idx="288">
                  <c:v>3.1076721664301467E-3</c:v>
                </c:pt>
                <c:pt idx="289">
                  <c:v>-1.960251574365851E-3</c:v>
                </c:pt>
                <c:pt idx="290">
                  <c:v>1.2068771524151692E-4</c:v>
                </c:pt>
                <c:pt idx="291">
                  <c:v>1.14628703412282E-3</c:v>
                </c:pt>
                <c:pt idx="292">
                  <c:v>-8.9323988146180998E-3</c:v>
                </c:pt>
                <c:pt idx="293">
                  <c:v>-1.6159681441078634E-2</c:v>
                </c:pt>
                <c:pt idx="294">
                  <c:v>1.0424369675199529E-2</c:v>
                </c:pt>
                <c:pt idx="295">
                  <c:v>-8.2610442599984307E-4</c:v>
                </c:pt>
                <c:pt idx="296">
                  <c:v>3.2401277321942091E-3</c:v>
                </c:pt>
                <c:pt idx="297">
                  <c:v>-1.832449713322289E-2</c:v>
                </c:pt>
                <c:pt idx="298">
                  <c:v>7.4009683168228257E-3</c:v>
                </c:pt>
                <c:pt idx="299">
                  <c:v>1.5126120216741187E-2</c:v>
                </c:pt>
                <c:pt idx="300">
                  <c:v>1.1482094156402797E-2</c:v>
                </c:pt>
                <c:pt idx="301">
                  <c:v>3.3586114120011659E-3</c:v>
                </c:pt>
                <c:pt idx="302">
                  <c:v>-5.3438294666707693E-3</c:v>
                </c:pt>
                <c:pt idx="303">
                  <c:v>7.4379607815449923E-3</c:v>
                </c:pt>
                <c:pt idx="304">
                  <c:v>1.7313784612326564E-3</c:v>
                </c:pt>
                <c:pt idx="305">
                  <c:v>6.4220949559450156E-3</c:v>
                </c:pt>
                <c:pt idx="306">
                  <c:v>-1.0674366810290777E-3</c:v>
                </c:pt>
                <c:pt idx="307">
                  <c:v>1.6007280424849832E-3</c:v>
                </c:pt>
                <c:pt idx="308">
                  <c:v>-2.5804761127987586E-3</c:v>
                </c:pt>
                <c:pt idx="309">
                  <c:v>4.7700524180128668E-3</c:v>
                </c:pt>
                <c:pt idx="310">
                  <c:v>-4.1166754672873731E-3</c:v>
                </c:pt>
                <c:pt idx="311">
                  <c:v>-1.0351658397285435E-2</c:v>
                </c:pt>
                <c:pt idx="312">
                  <c:v>-3.3727734363598681E-2</c:v>
                </c:pt>
                <c:pt idx="313">
                  <c:v>-3.0771052141097897E-2</c:v>
                </c:pt>
                <c:pt idx="314">
                  <c:v>-3.6848540055340567E-3</c:v>
                </c:pt>
                <c:pt idx="315">
                  <c:v>-4.5951468853721159E-2</c:v>
                </c:pt>
                <c:pt idx="316">
                  <c:v>-4.2102828312267819E-3</c:v>
                </c:pt>
                <c:pt idx="317">
                  <c:v>4.2394930759672725E-2</c:v>
                </c:pt>
                <c:pt idx="318">
                  <c:v>-2.9050365628202571E-2</c:v>
                </c:pt>
                <c:pt idx="319">
                  <c:v>4.1173516328536643E-2</c:v>
                </c:pt>
                <c:pt idx="320">
                  <c:v>-3.3806877355127052E-2</c:v>
                </c:pt>
                <c:pt idx="321">
                  <c:v>-1.6668850050853973E-2</c:v>
                </c:pt>
                <c:pt idx="322">
                  <c:v>-8.1312563914321068E-2</c:v>
                </c:pt>
                <c:pt idx="323">
                  <c:v>5.045066753598975E-2</c:v>
                </c:pt>
                <c:pt idx="324">
                  <c:v>-4.997698485314965E-2</c:v>
                </c:pt>
                <c:pt idx="325">
                  <c:v>-0.1005687851605042</c:v>
                </c:pt>
                <c:pt idx="326">
                  <c:v>8.2028066542881001E-2</c:v>
                </c:pt>
                <c:pt idx="327">
                  <c:v>-0.1158864132720889</c:v>
                </c:pt>
                <c:pt idx="328">
                  <c:v>5.2584622870207008E-2</c:v>
                </c:pt>
                <c:pt idx="329">
                  <c:v>-5.1959531948639066E-2</c:v>
                </c:pt>
                <c:pt idx="330">
                  <c:v>2.1225675487092175E-3</c:v>
                </c:pt>
                <c:pt idx="331">
                  <c:v>-4.4049954169111331E-2</c:v>
                </c:pt>
                <c:pt idx="332">
                  <c:v>-2.5900939378724824E-2</c:v>
                </c:pt>
                <c:pt idx="333">
                  <c:v>8.6730838692469586E-2</c:v>
                </c:pt>
                <c:pt idx="334">
                  <c:v>1.4859407347688291E-2</c:v>
                </c:pt>
                <c:pt idx="335">
                  <c:v>5.6748679497954181E-2</c:v>
                </c:pt>
                <c:pt idx="336">
                  <c:v>-3.0238183666147549E-2</c:v>
                </c:pt>
                <c:pt idx="337">
                  <c:v>3.1959254171442186E-2</c:v>
                </c:pt>
                <c:pt idx="338">
                  <c:v>-1.5017465139128645E-2</c:v>
                </c:pt>
                <c:pt idx="339">
                  <c:v>-4.604914109170271E-2</c:v>
                </c:pt>
                <c:pt idx="340">
                  <c:v>2.281302224372048E-2</c:v>
                </c:pt>
                <c:pt idx="341">
                  <c:v>-1.4559422772279304E-2</c:v>
                </c:pt>
                <c:pt idx="342">
                  <c:v>6.5006413850943148E-2</c:v>
                </c:pt>
                <c:pt idx="343">
                  <c:v>1.0194467698759046E-3</c:v>
                </c:pt>
                <c:pt idx="344">
                  <c:v>3.3017016442915145E-2</c:v>
                </c:pt>
                <c:pt idx="345">
                  <c:v>1.5102709684330858E-2</c:v>
                </c:pt>
                <c:pt idx="346">
                  <c:v>-9.1718471281532401E-3</c:v>
                </c:pt>
                <c:pt idx="347">
                  <c:v>2.9066550559545622E-2</c:v>
                </c:pt>
                <c:pt idx="348">
                  <c:v>-2.1477240326534787E-2</c:v>
                </c:pt>
                <c:pt idx="349">
                  <c:v>4.8122798003447567E-3</c:v>
                </c:pt>
                <c:pt idx="350">
                  <c:v>2.6656952752139456E-2</c:v>
                </c:pt>
                <c:pt idx="351">
                  <c:v>-1.7774742254368269E-2</c:v>
                </c:pt>
                <c:pt idx="352">
                  <c:v>-3.0834008251910336E-2</c:v>
                </c:pt>
                <c:pt idx="353">
                  <c:v>2.1951797754139139E-2</c:v>
                </c:pt>
                <c:pt idx="354">
                  <c:v>-7.1406968557227545E-5</c:v>
                </c:pt>
                <c:pt idx="355">
                  <c:v>1.3842210863183003E-2</c:v>
                </c:pt>
                <c:pt idx="356">
                  <c:v>1.4315746396777507E-2</c:v>
                </c:pt>
                <c:pt idx="357">
                  <c:v>-4.6093066905069742E-3</c:v>
                </c:pt>
                <c:pt idx="358">
                  <c:v>2.5841792267158332E-2</c:v>
                </c:pt>
                <c:pt idx="359">
                  <c:v>-9.354186060844755E-3</c:v>
                </c:pt>
                <c:pt idx="360">
                  <c:v>-2.6830334867376626E-2</c:v>
                </c:pt>
                <c:pt idx="361">
                  <c:v>2.7547047140298281E-3</c:v>
                </c:pt>
                <c:pt idx="362">
                  <c:v>9.1968276898129666E-3</c:v>
                </c:pt>
                <c:pt idx="363">
                  <c:v>-6.8016658909165325E-3</c:v>
                </c:pt>
                <c:pt idx="364">
                  <c:v>1.1994606196284721E-2</c:v>
                </c:pt>
                <c:pt idx="365">
                  <c:v>1.6410646320447912E-2</c:v>
                </c:pt>
                <c:pt idx="366">
                  <c:v>2.051417026203413E-4</c:v>
                </c:pt>
                <c:pt idx="367">
                  <c:v>-2.0132987409551953E-2</c:v>
                </c:pt>
                <c:pt idx="368">
                  <c:v>-1.7844379115215886E-2</c:v>
                </c:pt>
                <c:pt idx="369">
                  <c:v>1.1896657988508105E-2</c:v>
                </c:pt>
                <c:pt idx="370">
                  <c:v>4.5862114407567373E-3</c:v>
                </c:pt>
                <c:pt idx="371">
                  <c:v>3.000511344274695E-2</c:v>
                </c:pt>
                <c:pt idx="372">
                  <c:v>-1.0324098816229419E-2</c:v>
                </c:pt>
                <c:pt idx="373">
                  <c:v>1.6845339039981175E-2</c:v>
                </c:pt>
                <c:pt idx="374">
                  <c:v>-6.9280877083928664E-3</c:v>
                </c:pt>
                <c:pt idx="375">
                  <c:v>1.8973260047838029E-3</c:v>
                </c:pt>
                <c:pt idx="376">
                  <c:v>1.2245465781675605E-2</c:v>
                </c:pt>
                <c:pt idx="377">
                  <c:v>1.4769220556017686E-2</c:v>
                </c:pt>
                <c:pt idx="378">
                  <c:v>-1.8467097505303826E-3</c:v>
                </c:pt>
                <c:pt idx="379">
                  <c:v>4.445999011914001E-3</c:v>
                </c:pt>
                <c:pt idx="380">
                  <c:v>4.0333315855571716E-3</c:v>
                </c:pt>
                <c:pt idx="381">
                  <c:v>8.2461584866340767E-3</c:v>
                </c:pt>
                <c:pt idx="382">
                  <c:v>1.3220425904200276E-2</c:v>
                </c:pt>
                <c:pt idx="383">
                  <c:v>-2.629936575792914E-3</c:v>
                </c:pt>
                <c:pt idx="384">
                  <c:v>2.5306640702863172E-2</c:v>
                </c:pt>
                <c:pt idx="385">
                  <c:v>1.2014956689686399E-2</c:v>
                </c:pt>
                <c:pt idx="386">
                  <c:v>-7.4844018450271914E-3</c:v>
                </c:pt>
                <c:pt idx="387">
                  <c:v>-5.5956686075842059E-3</c:v>
                </c:pt>
                <c:pt idx="388">
                  <c:v>-5.9377731924003717E-2</c:v>
                </c:pt>
                <c:pt idx="389">
                  <c:v>1.1904769671174559E-2</c:v>
                </c:pt>
                <c:pt idx="390">
                  <c:v>9.2921224843566571E-3</c:v>
                </c:pt>
                <c:pt idx="391">
                  <c:v>1.9064937728791323E-2</c:v>
                </c:pt>
                <c:pt idx="392">
                  <c:v>-4.1622708645952496E-3</c:v>
                </c:pt>
                <c:pt idx="393">
                  <c:v>3.846084288834872E-4</c:v>
                </c:pt>
                <c:pt idx="394">
                  <c:v>-5.7313122374100531E-3</c:v>
                </c:pt>
                <c:pt idx="395">
                  <c:v>6.3946424429514922E-3</c:v>
                </c:pt>
                <c:pt idx="396">
                  <c:v>4.5933527507117985E-3</c:v>
                </c:pt>
                <c:pt idx="397">
                  <c:v>-2.5839614218090338E-2</c:v>
                </c:pt>
                <c:pt idx="398">
                  <c:v>1.0663159779282059E-2</c:v>
                </c:pt>
                <c:pt idx="399">
                  <c:v>-2.4038203032476821E-2</c:v>
                </c:pt>
                <c:pt idx="400">
                  <c:v>1.4590564464785167E-2</c:v>
                </c:pt>
                <c:pt idx="401">
                  <c:v>1.272851978076113E-2</c:v>
                </c:pt>
                <c:pt idx="402">
                  <c:v>6.9804148996050501E-3</c:v>
                </c:pt>
                <c:pt idx="403">
                  <c:v>5.4916293774557685E-3</c:v>
                </c:pt>
                <c:pt idx="404">
                  <c:v>1.5319561558081871E-2</c:v>
                </c:pt>
                <c:pt idx="405">
                  <c:v>-1.0367684896891424E-2</c:v>
                </c:pt>
                <c:pt idx="406">
                  <c:v>7.6199034499542118E-3</c:v>
                </c:pt>
                <c:pt idx="407">
                  <c:v>-5.7093103109766754E-3</c:v>
                </c:pt>
                <c:pt idx="408">
                  <c:v>1.0158935446234002E-2</c:v>
                </c:pt>
                <c:pt idx="409">
                  <c:v>-8.6967044195224285E-3</c:v>
                </c:pt>
                <c:pt idx="410">
                  <c:v>1.2875484715639528E-2</c:v>
                </c:pt>
                <c:pt idx="411">
                  <c:v>9.1454861171223929E-3</c:v>
                </c:pt>
                <c:pt idx="412">
                  <c:v>-3.2989145339477892E-3</c:v>
                </c:pt>
                <c:pt idx="413">
                  <c:v>2.8950172788734263E-3</c:v>
                </c:pt>
                <c:pt idx="414">
                  <c:v>8.0490538236462263E-3</c:v>
                </c:pt>
                <c:pt idx="415">
                  <c:v>2.1250948558555437E-3</c:v>
                </c:pt>
                <c:pt idx="416">
                  <c:v>5.6759881128614987E-3</c:v>
                </c:pt>
                <c:pt idx="417">
                  <c:v>-1.2003430170036113E-2</c:v>
                </c:pt>
                <c:pt idx="418">
                  <c:v>-6.4609727296420826E-3</c:v>
                </c:pt>
                <c:pt idx="419">
                  <c:v>7.2658294674951352E-3</c:v>
                </c:pt>
                <c:pt idx="420">
                  <c:v>-6.3625942742305368E-3</c:v>
                </c:pt>
                <c:pt idx="421">
                  <c:v>1.2223639455863636E-2</c:v>
                </c:pt>
                <c:pt idx="422">
                  <c:v>-3.5741374801178034E-3</c:v>
                </c:pt>
                <c:pt idx="423">
                  <c:v>7.8711297254413608E-3</c:v>
                </c:pt>
                <c:pt idx="424">
                  <c:v>6.9278244432077387E-3</c:v>
                </c:pt>
                <c:pt idx="425">
                  <c:v>3.8554372132358554E-3</c:v>
                </c:pt>
                <c:pt idx="426">
                  <c:v>6.1914342404106983E-3</c:v>
                </c:pt>
                <c:pt idx="427">
                  <c:v>6.6624727375540951E-3</c:v>
                </c:pt>
                <c:pt idx="428">
                  <c:v>7.1756483056349902E-4</c:v>
                </c:pt>
                <c:pt idx="429">
                  <c:v>2.9843234839089738E-3</c:v>
                </c:pt>
                <c:pt idx="430">
                  <c:v>-8.2884293585281845E-3</c:v>
                </c:pt>
                <c:pt idx="431">
                  <c:v>1.384571596451635E-2</c:v>
                </c:pt>
                <c:pt idx="432">
                  <c:v>-1.8095195730298149E-3</c:v>
                </c:pt>
                <c:pt idx="433">
                  <c:v>2.9920588889384351E-5</c:v>
                </c:pt>
                <c:pt idx="434">
                  <c:v>3.1714871788175386E-3</c:v>
                </c:pt>
                <c:pt idx="435">
                  <c:v>2.1581469547541543E-3</c:v>
                </c:pt>
                <c:pt idx="436">
                  <c:v>-4.1724567879710666E-3</c:v>
                </c:pt>
                <c:pt idx="437">
                  <c:v>3.1085516661112024E-3</c:v>
                </c:pt>
                <c:pt idx="438">
                  <c:v>3.5409266073546043E-3</c:v>
                </c:pt>
                <c:pt idx="439">
                  <c:v>1.0082632830129321E-2</c:v>
                </c:pt>
                <c:pt idx="440">
                  <c:v>3.4930972807179178E-3</c:v>
                </c:pt>
                <c:pt idx="441">
                  <c:v>9.9757453648673094E-3</c:v>
                </c:pt>
                <c:pt idx="442">
                  <c:v>2.1841273466576966E-3</c:v>
                </c:pt>
                <c:pt idx="443">
                  <c:v>6.4385640894385988E-3</c:v>
                </c:pt>
                <c:pt idx="444">
                  <c:v>-3.6290624301999813E-3</c:v>
                </c:pt>
                <c:pt idx="445">
                  <c:v>9.3746035966113216E-3</c:v>
                </c:pt>
                <c:pt idx="446">
                  <c:v>1.4360192514591924E-2</c:v>
                </c:pt>
                <c:pt idx="447">
                  <c:v>-3.5020475304948312E-2</c:v>
                </c:pt>
                <c:pt idx="448">
                  <c:v>-8.1982982275584926E-3</c:v>
                </c:pt>
                <c:pt idx="449">
                  <c:v>-2.7702819478234452E-2</c:v>
                </c:pt>
                <c:pt idx="450">
                  <c:v>1.9554783749692283E-2</c:v>
                </c:pt>
                <c:pt idx="451">
                  <c:v>-1.7516197212286616E-2</c:v>
                </c:pt>
                <c:pt idx="452">
                  <c:v>5.08605119018643E-4</c:v>
                </c:pt>
                <c:pt idx="453">
                  <c:v>1.308566820183499E-2</c:v>
                </c:pt>
                <c:pt idx="454">
                  <c:v>5.039433755062387E-3</c:v>
                </c:pt>
                <c:pt idx="455">
                  <c:v>-3.976404126204619E-3</c:v>
                </c:pt>
                <c:pt idx="456">
                  <c:v>-8.833906854140889E-3</c:v>
                </c:pt>
                <c:pt idx="457">
                  <c:v>-1.1579385694323133E-2</c:v>
                </c:pt>
                <c:pt idx="458">
                  <c:v>-1.1192036917656769E-2</c:v>
                </c:pt>
                <c:pt idx="459">
                  <c:v>1.0132715119871561E-2</c:v>
                </c:pt>
                <c:pt idx="460">
                  <c:v>-2.3463936592362806E-2</c:v>
                </c:pt>
                <c:pt idx="461">
                  <c:v>2.6617529741730403E-3</c:v>
                </c:pt>
                <c:pt idx="462">
                  <c:v>1.6037840032625532E-2</c:v>
                </c:pt>
                <c:pt idx="463">
                  <c:v>1.6472644917224034E-2</c:v>
                </c:pt>
                <c:pt idx="464">
                  <c:v>-5.4606824000742364E-3</c:v>
                </c:pt>
                <c:pt idx="465">
                  <c:v>7.5532705440507636E-3</c:v>
                </c:pt>
                <c:pt idx="466">
                  <c:v>6.3993042569937359E-3</c:v>
                </c:pt>
                <c:pt idx="467">
                  <c:v>-9.5396742564416628E-3</c:v>
                </c:pt>
                <c:pt idx="468">
                  <c:v>1.7577591606928501E-2</c:v>
                </c:pt>
                <c:pt idx="469">
                  <c:v>-1.4317643502619709E-2</c:v>
                </c:pt>
                <c:pt idx="470">
                  <c:v>1.7256714335464881E-2</c:v>
                </c:pt>
                <c:pt idx="471">
                  <c:v>8.8232240939633902E-3</c:v>
                </c:pt>
                <c:pt idx="472">
                  <c:v>8.8904682106744123E-3</c:v>
                </c:pt>
                <c:pt idx="473">
                  <c:v>1.5959738209688899E-2</c:v>
                </c:pt>
                <c:pt idx="474">
                  <c:v>-6.5474613584115418E-3</c:v>
                </c:pt>
                <c:pt idx="475">
                  <c:v>-6.3032644036575235E-3</c:v>
                </c:pt>
                <c:pt idx="476">
                  <c:v>-1.2365475920267524E-3</c:v>
                </c:pt>
                <c:pt idx="477">
                  <c:v>-6.0469657528258996E-4</c:v>
                </c:pt>
                <c:pt idx="478">
                  <c:v>-1.5320033660823889E-2</c:v>
                </c:pt>
                <c:pt idx="479">
                  <c:v>3.9977120282240564E-3</c:v>
                </c:pt>
                <c:pt idx="480">
                  <c:v>-1.8946477009293926E-3</c:v>
                </c:pt>
                <c:pt idx="481">
                  <c:v>5.4702363121101631E-3</c:v>
                </c:pt>
                <c:pt idx="482">
                  <c:v>3.389589370508022E-3</c:v>
                </c:pt>
                <c:pt idx="483">
                  <c:v>-1.8653135639227016E-2</c:v>
                </c:pt>
                <c:pt idx="484">
                  <c:v>-3.4532103787406057E-3</c:v>
                </c:pt>
                <c:pt idx="485">
                  <c:v>-3.4776513052393467E-2</c:v>
                </c:pt>
                <c:pt idx="486">
                  <c:v>1.0112180377805086E-2</c:v>
                </c:pt>
                <c:pt idx="487">
                  <c:v>-1.0479722212236833E-2</c:v>
                </c:pt>
                <c:pt idx="488">
                  <c:v>1.1146213411127445E-2</c:v>
                </c:pt>
                <c:pt idx="489">
                  <c:v>1.7501762355771527E-2</c:v>
                </c:pt>
                <c:pt idx="490">
                  <c:v>2.2103348208104324E-2</c:v>
                </c:pt>
                <c:pt idx="491">
                  <c:v>1.9314851835281508E-2</c:v>
                </c:pt>
                <c:pt idx="492">
                  <c:v>-2.2871454464428205E-4</c:v>
                </c:pt>
                <c:pt idx="493">
                  <c:v>1.2487808100763787E-2</c:v>
                </c:pt>
                <c:pt idx="494">
                  <c:v>-1.467965334661639E-3</c:v>
                </c:pt>
                <c:pt idx="495">
                  <c:v>7.4013414698884325E-3</c:v>
                </c:pt>
                <c:pt idx="496">
                  <c:v>-9.7482422340709092E-3</c:v>
                </c:pt>
                <c:pt idx="497">
                  <c:v>1.3749572375197149E-2</c:v>
                </c:pt>
                <c:pt idx="498">
                  <c:v>1.2405266859318979E-2</c:v>
                </c:pt>
                <c:pt idx="499">
                  <c:v>-5.3928112882010376E-3</c:v>
                </c:pt>
                <c:pt idx="500">
                  <c:v>-1.210789537607436E-2</c:v>
                </c:pt>
                <c:pt idx="501">
                  <c:v>4.2015330342374457E-3</c:v>
                </c:pt>
                <c:pt idx="502">
                  <c:v>-6.8714280816353267E-3</c:v>
                </c:pt>
                <c:pt idx="503">
                  <c:v>5.9764290079703051E-3</c:v>
                </c:pt>
                <c:pt idx="504">
                  <c:v>1.598523705311786E-2</c:v>
                </c:pt>
                <c:pt idx="505">
                  <c:v>-1.5430745791635901E-3</c:v>
                </c:pt>
                <c:pt idx="506">
                  <c:v>2.7810551001951653E-3</c:v>
                </c:pt>
                <c:pt idx="507">
                  <c:v>-4.4368308101437152E-3</c:v>
                </c:pt>
                <c:pt idx="508">
                  <c:v>1.0878136448406793E-2</c:v>
                </c:pt>
                <c:pt idx="509">
                  <c:v>2.1015203798574254E-3</c:v>
                </c:pt>
                <c:pt idx="510">
                  <c:v>-2.728567822479315E-4</c:v>
                </c:pt>
                <c:pt idx="511">
                  <c:v>8.5807702684934997E-3</c:v>
                </c:pt>
                <c:pt idx="512">
                  <c:v>-2.0569180152394894E-3</c:v>
                </c:pt>
                <c:pt idx="513">
                  <c:v>2.9219476041025825E-3</c:v>
                </c:pt>
                <c:pt idx="514">
                  <c:v>-9.0096067725683442E-3</c:v>
                </c:pt>
                <c:pt idx="515">
                  <c:v>-3.2698441271292015E-4</c:v>
                </c:pt>
                <c:pt idx="516">
                  <c:v>-1.1731200543828077E-3</c:v>
                </c:pt>
                <c:pt idx="517">
                  <c:v>-4.487482012229726E-3</c:v>
                </c:pt>
                <c:pt idx="518">
                  <c:v>1.3429076328498171E-2</c:v>
                </c:pt>
                <c:pt idx="519">
                  <c:v>1.5681169233955647E-3</c:v>
                </c:pt>
                <c:pt idx="520">
                  <c:v>5.5762959295298743E-3</c:v>
                </c:pt>
                <c:pt idx="521">
                  <c:v>-4.0007630428461971E-3</c:v>
                </c:pt>
                <c:pt idx="522">
                  <c:v>-3.5819861030932268E-3</c:v>
                </c:pt>
                <c:pt idx="523">
                  <c:v>-1.6869384149237421E-3</c:v>
                </c:pt>
                <c:pt idx="524">
                  <c:v>8.9835502228405252E-4</c:v>
                </c:pt>
                <c:pt idx="525">
                  <c:v>3.8828204085620561E-3</c:v>
                </c:pt>
                <c:pt idx="526">
                  <c:v>8.5541879905908814E-3</c:v>
                </c:pt>
                <c:pt idx="527">
                  <c:v>-1.9095350209493865E-3</c:v>
                </c:pt>
                <c:pt idx="528">
                  <c:v>1.4257054543943459E-3</c:v>
                </c:pt>
                <c:pt idx="529">
                  <c:v>5.0681549537037063E-3</c:v>
                </c:pt>
                <c:pt idx="530">
                  <c:v>-1.3707807765864242E-2</c:v>
                </c:pt>
                <c:pt idx="531">
                  <c:v>6.8637925249187002E-3</c:v>
                </c:pt>
                <c:pt idx="532">
                  <c:v>5.9605499827759707E-3</c:v>
                </c:pt>
                <c:pt idx="533">
                  <c:v>1.4748179937216253E-2</c:v>
                </c:pt>
                <c:pt idx="534">
                  <c:v>5.6817229848782893E-3</c:v>
                </c:pt>
                <c:pt idx="535">
                  <c:v>-6.7636061384897302E-3</c:v>
                </c:pt>
                <c:pt idx="536">
                  <c:v>2.1113744603791314E-4</c:v>
                </c:pt>
                <c:pt idx="537">
                  <c:v>2.6891986855849472E-3</c:v>
                </c:pt>
                <c:pt idx="538">
                  <c:v>-3.5078798407186581E-3</c:v>
                </c:pt>
                <c:pt idx="539">
                  <c:v>-7.3194616365076289E-3</c:v>
                </c:pt>
                <c:pt idx="540">
                  <c:v>7.821144926454103E-3</c:v>
                </c:pt>
                <c:pt idx="541">
                  <c:v>1.3743870308505086E-2</c:v>
                </c:pt>
                <c:pt idx="542">
                  <c:v>9.1116624052904767E-4</c:v>
                </c:pt>
                <c:pt idx="543">
                  <c:v>-3.5454989656842871E-3</c:v>
                </c:pt>
                <c:pt idx="544">
                  <c:v>3.9358995593050169E-3</c:v>
                </c:pt>
                <c:pt idx="545">
                  <c:v>-1.5619750960969632E-3</c:v>
                </c:pt>
                <c:pt idx="546">
                  <c:v>-2.4744227592252643E-2</c:v>
                </c:pt>
                <c:pt idx="547">
                  <c:v>8.5634595075987398E-3</c:v>
                </c:pt>
                <c:pt idx="548">
                  <c:v>-2.022281815366115E-2</c:v>
                </c:pt>
                <c:pt idx="549">
                  <c:v>1.6508606224577484E-2</c:v>
                </c:pt>
                <c:pt idx="550">
                  <c:v>1.4041262820553121E-2</c:v>
                </c:pt>
                <c:pt idx="551">
                  <c:v>7.8587759439521657E-4</c:v>
                </c:pt>
                <c:pt idx="552">
                  <c:v>1.1301693737712788E-2</c:v>
                </c:pt>
                <c:pt idx="553">
                  <c:v>3.9280125675030184E-3</c:v>
                </c:pt>
                <c:pt idx="554">
                  <c:v>7.1959215906325551E-3</c:v>
                </c:pt>
                <c:pt idx="555">
                  <c:v>-6.657187888138964E-4</c:v>
                </c:pt>
                <c:pt idx="556">
                  <c:v>-4.357843312834495E-4</c:v>
                </c:pt>
                <c:pt idx="557">
                  <c:v>1.6135595817110134E-3</c:v>
                </c:pt>
                <c:pt idx="558">
                  <c:v>4.9277454236343098E-3</c:v>
                </c:pt>
                <c:pt idx="559">
                  <c:v>-8.6645002879104035E-4</c:v>
                </c:pt>
                <c:pt idx="560">
                  <c:v>2.2955235931354577E-4</c:v>
                </c:pt>
                <c:pt idx="561">
                  <c:v>-4.264998654536843E-3</c:v>
                </c:pt>
                <c:pt idx="562">
                  <c:v>-1.7675381777171213E-3</c:v>
                </c:pt>
                <c:pt idx="563">
                  <c:v>-7.7217356828506384E-3</c:v>
                </c:pt>
                <c:pt idx="564">
                  <c:v>1.2139012116897737E-3</c:v>
                </c:pt>
                <c:pt idx="565">
                  <c:v>1.0958974253992887E-2</c:v>
                </c:pt>
                <c:pt idx="566">
                  <c:v>-2.4390632853057915E-2</c:v>
                </c:pt>
                <c:pt idx="567">
                  <c:v>-5.1663488797149982E-3</c:v>
                </c:pt>
                <c:pt idx="568">
                  <c:v>2.3951135324231088E-2</c:v>
                </c:pt>
                <c:pt idx="569">
                  <c:v>-7.8338527970177249E-3</c:v>
                </c:pt>
                <c:pt idx="570">
                  <c:v>-1.333393401148651E-2</c:v>
                </c:pt>
                <c:pt idx="571">
                  <c:v>-1.2452193324585553E-2</c:v>
                </c:pt>
                <c:pt idx="572">
                  <c:v>1.8229736757741734E-2</c:v>
                </c:pt>
                <c:pt idx="573">
                  <c:v>-4.9913982123099094E-3</c:v>
                </c:pt>
                <c:pt idx="574">
                  <c:v>1.4176651778341874E-2</c:v>
                </c:pt>
                <c:pt idx="575">
                  <c:v>6.2049898093158393E-3</c:v>
                </c:pt>
                <c:pt idx="576">
                  <c:v>1.0088326422851774E-2</c:v>
                </c:pt>
                <c:pt idx="577">
                  <c:v>1.3458027006591825E-3</c:v>
                </c:pt>
                <c:pt idx="578">
                  <c:v>5.9458125197503911E-3</c:v>
                </c:pt>
                <c:pt idx="579">
                  <c:v>-1.2620755640438705E-3</c:v>
                </c:pt>
                <c:pt idx="580">
                  <c:v>3.4041124770636442E-3</c:v>
                </c:pt>
                <c:pt idx="581">
                  <c:v>-1.4656569933152262E-2</c:v>
                </c:pt>
                <c:pt idx="582">
                  <c:v>-1.8520310877460238E-3</c:v>
                </c:pt>
                <c:pt idx="583">
                  <c:v>7.953230980889953E-3</c:v>
                </c:pt>
                <c:pt idx="584">
                  <c:v>-7.9020723852356346E-3</c:v>
                </c:pt>
                <c:pt idx="585">
                  <c:v>-5.096186039964274E-3</c:v>
                </c:pt>
                <c:pt idx="586">
                  <c:v>5.6097585634024959E-3</c:v>
                </c:pt>
                <c:pt idx="587">
                  <c:v>1.598659049042328E-2</c:v>
                </c:pt>
                <c:pt idx="588">
                  <c:v>-5.054254699417461E-4</c:v>
                </c:pt>
                <c:pt idx="589">
                  <c:v>-2.6563683417483528E-3</c:v>
                </c:pt>
                <c:pt idx="590">
                  <c:v>4.0448886039785347E-3</c:v>
                </c:pt>
                <c:pt idx="591">
                  <c:v>1.0741427030534958E-2</c:v>
                </c:pt>
                <c:pt idx="592">
                  <c:v>1.4251166114786768E-2</c:v>
                </c:pt>
                <c:pt idx="593">
                  <c:v>-5.9088996566388559E-4</c:v>
                </c:pt>
                <c:pt idx="594">
                  <c:v>1.1566725440836322E-3</c:v>
                </c:pt>
                <c:pt idx="595">
                  <c:v>4.7355577164697417E-3</c:v>
                </c:pt>
                <c:pt idx="596">
                  <c:v>7.2437874221573982E-3</c:v>
                </c:pt>
                <c:pt idx="597">
                  <c:v>3.6462254028441908E-4</c:v>
                </c:pt>
                <c:pt idx="598">
                  <c:v>2.9592110198221871E-3</c:v>
                </c:pt>
                <c:pt idx="599">
                  <c:v>-3.420937357458399E-3</c:v>
                </c:pt>
                <c:pt idx="600">
                  <c:v>1.0685181086524033E-2</c:v>
                </c:pt>
                <c:pt idx="601">
                  <c:v>3.3368874020310627E-3</c:v>
                </c:pt>
                <c:pt idx="602">
                  <c:v>-4.9252806794291117E-3</c:v>
                </c:pt>
                <c:pt idx="603">
                  <c:v>-7.3485979571375846E-3</c:v>
                </c:pt>
                <c:pt idx="604">
                  <c:v>9.4177568161907116E-3</c:v>
                </c:pt>
                <c:pt idx="605">
                  <c:v>-9.1750613444420651E-3</c:v>
                </c:pt>
                <c:pt idx="606">
                  <c:v>1.0783831944198217E-2</c:v>
                </c:pt>
                <c:pt idx="607">
                  <c:v>2.0856761414882853E-3</c:v>
                </c:pt>
                <c:pt idx="608">
                  <c:v>-2.1572940855745068E-4</c:v>
                </c:pt>
                <c:pt idx="609">
                  <c:v>-2.8713147773526317E-4</c:v>
                </c:pt>
                <c:pt idx="610">
                  <c:v>6.3525275864155422E-3</c:v>
                </c:pt>
                <c:pt idx="611">
                  <c:v>-6.5922398532720491E-3</c:v>
                </c:pt>
                <c:pt idx="612">
                  <c:v>2.1546001005437062E-3</c:v>
                </c:pt>
                <c:pt idx="613">
                  <c:v>-6.188583888950959E-3</c:v>
                </c:pt>
                <c:pt idx="614">
                  <c:v>3.1282420970202382E-4</c:v>
                </c:pt>
                <c:pt idx="615">
                  <c:v>7.9539134070366335E-3</c:v>
                </c:pt>
                <c:pt idx="616">
                  <c:v>7.2513935640192637E-3</c:v>
                </c:pt>
                <c:pt idx="617">
                  <c:v>-9.9516265060744548E-3</c:v>
                </c:pt>
                <c:pt idx="618">
                  <c:v>-8.9649363443081581E-3</c:v>
                </c:pt>
                <c:pt idx="619">
                  <c:v>-2.1474255253150824E-2</c:v>
                </c:pt>
                <c:pt idx="620">
                  <c:v>1.1941159720195981E-2</c:v>
                </c:pt>
                <c:pt idx="621">
                  <c:v>1.5238581849012974E-2</c:v>
                </c:pt>
                <c:pt idx="622">
                  <c:v>-2.5477936864781183E-3</c:v>
                </c:pt>
                <c:pt idx="623">
                  <c:v>-8.6530284758804775E-3</c:v>
                </c:pt>
                <c:pt idx="624">
                  <c:v>-2.6252775912637594E-3</c:v>
                </c:pt>
                <c:pt idx="625">
                  <c:v>1.0700445745607731E-2</c:v>
                </c:pt>
                <c:pt idx="626">
                  <c:v>-8.1901990701450445E-4</c:v>
                </c:pt>
                <c:pt idx="627">
                  <c:v>1.0142809189874799E-2</c:v>
                </c:pt>
                <c:pt idx="628">
                  <c:v>-2.2210694872318434E-3</c:v>
                </c:pt>
                <c:pt idx="629">
                  <c:v>1.9826171826910757E-3</c:v>
                </c:pt>
                <c:pt idx="630">
                  <c:v>5.2461904119506541E-4</c:v>
                </c:pt>
                <c:pt idx="631">
                  <c:v>1.7871832813464628E-3</c:v>
                </c:pt>
                <c:pt idx="632">
                  <c:v>-8.811987740061861E-4</c:v>
                </c:pt>
                <c:pt idx="633">
                  <c:v>1.5712789608460405E-3</c:v>
                </c:pt>
                <c:pt idx="634">
                  <c:v>-3.7183242327709747E-3</c:v>
                </c:pt>
                <c:pt idx="635">
                  <c:v>9.1045109361086174E-3</c:v>
                </c:pt>
                <c:pt idx="636">
                  <c:v>-9.7073777668702367E-4</c:v>
                </c:pt>
                <c:pt idx="637">
                  <c:v>2.130975880722999E-4</c:v>
                </c:pt>
                <c:pt idx="638">
                  <c:v>-1.4931298767975937E-3</c:v>
                </c:pt>
                <c:pt idx="639">
                  <c:v>4.6378544588661103E-3</c:v>
                </c:pt>
                <c:pt idx="640">
                  <c:v>1.65109021065165E-3</c:v>
                </c:pt>
                <c:pt idx="641">
                  <c:v>2.2364312434262324E-3</c:v>
                </c:pt>
                <c:pt idx="642">
                  <c:v>-1.835880737896407E-3</c:v>
                </c:pt>
                <c:pt idx="643">
                  <c:v>-5.5990030479547625E-3</c:v>
                </c:pt>
                <c:pt idx="644">
                  <c:v>-3.3172026769510494E-4</c:v>
                </c:pt>
                <c:pt idx="645">
                  <c:v>-1.3582213753805075E-2</c:v>
                </c:pt>
                <c:pt idx="646">
                  <c:v>1.4214575708164392E-2</c:v>
                </c:pt>
                <c:pt idx="647">
                  <c:v>5.3318555686907134E-3</c:v>
                </c:pt>
                <c:pt idx="648">
                  <c:v>-1.2060092516652176E-3</c:v>
                </c:pt>
                <c:pt idx="649">
                  <c:v>5.8982736388536443E-3</c:v>
                </c:pt>
                <c:pt idx="650">
                  <c:v>3.5456632814745326E-3</c:v>
                </c:pt>
                <c:pt idx="651">
                  <c:v>2.0138949524200526E-3</c:v>
                </c:pt>
                <c:pt idx="652">
                  <c:v>5.3803124927273029E-4</c:v>
                </c:pt>
                <c:pt idx="653">
                  <c:v>8.413029958023768E-4</c:v>
                </c:pt>
                <c:pt idx="654">
                  <c:v>5.5212205216796529E-3</c:v>
                </c:pt>
                <c:pt idx="655">
                  <c:v>7.6146018086132739E-3</c:v>
                </c:pt>
                <c:pt idx="656">
                  <c:v>-1.82307404650449E-3</c:v>
                </c:pt>
                <c:pt idx="657">
                  <c:v>3.5278385768765003E-3</c:v>
                </c:pt>
                <c:pt idx="658">
                  <c:v>-8.1813706879336236E-3</c:v>
                </c:pt>
                <c:pt idx="659">
                  <c:v>1.0618131072937045E-2</c:v>
                </c:pt>
                <c:pt idx="660">
                  <c:v>3.5755310430420793E-3</c:v>
                </c:pt>
                <c:pt idx="661">
                  <c:v>-3.414985263044415E-3</c:v>
                </c:pt>
                <c:pt idx="662">
                  <c:v>1.4911786180668524E-3</c:v>
                </c:pt>
                <c:pt idx="663">
                  <c:v>-3.4213346875200303E-3</c:v>
                </c:pt>
                <c:pt idx="664">
                  <c:v>-7.8743996947099274E-3</c:v>
                </c:pt>
                <c:pt idx="665">
                  <c:v>-1.4878148243687257E-2</c:v>
                </c:pt>
                <c:pt idx="666">
                  <c:v>1.4228759640485865E-2</c:v>
                </c:pt>
                <c:pt idx="667">
                  <c:v>8.0637570443239451E-3</c:v>
                </c:pt>
                <c:pt idx="668">
                  <c:v>2.0918746164359766E-3</c:v>
                </c:pt>
                <c:pt idx="669">
                  <c:v>1.0235300214423482E-2</c:v>
                </c:pt>
                <c:pt idx="670">
                  <c:v>2.4519483141917696E-3</c:v>
                </c:pt>
                <c:pt idx="671">
                  <c:v>-4.5679736232668222E-3</c:v>
                </c:pt>
                <c:pt idx="672">
                  <c:v>-4.1007097159077887E-4</c:v>
                </c:pt>
                <c:pt idx="673">
                  <c:v>4.1387042900183192E-3</c:v>
                </c:pt>
                <c:pt idx="674">
                  <c:v>-4.8680561836888358E-3</c:v>
                </c:pt>
                <c:pt idx="675">
                  <c:v>-2.1004752386392734E-3</c:v>
                </c:pt>
                <c:pt idx="676">
                  <c:v>8.1026586097616218E-3</c:v>
                </c:pt>
                <c:pt idx="677">
                  <c:v>-4.9310939912040582E-3</c:v>
                </c:pt>
                <c:pt idx="678">
                  <c:v>6.3128771938064142E-3</c:v>
                </c:pt>
                <c:pt idx="679">
                  <c:v>1.6510883161650258E-3</c:v>
                </c:pt>
                <c:pt idx="680">
                  <c:v>-8.1385617947968291E-4</c:v>
                </c:pt>
                <c:pt idx="681">
                  <c:v>1.2432023843689745E-3</c:v>
                </c:pt>
                <c:pt idx="682">
                  <c:v>2.4817776973612812E-3</c:v>
                </c:pt>
                <c:pt idx="683">
                  <c:v>2.9923825670726488E-3</c:v>
                </c:pt>
                <c:pt idx="684">
                  <c:v>1.8182357214907993E-3</c:v>
                </c:pt>
                <c:pt idx="685">
                  <c:v>2.3517624952959968E-3</c:v>
                </c:pt>
                <c:pt idx="686">
                  <c:v>-6.5767920063287584E-3</c:v>
                </c:pt>
                <c:pt idx="687">
                  <c:v>-1.1005288308193851E-2</c:v>
                </c:pt>
                <c:pt idx="688">
                  <c:v>1.5471995344322725E-3</c:v>
                </c:pt>
                <c:pt idx="689">
                  <c:v>7.9256982844102732E-3</c:v>
                </c:pt>
                <c:pt idx="690">
                  <c:v>8.7581288251459329E-3</c:v>
                </c:pt>
                <c:pt idx="691">
                  <c:v>1.5860050368547633E-3</c:v>
                </c:pt>
                <c:pt idx="692">
                  <c:v>2.0960975915813346E-3</c:v>
                </c:pt>
                <c:pt idx="693">
                  <c:v>-5.920605424736697E-3</c:v>
                </c:pt>
                <c:pt idx="694">
                  <c:v>8.9011279498804E-3</c:v>
                </c:pt>
                <c:pt idx="695">
                  <c:v>4.3880903987037964E-3</c:v>
                </c:pt>
                <c:pt idx="696">
                  <c:v>-1.4828548514769736E-3</c:v>
                </c:pt>
                <c:pt idx="697">
                  <c:v>5.3154427914838779E-4</c:v>
                </c:pt>
                <c:pt idx="698">
                  <c:v>3.0719651664001812E-3</c:v>
                </c:pt>
                <c:pt idx="699">
                  <c:v>-2.4288971305705252E-4</c:v>
                </c:pt>
                <c:pt idx="700">
                  <c:v>-3.5819317101988797E-3</c:v>
                </c:pt>
                <c:pt idx="701">
                  <c:v>-1.2190097772768009E-3</c:v>
                </c:pt>
                <c:pt idx="702">
                  <c:v>-4.2894484988660478E-3</c:v>
                </c:pt>
                <c:pt idx="703">
                  <c:v>-7.9159677807412523E-3</c:v>
                </c:pt>
                <c:pt idx="704">
                  <c:v>2.5562963553607855E-3</c:v>
                </c:pt>
                <c:pt idx="705">
                  <c:v>-5.4113750675591071E-3</c:v>
                </c:pt>
                <c:pt idx="706">
                  <c:v>8.318047595509432E-3</c:v>
                </c:pt>
                <c:pt idx="707">
                  <c:v>-1.5865552965057762E-3</c:v>
                </c:pt>
                <c:pt idx="708">
                  <c:v>-9.7886153956753871E-3</c:v>
                </c:pt>
                <c:pt idx="709">
                  <c:v>-1.6814981575399623E-2</c:v>
                </c:pt>
                <c:pt idx="710">
                  <c:v>-9.4499140235753244E-4</c:v>
                </c:pt>
                <c:pt idx="711">
                  <c:v>9.7074345063893827E-3</c:v>
                </c:pt>
                <c:pt idx="712">
                  <c:v>1.2076840752085797E-2</c:v>
                </c:pt>
                <c:pt idx="713">
                  <c:v>1.645893449877738E-3</c:v>
                </c:pt>
                <c:pt idx="714">
                  <c:v>-2.8648555834463363E-3</c:v>
                </c:pt>
                <c:pt idx="715">
                  <c:v>-2.0357747290068208E-2</c:v>
                </c:pt>
                <c:pt idx="716">
                  <c:v>1.6815248041488126E-3</c:v>
                </c:pt>
                <c:pt idx="717">
                  <c:v>-1.2297471746442374E-2</c:v>
                </c:pt>
                <c:pt idx="718">
                  <c:v>1.1814135903140909E-2</c:v>
                </c:pt>
                <c:pt idx="719">
                  <c:v>-1.2979904374229606E-2</c:v>
                </c:pt>
                <c:pt idx="720">
                  <c:v>1.0351180838801495E-2</c:v>
                </c:pt>
                <c:pt idx="721">
                  <c:v>4.1475011084483853E-3</c:v>
                </c:pt>
                <c:pt idx="722">
                  <c:v>8.6083948587569823E-3</c:v>
                </c:pt>
                <c:pt idx="723">
                  <c:v>-1.8254927210737768E-3</c:v>
                </c:pt>
                <c:pt idx="724">
                  <c:v>-7.2659748594807233E-3</c:v>
                </c:pt>
                <c:pt idx="725">
                  <c:v>-2.4645251771511435E-3</c:v>
                </c:pt>
                <c:pt idx="726">
                  <c:v>3.5910951329624079E-3</c:v>
                </c:pt>
                <c:pt idx="727">
                  <c:v>1.6680892778379901E-2</c:v>
                </c:pt>
                <c:pt idx="728">
                  <c:v>7.5866990726105605E-3</c:v>
                </c:pt>
                <c:pt idx="729">
                  <c:v>2.9564289756970415E-3</c:v>
                </c:pt>
                <c:pt idx="730">
                  <c:v>7.685002505206655E-3</c:v>
                </c:pt>
                <c:pt idx="731">
                  <c:v>3.9200709344273275E-3</c:v>
                </c:pt>
                <c:pt idx="732">
                  <c:v>2.6048693710090777E-3</c:v>
                </c:pt>
                <c:pt idx="733">
                  <c:v>-1.036673494777496E-3</c:v>
                </c:pt>
                <c:pt idx="734">
                  <c:v>5.3483126675099449E-3</c:v>
                </c:pt>
                <c:pt idx="735">
                  <c:v>8.9976740398994468E-4</c:v>
                </c:pt>
                <c:pt idx="736">
                  <c:v>-4.4401712076450233E-3</c:v>
                </c:pt>
                <c:pt idx="737">
                  <c:v>9.6027372811248284E-3</c:v>
                </c:pt>
                <c:pt idx="738">
                  <c:v>2.0270076000004208E-3</c:v>
                </c:pt>
                <c:pt idx="739">
                  <c:v>1.7188016680823087E-3</c:v>
                </c:pt>
                <c:pt idx="740">
                  <c:v>4.0350266580193505E-3</c:v>
                </c:pt>
                <c:pt idx="741">
                  <c:v>6.0866332576953982E-3</c:v>
                </c:pt>
                <c:pt idx="742">
                  <c:v>4.7016232581831704E-3</c:v>
                </c:pt>
                <c:pt idx="743">
                  <c:v>3.4633523681285431E-3</c:v>
                </c:pt>
                <c:pt idx="744">
                  <c:v>8.535226031797968E-4</c:v>
                </c:pt>
                <c:pt idx="745">
                  <c:v>-3.311024643412281E-3</c:v>
                </c:pt>
                <c:pt idx="746">
                  <c:v>-8.0772761209738867E-3</c:v>
                </c:pt>
                <c:pt idx="747">
                  <c:v>3.2332407671781368E-4</c:v>
                </c:pt>
                <c:pt idx="748">
                  <c:v>7.5185276432499521E-3</c:v>
                </c:pt>
                <c:pt idx="749">
                  <c:v>3.4241717291919781E-4</c:v>
                </c:pt>
                <c:pt idx="750">
                  <c:v>3.9500472959075805E-3</c:v>
                </c:pt>
                <c:pt idx="751">
                  <c:v>-2.4322043073171382E-3</c:v>
                </c:pt>
                <c:pt idx="752">
                  <c:v>3.3906126674408568E-3</c:v>
                </c:pt>
                <c:pt idx="753">
                  <c:v>-1.7897432697731881E-3</c:v>
                </c:pt>
                <c:pt idx="754">
                  <c:v>-2.8191935110215209E-3</c:v>
                </c:pt>
                <c:pt idx="755">
                  <c:v>1.3251431900211149E-3</c:v>
                </c:pt>
                <c:pt idx="756">
                  <c:v>2.6661163427297366E-3</c:v>
                </c:pt>
                <c:pt idx="757">
                  <c:v>-2.2555466643045832E-2</c:v>
                </c:pt>
                <c:pt idx="758">
                  <c:v>1.219192228138692E-2</c:v>
                </c:pt>
                <c:pt idx="759">
                  <c:v>-1.964932154469522E-2</c:v>
                </c:pt>
                <c:pt idx="760">
                  <c:v>-1.1169534213552846E-2</c:v>
                </c:pt>
                <c:pt idx="761">
                  <c:v>1.5200202888976293E-2</c:v>
                </c:pt>
                <c:pt idx="762">
                  <c:v>-8.739187176698587E-3</c:v>
                </c:pt>
                <c:pt idx="763">
                  <c:v>1.1773588096574666E-2</c:v>
                </c:pt>
                <c:pt idx="764">
                  <c:v>2.0473705365594657E-2</c:v>
                </c:pt>
                <c:pt idx="765">
                  <c:v>2.6445227797274613E-3</c:v>
                </c:pt>
                <c:pt idx="766">
                  <c:v>-6.7743625790251758E-3</c:v>
                </c:pt>
                <c:pt idx="767">
                  <c:v>9.3694172918427666E-3</c:v>
                </c:pt>
                <c:pt idx="768">
                  <c:v>-8.8979163949817648E-3</c:v>
                </c:pt>
                <c:pt idx="769">
                  <c:v>-6.9036793295494444E-3</c:v>
                </c:pt>
                <c:pt idx="770">
                  <c:v>1.550409410064625E-2</c:v>
                </c:pt>
                <c:pt idx="771">
                  <c:v>-8.8574690389224605E-3</c:v>
                </c:pt>
                <c:pt idx="772">
                  <c:v>-1.0699969319932071E-2</c:v>
                </c:pt>
                <c:pt idx="773">
                  <c:v>-1.0690351974194602E-2</c:v>
                </c:pt>
                <c:pt idx="774">
                  <c:v>1.7603113307182418E-2</c:v>
                </c:pt>
                <c:pt idx="775">
                  <c:v>9.9491115335495917E-3</c:v>
                </c:pt>
                <c:pt idx="776">
                  <c:v>6.2027719765712823E-3</c:v>
                </c:pt>
                <c:pt idx="777">
                  <c:v>1.4052863428803193E-2</c:v>
                </c:pt>
                <c:pt idx="778">
                  <c:v>-8.175826373221797E-4</c:v>
                </c:pt>
                <c:pt idx="779">
                  <c:v>1.2786318445181439E-3</c:v>
                </c:pt>
                <c:pt idx="780">
                  <c:v>-2.7684101918570157E-3</c:v>
                </c:pt>
                <c:pt idx="781">
                  <c:v>-2.523384876733206E-3</c:v>
                </c:pt>
                <c:pt idx="782">
                  <c:v>5.7730654940881419E-3</c:v>
                </c:pt>
                <c:pt idx="783">
                  <c:v>-3.3495003867560047E-4</c:v>
                </c:pt>
                <c:pt idx="784">
                  <c:v>-1.9388824348720458E-2</c:v>
                </c:pt>
                <c:pt idx="785">
                  <c:v>-9.397997746332568E-4</c:v>
                </c:pt>
                <c:pt idx="786">
                  <c:v>-3.9613736422476594E-3</c:v>
                </c:pt>
                <c:pt idx="787">
                  <c:v>-1.2450032733240897E-3</c:v>
                </c:pt>
                <c:pt idx="788">
                  <c:v>9.0670361065476671E-3</c:v>
                </c:pt>
                <c:pt idx="789">
                  <c:v>2.6996848708715558E-3</c:v>
                </c:pt>
                <c:pt idx="790">
                  <c:v>-1.3874226600337469E-2</c:v>
                </c:pt>
                <c:pt idx="791">
                  <c:v>4.0890014062976821E-4</c:v>
                </c:pt>
                <c:pt idx="792">
                  <c:v>-1.7868477324027458E-2</c:v>
                </c:pt>
                <c:pt idx="793">
                  <c:v>-1.0437577561467818E-2</c:v>
                </c:pt>
                <c:pt idx="794">
                  <c:v>-1.1129848491523863E-2</c:v>
                </c:pt>
                <c:pt idx="795">
                  <c:v>-1.9825769658770288E-2</c:v>
                </c:pt>
                <c:pt idx="796">
                  <c:v>4.2375092364506815E-3</c:v>
                </c:pt>
                <c:pt idx="797">
                  <c:v>-1.2284213014831248E-2</c:v>
                </c:pt>
                <c:pt idx="798">
                  <c:v>-2.5118983784472686E-3</c:v>
                </c:pt>
                <c:pt idx="799">
                  <c:v>-4.9501151078480557E-3</c:v>
                </c:pt>
                <c:pt idx="800">
                  <c:v>2.4532135595582861E-2</c:v>
                </c:pt>
                <c:pt idx="801">
                  <c:v>1.785071871421386E-2</c:v>
                </c:pt>
                <c:pt idx="802">
                  <c:v>6.7343402638302676E-3</c:v>
                </c:pt>
                <c:pt idx="803">
                  <c:v>9.667154548347422E-3</c:v>
                </c:pt>
                <c:pt idx="804">
                  <c:v>-2.3785711259157051E-2</c:v>
                </c:pt>
                <c:pt idx="805">
                  <c:v>4.6911954704298344E-3</c:v>
                </c:pt>
                <c:pt idx="806">
                  <c:v>-3.2143025711989424E-3</c:v>
                </c:pt>
                <c:pt idx="807">
                  <c:v>8.1939841528063401E-3</c:v>
                </c:pt>
                <c:pt idx="808">
                  <c:v>1.4530152377913321E-2</c:v>
                </c:pt>
                <c:pt idx="809">
                  <c:v>-1.8129029166313707E-2</c:v>
                </c:pt>
                <c:pt idx="810">
                  <c:v>-1.9915811744501234E-2</c:v>
                </c:pt>
                <c:pt idx="811">
                  <c:v>-3.2745338097940253E-3</c:v>
                </c:pt>
                <c:pt idx="812">
                  <c:v>1.5998186647849653E-2</c:v>
                </c:pt>
                <c:pt idx="813">
                  <c:v>1.1201586428087116E-3</c:v>
                </c:pt>
                <c:pt idx="814">
                  <c:v>-2.1592741133592594E-2</c:v>
                </c:pt>
                <c:pt idx="815">
                  <c:v>-6.4962531901185195E-3</c:v>
                </c:pt>
                <c:pt idx="816">
                  <c:v>-1.0789475928960023E-2</c:v>
                </c:pt>
                <c:pt idx="817">
                  <c:v>-1.7898028946259893E-2</c:v>
                </c:pt>
                <c:pt idx="818">
                  <c:v>1.4936981618389304E-2</c:v>
                </c:pt>
                <c:pt idx="819">
                  <c:v>2.182418889026938E-2</c:v>
                </c:pt>
                <c:pt idx="820">
                  <c:v>-2.5620011007855383E-3</c:v>
                </c:pt>
                <c:pt idx="821">
                  <c:v>-1.5347453495328872E-2</c:v>
                </c:pt>
                <c:pt idx="822">
                  <c:v>1.8229331698446049E-2</c:v>
                </c:pt>
                <c:pt idx="823">
                  <c:v>-4.9909720784398716E-3</c:v>
                </c:pt>
                <c:pt idx="824">
                  <c:v>-8.1577436953392847E-3</c:v>
                </c:pt>
                <c:pt idx="825">
                  <c:v>-2.9922634770931229E-2</c:v>
                </c:pt>
                <c:pt idx="826">
                  <c:v>-7.6104021535032479E-3</c:v>
                </c:pt>
                <c:pt idx="827">
                  <c:v>2.6457729010209666E-2</c:v>
                </c:pt>
                <c:pt idx="828">
                  <c:v>-4.5259390667752291E-3</c:v>
                </c:pt>
                <c:pt idx="829">
                  <c:v>-1.2796595550027025E-2</c:v>
                </c:pt>
                <c:pt idx="830">
                  <c:v>-7.3350760450940564E-3</c:v>
                </c:pt>
                <c:pt idx="831">
                  <c:v>2.1751980850711911E-2</c:v>
                </c:pt>
                <c:pt idx="832">
                  <c:v>2.193207949804973E-2</c:v>
                </c:pt>
                <c:pt idx="833">
                  <c:v>1.2433236069728753E-2</c:v>
                </c:pt>
                <c:pt idx="834">
                  <c:v>1.089338192327566E-2</c:v>
                </c:pt>
                <c:pt idx="835">
                  <c:v>-2.9269261975944932E-4</c:v>
                </c:pt>
                <c:pt idx="836">
                  <c:v>1.1633419431262981E-2</c:v>
                </c:pt>
                <c:pt idx="837">
                  <c:v>-1.2961983661161728E-2</c:v>
                </c:pt>
                <c:pt idx="838">
                  <c:v>1.4961963160397674E-2</c:v>
                </c:pt>
                <c:pt idx="839">
                  <c:v>4.8717637369457599E-3</c:v>
                </c:pt>
                <c:pt idx="840">
                  <c:v>7.0879746664660329E-3</c:v>
                </c:pt>
                <c:pt idx="841">
                  <c:v>1.229476828624099E-2</c:v>
                </c:pt>
                <c:pt idx="842">
                  <c:v>-6.1939166221463386E-3</c:v>
                </c:pt>
                <c:pt idx="843">
                  <c:v>-1.5511056814100397E-2</c:v>
                </c:pt>
                <c:pt idx="844">
                  <c:v>2.8303131024581536E-3</c:v>
                </c:pt>
                <c:pt idx="845">
                  <c:v>8.5299743454032642E-3</c:v>
                </c:pt>
                <c:pt idx="846">
                  <c:v>-1.271179557215738E-2</c:v>
                </c:pt>
                <c:pt idx="847">
                  <c:v>-1.0049620122797677E-2</c:v>
                </c:pt>
                <c:pt idx="848">
                  <c:v>5.0261360216325626E-3</c:v>
                </c:pt>
                <c:pt idx="849">
                  <c:v>-2.6775380969425171E-3</c:v>
                </c:pt>
                <c:pt idx="850">
                  <c:v>-1.7239905881291307E-2</c:v>
                </c:pt>
                <c:pt idx="851">
                  <c:v>-3.7121028276815298E-3</c:v>
                </c:pt>
                <c:pt idx="852">
                  <c:v>1.1388483897444552E-2</c:v>
                </c:pt>
                <c:pt idx="853">
                  <c:v>-1.2529865556019442E-2</c:v>
                </c:pt>
                <c:pt idx="854">
                  <c:v>4.1101006945040437E-4</c:v>
                </c:pt>
                <c:pt idx="855">
                  <c:v>1.601366494287005E-2</c:v>
                </c:pt>
                <c:pt idx="856">
                  <c:v>-7.4186251408765594E-4</c:v>
                </c:pt>
                <c:pt idx="857">
                  <c:v>-1.506647764072894E-2</c:v>
                </c:pt>
                <c:pt idx="858">
                  <c:v>-2.7822629478481718E-2</c:v>
                </c:pt>
                <c:pt idx="859">
                  <c:v>5.7809449318447868E-3</c:v>
                </c:pt>
                <c:pt idx="860">
                  <c:v>-2.9388582714412751E-2</c:v>
                </c:pt>
                <c:pt idx="861">
                  <c:v>2.8080732498133266E-3</c:v>
                </c:pt>
                <c:pt idx="862">
                  <c:v>2.4945558184818539E-2</c:v>
                </c:pt>
                <c:pt idx="863">
                  <c:v>-3.7655765487832289E-2</c:v>
                </c:pt>
                <c:pt idx="864">
                  <c:v>6.0013300165522726E-3</c:v>
                </c:pt>
                <c:pt idx="865">
                  <c:v>4.5736111391515601E-3</c:v>
                </c:pt>
                <c:pt idx="866">
                  <c:v>2.9998371154938232E-2</c:v>
                </c:pt>
                <c:pt idx="867">
                  <c:v>-3.6189792855131166E-2</c:v>
                </c:pt>
                <c:pt idx="868">
                  <c:v>-5.9869208804502689E-3</c:v>
                </c:pt>
                <c:pt idx="869">
                  <c:v>-3.2541065768708723E-2</c:v>
                </c:pt>
                <c:pt idx="870">
                  <c:v>2.3080176951076167E-3</c:v>
                </c:pt>
                <c:pt idx="871">
                  <c:v>-1.6013758341354711E-2</c:v>
                </c:pt>
                <c:pt idx="872">
                  <c:v>-1.0445568465951665E-3</c:v>
                </c:pt>
                <c:pt idx="873">
                  <c:v>2.3626545890780976E-2</c:v>
                </c:pt>
                <c:pt idx="874">
                  <c:v>-4.065554138479123E-3</c:v>
                </c:pt>
                <c:pt idx="875">
                  <c:v>2.0361418419456434E-2</c:v>
                </c:pt>
                <c:pt idx="876">
                  <c:v>-4.1146317876021229E-2</c:v>
                </c:pt>
                <c:pt idx="877">
                  <c:v>-6.1436871787283256E-3</c:v>
                </c:pt>
                <c:pt idx="878">
                  <c:v>4.3650210003710324E-4</c:v>
                </c:pt>
                <c:pt idx="879">
                  <c:v>1.8537143992203069E-2</c:v>
                </c:pt>
                <c:pt idx="880">
                  <c:v>-7.6629144333560479E-3</c:v>
                </c:pt>
                <c:pt idx="881">
                  <c:v>8.7959617073115927E-3</c:v>
                </c:pt>
                <c:pt idx="882">
                  <c:v>1.9784421138576619E-2</c:v>
                </c:pt>
                <c:pt idx="883">
                  <c:v>2.4252730862120198E-2</c:v>
                </c:pt>
                <c:pt idx="884">
                  <c:v>-5.6267953227252089E-3</c:v>
                </c:pt>
                <c:pt idx="885">
                  <c:v>-8.1214318177804806E-3</c:v>
                </c:pt>
                <c:pt idx="886">
                  <c:v>1.886461149545415E-2</c:v>
                </c:pt>
                <c:pt idx="887">
                  <c:v>-1.6547765195507574E-2</c:v>
                </c:pt>
                <c:pt idx="888">
                  <c:v>3.0400911300430384E-3</c:v>
                </c:pt>
                <c:pt idx="889">
                  <c:v>9.5462697808397917E-3</c:v>
                </c:pt>
                <c:pt idx="890">
                  <c:v>-1.0931512724133046E-2</c:v>
                </c:pt>
                <c:pt idx="891">
                  <c:v>-2.4070285374731687E-2</c:v>
                </c:pt>
                <c:pt idx="892">
                  <c:v>-2.9424476370277196E-2</c:v>
                </c:pt>
                <c:pt idx="893">
                  <c:v>-3.8707486269114549E-2</c:v>
                </c:pt>
                <c:pt idx="894">
                  <c:v>-3.0179634270223071E-3</c:v>
                </c:pt>
                <c:pt idx="895">
                  <c:v>1.4155762727218059E-2</c:v>
                </c:pt>
                <c:pt idx="896">
                  <c:v>-3.3656260176632403E-2</c:v>
                </c:pt>
                <c:pt idx="897">
                  <c:v>2.1535995566702389E-3</c:v>
                </c:pt>
                <c:pt idx="898">
                  <c:v>2.4862016721892709E-2</c:v>
                </c:pt>
                <c:pt idx="899">
                  <c:v>-1.8148514111749256E-3</c:v>
                </c:pt>
                <c:pt idx="900">
                  <c:v>9.7550403005158427E-3</c:v>
                </c:pt>
                <c:pt idx="901">
                  <c:v>3.1298669960444239E-2</c:v>
                </c:pt>
                <c:pt idx="902">
                  <c:v>-3.8270266314365344E-3</c:v>
                </c:pt>
                <c:pt idx="903">
                  <c:v>-2.0644314698601909E-2</c:v>
                </c:pt>
                <c:pt idx="904">
                  <c:v>-8.1487035606796134E-4</c:v>
                </c:pt>
                <c:pt idx="905">
                  <c:v>-8.1575870058755249E-3</c:v>
                </c:pt>
                <c:pt idx="906">
                  <c:v>1.052102427007783E-2</c:v>
                </c:pt>
                <c:pt idx="907">
                  <c:v>1.8869498466538746E-3</c:v>
                </c:pt>
                <c:pt idx="908">
                  <c:v>3.3715957142574486E-3</c:v>
                </c:pt>
                <c:pt idx="909">
                  <c:v>1.4866062612262566E-2</c:v>
                </c:pt>
                <c:pt idx="910">
                  <c:v>-8.228461575484346E-4</c:v>
                </c:pt>
                <c:pt idx="911">
                  <c:v>-1.1489574121997448E-2</c:v>
                </c:pt>
                <c:pt idx="912">
                  <c:v>-8.8879520032840963E-3</c:v>
                </c:pt>
                <c:pt idx="913">
                  <c:v>-5.2656644592319023E-3</c:v>
                </c:pt>
                <c:pt idx="914">
                  <c:v>-2.4313860089116381E-3</c:v>
                </c:pt>
                <c:pt idx="915">
                  <c:v>1.8924805020331083E-2</c:v>
                </c:pt>
                <c:pt idx="916">
                  <c:v>-8.2912090298048156E-3</c:v>
                </c:pt>
                <c:pt idx="917">
                  <c:v>2.6660685935604618E-2</c:v>
                </c:pt>
                <c:pt idx="918">
                  <c:v>6.3529763258607305E-3</c:v>
                </c:pt>
                <c:pt idx="919">
                  <c:v>1.0131629644264253E-2</c:v>
                </c:pt>
                <c:pt idx="920">
                  <c:v>-9.3214930014209971E-3</c:v>
                </c:pt>
                <c:pt idx="921">
                  <c:v>1.2143624406907574E-3</c:v>
                </c:pt>
                <c:pt idx="922">
                  <c:v>-1.190152133350157E-2</c:v>
                </c:pt>
                <c:pt idx="923">
                  <c:v>2.5634946442993696E-2</c:v>
                </c:pt>
                <c:pt idx="924">
                  <c:v>1.2464170673000352E-2</c:v>
                </c:pt>
                <c:pt idx="925">
                  <c:v>1.4473502801883786E-2</c:v>
                </c:pt>
                <c:pt idx="926">
                  <c:v>-2.965435573034397E-3</c:v>
                </c:pt>
                <c:pt idx="927">
                  <c:v>-6.6192618087641507E-3</c:v>
                </c:pt>
                <c:pt idx="928">
                  <c:v>1.5538043534791272E-2</c:v>
                </c:pt>
                <c:pt idx="929">
                  <c:v>-6.7574181849703588E-4</c:v>
                </c:pt>
                <c:pt idx="930">
                  <c:v>-1.6917250013497212E-3</c:v>
                </c:pt>
                <c:pt idx="931">
                  <c:v>-1.1615128416945638E-3</c:v>
                </c:pt>
                <c:pt idx="932">
                  <c:v>-3.9787537481609991E-3</c:v>
                </c:pt>
                <c:pt idx="933">
                  <c:v>2.0786230154598316E-2</c:v>
                </c:pt>
                <c:pt idx="934">
                  <c:v>0</c:v>
                </c:pt>
                <c:pt idx="935">
                  <c:v>1.6787346682795832E-2</c:v>
                </c:pt>
                <c:pt idx="936">
                  <c:v>4.1122655290161134E-3</c:v>
                </c:pt>
                <c:pt idx="937">
                  <c:v>1.9567697125441826E-3</c:v>
                </c:pt>
                <c:pt idx="938">
                  <c:v>-7.1231761749708999E-3</c:v>
                </c:pt>
                <c:pt idx="939">
                  <c:v>2.9019385665084219E-3</c:v>
                </c:pt>
                <c:pt idx="940">
                  <c:v>-1.3528838060477812E-2</c:v>
                </c:pt>
                <c:pt idx="941">
                  <c:v>-2.1042398204002617E-2</c:v>
                </c:pt>
                <c:pt idx="942">
                  <c:v>-2.4220049548331645E-3</c:v>
                </c:pt>
                <c:pt idx="943">
                  <c:v>3.1959867745611648E-3</c:v>
                </c:pt>
                <c:pt idx="944">
                  <c:v>1.4018639159613175E-2</c:v>
                </c:pt>
                <c:pt idx="945">
                  <c:v>-3.4435075157941815E-2</c:v>
                </c:pt>
                <c:pt idx="946">
                  <c:v>-6.6342541258458789E-3</c:v>
                </c:pt>
                <c:pt idx="947">
                  <c:v>-1.103853285497685E-2</c:v>
                </c:pt>
                <c:pt idx="948">
                  <c:v>-7.638310674929474E-3</c:v>
                </c:pt>
                <c:pt idx="949">
                  <c:v>3.1331868604500572E-3</c:v>
                </c:pt>
                <c:pt idx="950">
                  <c:v>-1.0600663864998616E-2</c:v>
                </c:pt>
                <c:pt idx="951">
                  <c:v>-3.7800717972354533E-3</c:v>
                </c:pt>
                <c:pt idx="952">
                  <c:v>1.7805453717222808E-2</c:v>
                </c:pt>
                <c:pt idx="953">
                  <c:v>6.5149241033046097E-3</c:v>
                </c:pt>
                <c:pt idx="954">
                  <c:v>1.5415934010339753E-2</c:v>
                </c:pt>
                <c:pt idx="955">
                  <c:v>1.0690387054370434E-2</c:v>
                </c:pt>
                <c:pt idx="956">
                  <c:v>-4.4456252247403481E-2</c:v>
                </c:pt>
                <c:pt idx="957">
                  <c:v>3.8085320329162881E-3</c:v>
                </c:pt>
                <c:pt idx="958">
                  <c:v>-1.1418146225900394E-2</c:v>
                </c:pt>
                <c:pt idx="959">
                  <c:v>-7.6582171822198331E-3</c:v>
                </c:pt>
                <c:pt idx="960">
                  <c:v>7.7248811736373253E-3</c:v>
                </c:pt>
                <c:pt idx="961">
                  <c:v>-1.1544757438855116E-2</c:v>
                </c:pt>
                <c:pt idx="962">
                  <c:v>-1.7597866572529899E-2</c:v>
                </c:pt>
                <c:pt idx="963">
                  <c:v>-8.4350845973613781E-3</c:v>
                </c:pt>
                <c:pt idx="964">
                  <c:v>-1.6897002200445085E-2</c:v>
                </c:pt>
                <c:pt idx="965">
                  <c:v>-9.9419443547118271E-3</c:v>
                </c:pt>
                <c:pt idx="966">
                  <c:v>-2.5557929530868129E-3</c:v>
                </c:pt>
                <c:pt idx="967">
                  <c:v>1.948505162645392E-2</c:v>
                </c:pt>
                <c:pt idx="968">
                  <c:v>-2.1110138690122959E-2</c:v>
                </c:pt>
                <c:pt idx="969">
                  <c:v>-1.5584426116231551E-2</c:v>
                </c:pt>
                <c:pt idx="970">
                  <c:v>2.6058893260855608E-2</c:v>
                </c:pt>
                <c:pt idx="971">
                  <c:v>3.0516106379666636E-2</c:v>
                </c:pt>
                <c:pt idx="972">
                  <c:v>-2.3307760425562308E-3</c:v>
                </c:pt>
                <c:pt idx="973">
                  <c:v>-1.0369383652695551E-2</c:v>
                </c:pt>
                <c:pt idx="974">
                  <c:v>-2.8290413829038904E-2</c:v>
                </c:pt>
                <c:pt idx="975">
                  <c:v>-7.6646538555267514E-3</c:v>
                </c:pt>
                <c:pt idx="976">
                  <c:v>-6.3532225020324472E-3</c:v>
                </c:pt>
                <c:pt idx="977">
                  <c:v>-3.3039030835249629E-3</c:v>
                </c:pt>
                <c:pt idx="978">
                  <c:v>2.6048944358067944E-2</c:v>
                </c:pt>
                <c:pt idx="979">
                  <c:v>-2.3052304124423665E-2</c:v>
                </c:pt>
                <c:pt idx="980">
                  <c:v>2.5372132508423812E-2</c:v>
                </c:pt>
                <c:pt idx="981">
                  <c:v>1.1681135088366705E-2</c:v>
                </c:pt>
                <c:pt idx="982">
                  <c:v>-7.1115854256341218E-3</c:v>
                </c:pt>
                <c:pt idx="983">
                  <c:v>-8.4206717416863992E-3</c:v>
                </c:pt>
                <c:pt idx="984">
                  <c:v>2.4010952532578102E-2</c:v>
                </c:pt>
                <c:pt idx="985">
                  <c:v>1.2162190700430316E-2</c:v>
                </c:pt>
                <c:pt idx="986">
                  <c:v>1.5842287326203436E-2</c:v>
                </c:pt>
                <c:pt idx="987">
                  <c:v>-7.5626769536766784E-3</c:v>
                </c:pt>
                <c:pt idx="988">
                  <c:v>-5.3541209412971439E-3</c:v>
                </c:pt>
                <c:pt idx="989">
                  <c:v>2.3511884678275533E-2</c:v>
                </c:pt>
                <c:pt idx="990">
                  <c:v>-7.2493632602426035E-3</c:v>
                </c:pt>
                <c:pt idx="991">
                  <c:v>-4.3854390018947991E-3</c:v>
                </c:pt>
                <c:pt idx="992">
                  <c:v>-2.541639137678545E-2</c:v>
                </c:pt>
                <c:pt idx="993">
                  <c:v>-1.0350345601592859E-2</c:v>
                </c:pt>
                <c:pt idx="994">
                  <c:v>1.4290438646383801E-2</c:v>
                </c:pt>
                <c:pt idx="995">
                  <c:v>9.5200876526429171E-3</c:v>
                </c:pt>
                <c:pt idx="996">
                  <c:v>5.3811339500178836E-3</c:v>
                </c:pt>
                <c:pt idx="997">
                  <c:v>-2.0817198128169182E-2</c:v>
                </c:pt>
                <c:pt idx="998">
                  <c:v>5.3497163459427947E-2</c:v>
                </c:pt>
                <c:pt idx="999">
                  <c:v>9.6319537120010991E-3</c:v>
                </c:pt>
                <c:pt idx="1000">
                  <c:v>-8.5431760511127629E-3</c:v>
                </c:pt>
                <c:pt idx="1001">
                  <c:v>8.4929624457386072E-3</c:v>
                </c:pt>
                <c:pt idx="1002">
                  <c:v>-7.6580845999448593E-3</c:v>
                </c:pt>
                <c:pt idx="1003">
                  <c:v>-3.0646324441185755E-3</c:v>
                </c:pt>
                <c:pt idx="1004">
                  <c:v>4.5302132521630742E-3</c:v>
                </c:pt>
                <c:pt idx="1005">
                  <c:v>-3.6427600710674858E-3</c:v>
                </c:pt>
                <c:pt idx="1006">
                  <c:v>1.3367255357396341E-2</c:v>
                </c:pt>
                <c:pt idx="1007">
                  <c:v>6.2819445933151334E-3</c:v>
                </c:pt>
                <c:pt idx="1008">
                  <c:v>-2.2365892460785808E-4</c:v>
                </c:pt>
                <c:pt idx="1009">
                  <c:v>-1.60857310784501E-2</c:v>
                </c:pt>
                <c:pt idx="1010">
                  <c:v>-1.7191384611974154E-3</c:v>
                </c:pt>
                <c:pt idx="1011">
                  <c:v>3.1014813691676042E-2</c:v>
                </c:pt>
                <c:pt idx="1012">
                  <c:v>-7.3626546766649911E-4</c:v>
                </c:pt>
                <c:pt idx="1013">
                  <c:v>-1.1543405867654533E-3</c:v>
                </c:pt>
                <c:pt idx="1014">
                  <c:v>-1.8153129611808146E-2</c:v>
                </c:pt>
                <c:pt idx="1015">
                  <c:v>-1.4519601767985897E-2</c:v>
                </c:pt>
                <c:pt idx="1016">
                  <c:v>-1.7026487315941897E-3</c:v>
                </c:pt>
                <c:pt idx="1017">
                  <c:v>7.8035234638841088E-3</c:v>
                </c:pt>
                <c:pt idx="1018">
                  <c:v>-7.4984546305246012E-3</c:v>
                </c:pt>
                <c:pt idx="1019">
                  <c:v>1.4314462297597294E-2</c:v>
                </c:pt>
                <c:pt idx="1020">
                  <c:v>7.5413746153607389E-3</c:v>
                </c:pt>
                <c:pt idx="1021">
                  <c:v>-6.4141150469241275E-3</c:v>
                </c:pt>
                <c:pt idx="1022">
                  <c:v>-2.4765896728247066E-2</c:v>
                </c:pt>
                <c:pt idx="1023">
                  <c:v>-1.1876296815609269E-2</c:v>
                </c:pt>
                <c:pt idx="1024">
                  <c:v>-8.5157561587177778E-3</c:v>
                </c:pt>
                <c:pt idx="1025">
                  <c:v>1.3671697970200868E-3</c:v>
                </c:pt>
                <c:pt idx="1026">
                  <c:v>1.4841913433222529E-2</c:v>
                </c:pt>
                <c:pt idx="1027">
                  <c:v>-1.4368811500153626E-2</c:v>
                </c:pt>
                <c:pt idx="1028">
                  <c:v>5.7358845287353239E-3</c:v>
                </c:pt>
                <c:pt idx="1029">
                  <c:v>-3.9514820110387169E-3</c:v>
                </c:pt>
                <c:pt idx="1030">
                  <c:v>-1.2505589868496089E-2</c:v>
                </c:pt>
                <c:pt idx="1031">
                  <c:v>1.7840035734819262E-2</c:v>
                </c:pt>
                <c:pt idx="1032">
                  <c:v>-2.6374911373428299E-3</c:v>
                </c:pt>
                <c:pt idx="1033">
                  <c:v>-4.2187375244976824E-3</c:v>
                </c:pt>
                <c:pt idx="1034">
                  <c:v>7.6904647009557797E-3</c:v>
                </c:pt>
                <c:pt idx="1035">
                  <c:v>-1.1478965684338387E-2</c:v>
                </c:pt>
                <c:pt idx="1036">
                  <c:v>2.2673171085397875E-2</c:v>
                </c:pt>
                <c:pt idx="1037">
                  <c:v>-5.6709333097630101E-4</c:v>
                </c:pt>
                <c:pt idx="1038">
                  <c:v>6.988515701001701E-3</c:v>
                </c:pt>
                <c:pt idx="1039">
                  <c:v>1.2568356115244038E-2</c:v>
                </c:pt>
                <c:pt idx="1040">
                  <c:v>3.6341842793390189E-3</c:v>
                </c:pt>
                <c:pt idx="1041">
                  <c:v>3.8719915815864383E-3</c:v>
                </c:pt>
                <c:pt idx="1042">
                  <c:v>-1.8335837849325618E-3</c:v>
                </c:pt>
                <c:pt idx="1043">
                  <c:v>-1.5914075601920648E-2</c:v>
                </c:pt>
                <c:pt idx="1044">
                  <c:v>-7.3062105059252015E-3</c:v>
                </c:pt>
                <c:pt idx="1045">
                  <c:v>1.8457606738163698E-2</c:v>
                </c:pt>
                <c:pt idx="1046">
                  <c:v>1.1927027326706471E-2</c:v>
                </c:pt>
                <c:pt idx="1047">
                  <c:v>-1.0736846060547876E-3</c:v>
                </c:pt>
                <c:pt idx="1048">
                  <c:v>3.7460747801465672E-4</c:v>
                </c:pt>
                <c:pt idx="1049">
                  <c:v>1.0930429380647654E-2</c:v>
                </c:pt>
                <c:pt idx="1050">
                  <c:v>2.2951013001902628E-3</c:v>
                </c:pt>
                <c:pt idx="1051">
                  <c:v>-1.2626147567970822E-2</c:v>
                </c:pt>
                <c:pt idx="1052">
                  <c:v>1.4596158336505016E-2</c:v>
                </c:pt>
                <c:pt idx="1053">
                  <c:v>1.0571559862460927E-2</c:v>
                </c:pt>
                <c:pt idx="1054">
                  <c:v>1.4452138367811175E-2</c:v>
                </c:pt>
                <c:pt idx="1055">
                  <c:v>-1.0685830453743675E-2</c:v>
                </c:pt>
                <c:pt idx="1056">
                  <c:v>-6.1302187930177953E-3</c:v>
                </c:pt>
                <c:pt idx="1057">
                  <c:v>1.2993902884227736E-2</c:v>
                </c:pt>
                <c:pt idx="1058">
                  <c:v>-1.0995068492609294E-2</c:v>
                </c:pt>
                <c:pt idx="1059">
                  <c:v>-8.7069288219099455E-3</c:v>
                </c:pt>
                <c:pt idx="1060">
                  <c:v>2.3309883511253744E-3</c:v>
                </c:pt>
                <c:pt idx="1061">
                  <c:v>1.1670631897431626E-2</c:v>
                </c:pt>
                <c:pt idx="1062">
                  <c:v>-4.6030878737240814E-4</c:v>
                </c:pt>
                <c:pt idx="1063">
                  <c:v>3.2421449631337223E-3</c:v>
                </c:pt>
                <c:pt idx="1064">
                  <c:v>-1.3864625400415331E-2</c:v>
                </c:pt>
                <c:pt idx="1065">
                  <c:v>-2.5011558593467185E-3</c:v>
                </c:pt>
                <c:pt idx="1066">
                  <c:v>-2.0265060171631624E-2</c:v>
                </c:pt>
                <c:pt idx="1067">
                  <c:v>-1.378927476977223E-3</c:v>
                </c:pt>
                <c:pt idx="1068">
                  <c:v>5.3052468678518915E-3</c:v>
                </c:pt>
                <c:pt idx="1069">
                  <c:v>-1.0739797448435826E-2</c:v>
                </c:pt>
                <c:pt idx="1070">
                  <c:v>3.4000853746226569E-3</c:v>
                </c:pt>
                <c:pt idx="1071">
                  <c:v>-3.7029151000187335E-3</c:v>
                </c:pt>
                <c:pt idx="1072">
                  <c:v>-3.8432043340462592E-3</c:v>
                </c:pt>
                <c:pt idx="1073">
                  <c:v>7.7471852360042771E-3</c:v>
                </c:pt>
                <c:pt idx="1074">
                  <c:v>1.5910648874737796E-2</c:v>
                </c:pt>
                <c:pt idx="1075">
                  <c:v>6.9243776484841839E-4</c:v>
                </c:pt>
                <c:pt idx="1076">
                  <c:v>-1.544755176247249E-2</c:v>
                </c:pt>
                <c:pt idx="1077">
                  <c:v>1.6308179174983355E-3</c:v>
                </c:pt>
                <c:pt idx="1078">
                  <c:v>-1.8622118569403524E-2</c:v>
                </c:pt>
                <c:pt idx="1079">
                  <c:v>-1.4534636783208703E-2</c:v>
                </c:pt>
                <c:pt idx="1080">
                  <c:v>-1.4263179535522E-3</c:v>
                </c:pt>
                <c:pt idx="1081">
                  <c:v>1.6394933946906547E-2</c:v>
                </c:pt>
                <c:pt idx="1082">
                  <c:v>-6.2739343576269473E-3</c:v>
                </c:pt>
                <c:pt idx="1083">
                  <c:v>1.7393010042347588E-2</c:v>
                </c:pt>
                <c:pt idx="1084">
                  <c:v>-1.1761462825606982E-2</c:v>
                </c:pt>
                <c:pt idx="1085">
                  <c:v>9.5697215921619495E-3</c:v>
                </c:pt>
                <c:pt idx="1086">
                  <c:v>1.3044878185265115E-2</c:v>
                </c:pt>
                <c:pt idx="1087">
                  <c:v>-1.7193362383148114E-2</c:v>
                </c:pt>
                <c:pt idx="1088">
                  <c:v>2.6997652950608419E-3</c:v>
                </c:pt>
                <c:pt idx="1089">
                  <c:v>6.5405673353156942E-3</c:v>
                </c:pt>
                <c:pt idx="1090">
                  <c:v>1.8681976721027741E-3</c:v>
                </c:pt>
                <c:pt idx="1091">
                  <c:v>-2.2472468233287668E-3</c:v>
                </c:pt>
                <c:pt idx="1092">
                  <c:v>1.4430053258213428E-2</c:v>
                </c:pt>
                <c:pt idx="1093">
                  <c:v>5.8382304212944817E-3</c:v>
                </c:pt>
                <c:pt idx="1094">
                  <c:v>1.3996426613208346E-2</c:v>
                </c:pt>
                <c:pt idx="1095">
                  <c:v>3.8031491832202775E-3</c:v>
                </c:pt>
                <c:pt idx="1096">
                  <c:v>-5.5633770192942767E-3</c:v>
                </c:pt>
                <c:pt idx="1097">
                  <c:v>-2.6216998997143372E-3</c:v>
                </c:pt>
                <c:pt idx="1098">
                  <c:v>3.8931768708680712E-3</c:v>
                </c:pt>
                <c:pt idx="1099">
                  <c:v>1.0259535131822179E-3</c:v>
                </c:pt>
                <c:pt idx="1100">
                  <c:v>2.6849314286702839E-4</c:v>
                </c:pt>
                <c:pt idx="1101">
                  <c:v>-4.084354124560154E-3</c:v>
                </c:pt>
                <c:pt idx="1102">
                  <c:v>1.3195339880480368E-2</c:v>
                </c:pt>
                <c:pt idx="1103">
                  <c:v>-2.4459115514533654E-3</c:v>
                </c:pt>
                <c:pt idx="1104">
                  <c:v>3.5819510498387745E-3</c:v>
                </c:pt>
                <c:pt idx="1105">
                  <c:v>6.5192142763903071E-4</c:v>
                </c:pt>
                <c:pt idx="1106">
                  <c:v>-1.6902090123513356E-4</c:v>
                </c:pt>
                <c:pt idx="1107">
                  <c:v>-5.4719835568136027E-3</c:v>
                </c:pt>
                <c:pt idx="1108">
                  <c:v>7.766356520939972E-4</c:v>
                </c:pt>
                <c:pt idx="1109">
                  <c:v>1.0426323733853618E-3</c:v>
                </c:pt>
                <c:pt idx="1110">
                  <c:v>-1.6001069727867231E-2</c:v>
                </c:pt>
                <c:pt idx="1111">
                  <c:v>-4.2448353421721393E-3</c:v>
                </c:pt>
                <c:pt idx="1112">
                  <c:v>1.9712635143469801E-2</c:v>
                </c:pt>
                <c:pt idx="1113">
                  <c:v>8.4988648340835523E-3</c:v>
                </c:pt>
                <c:pt idx="1114">
                  <c:v>-1.0101141895300064E-3</c:v>
                </c:pt>
                <c:pt idx="1115">
                  <c:v>-1.1302927019851966E-2</c:v>
                </c:pt>
                <c:pt idx="1116">
                  <c:v>-6.8876808819038947E-3</c:v>
                </c:pt>
                <c:pt idx="1117">
                  <c:v>-7.1082298025103002E-3</c:v>
                </c:pt>
                <c:pt idx="1118">
                  <c:v>1.8343356986282089E-2</c:v>
                </c:pt>
                <c:pt idx="1119">
                  <c:v>2.6652835987787596E-4</c:v>
                </c:pt>
                <c:pt idx="1120">
                  <c:v>-4.3948169960500542E-3</c:v>
                </c:pt>
                <c:pt idx="1121">
                  <c:v>4.6612743374892449E-3</c:v>
                </c:pt>
                <c:pt idx="1122">
                  <c:v>-1.7454632288724933E-3</c:v>
                </c:pt>
                <c:pt idx="1123">
                  <c:v>-1.3110996930752942E-3</c:v>
                </c:pt>
                <c:pt idx="1124">
                  <c:v>3.4441657351522038E-3</c:v>
                </c:pt>
                <c:pt idx="1125">
                  <c:v>-6.7052710563220335E-3</c:v>
                </c:pt>
                <c:pt idx="1126">
                  <c:v>1.2066024785616044E-2</c:v>
                </c:pt>
                <c:pt idx="1127">
                  <c:v>9.5871382329148266E-3</c:v>
                </c:pt>
                <c:pt idx="1128">
                  <c:v>-1.4560929086165487E-3</c:v>
                </c:pt>
                <c:pt idx="1129">
                  <c:v>4.0607261944623036E-4</c:v>
                </c:pt>
                <c:pt idx="1130">
                  <c:v>-1.1286387116388526E-2</c:v>
                </c:pt>
                <c:pt idx="1131">
                  <c:v>-7.2711933268225426E-3</c:v>
                </c:pt>
                <c:pt idx="1132">
                  <c:v>8.622724238308923E-3</c:v>
                </c:pt>
                <c:pt idx="1133">
                  <c:v>1.2867486746084825E-2</c:v>
                </c:pt>
                <c:pt idx="1134">
                  <c:v>3.8074769427889855E-4</c:v>
                </c:pt>
                <c:pt idx="1135">
                  <c:v>-5.5606326885244651E-3</c:v>
                </c:pt>
                <c:pt idx="1136">
                  <c:v>9.4561548749492047E-3</c:v>
                </c:pt>
                <c:pt idx="1137">
                  <c:v>1.4357667253219658E-2</c:v>
                </c:pt>
                <c:pt idx="1138">
                  <c:v>-1.9180991235827117E-3</c:v>
                </c:pt>
                <c:pt idx="1139">
                  <c:v>2.1751053694016934E-3</c:v>
                </c:pt>
                <c:pt idx="1140">
                  <c:v>-3.463835134374101E-3</c:v>
                </c:pt>
                <c:pt idx="1141">
                  <c:v>6.030505963767376E-3</c:v>
                </c:pt>
                <c:pt idx="1142">
                  <c:v>1.7925938612661171E-3</c:v>
                </c:pt>
                <c:pt idx="1143">
                  <c:v>9.0309541503015098E-3</c:v>
                </c:pt>
                <c:pt idx="1144">
                  <c:v>6.5712622463255845E-3</c:v>
                </c:pt>
                <c:pt idx="1145">
                  <c:v>1.1902541662724181E-3</c:v>
                </c:pt>
                <c:pt idx="1146">
                  <c:v>1.2321279026540264E-2</c:v>
                </c:pt>
                <c:pt idx="1147">
                  <c:v>-3.4119568648541868E-3</c:v>
                </c:pt>
                <c:pt idx="1148">
                  <c:v>-5.2017234401106763E-3</c:v>
                </c:pt>
                <c:pt idx="1149">
                  <c:v>-5.136858294291031E-3</c:v>
                </c:pt>
                <c:pt idx="1150">
                  <c:v>3.6032365128933186E-3</c:v>
                </c:pt>
                <c:pt idx="1151">
                  <c:v>-7.5886839083942094E-3</c:v>
                </c:pt>
                <c:pt idx="1152">
                  <c:v>-4.0941976674405125E-3</c:v>
                </c:pt>
                <c:pt idx="1153">
                  <c:v>1.0903683994884634E-2</c:v>
                </c:pt>
                <c:pt idx="1154">
                  <c:v>5.0420188464719341E-4</c:v>
                </c:pt>
                <c:pt idx="1155">
                  <c:v>3.9335572113628871E-3</c:v>
                </c:pt>
                <c:pt idx="1156">
                  <c:v>1.1731769562626223E-2</c:v>
                </c:pt>
                <c:pt idx="1157">
                  <c:v>1.1498363168858936E-3</c:v>
                </c:pt>
                <c:pt idx="1158">
                  <c:v>-1.4883418442678254E-3</c:v>
                </c:pt>
                <c:pt idx="1159">
                  <c:v>-7.8614730203956321E-3</c:v>
                </c:pt>
                <c:pt idx="1160">
                  <c:v>-2.5278742819423807E-3</c:v>
                </c:pt>
                <c:pt idx="1161">
                  <c:v>2.5278742819424015E-3</c:v>
                </c:pt>
                <c:pt idx="1162">
                  <c:v>6.3484591377562022E-3</c:v>
                </c:pt>
                <c:pt idx="1163">
                  <c:v>8.0135334865191251E-3</c:v>
                </c:pt>
                <c:pt idx="1164">
                  <c:v>7.9056294991596086E-3</c:v>
                </c:pt>
                <c:pt idx="1165">
                  <c:v>-6.2298995651730222E-4</c:v>
                </c:pt>
                <c:pt idx="1166">
                  <c:v>3.4661708780561219E-3</c:v>
                </c:pt>
                <c:pt idx="1167">
                  <c:v>7.4030485949739431E-3</c:v>
                </c:pt>
                <c:pt idx="1168">
                  <c:v>2.2213807843112954E-3</c:v>
                </c:pt>
                <c:pt idx="1169">
                  <c:v>-6.6565857071168846E-3</c:v>
                </c:pt>
                <c:pt idx="1170">
                  <c:v>0</c:v>
                </c:pt>
                <c:pt idx="1171">
                  <c:v>4.4572995607693377E-3</c:v>
                </c:pt>
                <c:pt idx="1172">
                  <c:v>2.7262636714141218E-3</c:v>
                </c:pt>
                <c:pt idx="1173">
                  <c:v>1.5378717471734119E-4</c:v>
                </c:pt>
                <c:pt idx="1174">
                  <c:v>-6.6520405802268359E-3</c:v>
                </c:pt>
                <c:pt idx="1175">
                  <c:v>9.742814291629617E-3</c:v>
                </c:pt>
                <c:pt idx="1176">
                  <c:v>1.90215054715745E-3</c:v>
                </c:pt>
                <c:pt idx="1177">
                  <c:v>-2.8656862370886648E-3</c:v>
                </c:pt>
                <c:pt idx="1178">
                  <c:v>-1.4008501834432337E-2</c:v>
                </c:pt>
                <c:pt idx="1179">
                  <c:v>-2.8698063098411613E-3</c:v>
                </c:pt>
                <c:pt idx="1180">
                  <c:v>-4.5331073559775493E-3</c:v>
                </c:pt>
                <c:pt idx="1181">
                  <c:v>8.6906870388526649E-3</c:v>
                </c:pt>
                <c:pt idx="1182">
                  <c:v>-4.358153207551522E-3</c:v>
                </c:pt>
                <c:pt idx="1183">
                  <c:v>-6.7077835221856976E-3</c:v>
                </c:pt>
                <c:pt idx="1184">
                  <c:v>3.5902161481885073E-4</c:v>
                </c:pt>
                <c:pt idx="1185">
                  <c:v>-5.8327856198261887E-4</c:v>
                </c:pt>
                <c:pt idx="1186">
                  <c:v>5.5047277592900042E-3</c:v>
                </c:pt>
                <c:pt idx="1187">
                  <c:v>-1.1717188455647931E-2</c:v>
                </c:pt>
                <c:pt idx="1188">
                  <c:v>-7.3652752480552908E-3</c:v>
                </c:pt>
                <c:pt idx="1189">
                  <c:v>-7.6489928081250715E-3</c:v>
                </c:pt>
                <c:pt idx="1190">
                  <c:v>4.8107316114195855E-4</c:v>
                </c:pt>
                <c:pt idx="1191">
                  <c:v>6.4851857989714438E-3</c:v>
                </c:pt>
                <c:pt idx="1192">
                  <c:v>-2.7122441277179061E-3</c:v>
                </c:pt>
                <c:pt idx="1193">
                  <c:v>1.10762909157789E-2</c:v>
                </c:pt>
                <c:pt idx="1194">
                  <c:v>-1.3955997957970824E-2</c:v>
                </c:pt>
                <c:pt idx="1195">
                  <c:v>7.0249261775971088E-3</c:v>
                </c:pt>
                <c:pt idx="1196">
                  <c:v>6.3213353518245001E-3</c:v>
                </c:pt>
                <c:pt idx="1197">
                  <c:v>1.435130020477548E-2</c:v>
                </c:pt>
                <c:pt idx="1198">
                  <c:v>4.1103466442881974E-3</c:v>
                </c:pt>
                <c:pt idx="1199">
                  <c:v>-1.4642754865870915E-3</c:v>
                </c:pt>
                <c:pt idx="1200">
                  <c:v>1.8633728289219492E-3</c:v>
                </c:pt>
                <c:pt idx="1201">
                  <c:v>-4.3311682078196285E-3</c:v>
                </c:pt>
                <c:pt idx="1202">
                  <c:v>-6.7451953722190089E-3</c:v>
                </c:pt>
                <c:pt idx="1203">
                  <c:v>-3.0749918929678594E-3</c:v>
                </c:pt>
                <c:pt idx="1204">
                  <c:v>1.5048911794203067E-3</c:v>
                </c:pt>
                <c:pt idx="1205">
                  <c:v>6.5550508917344204E-3</c:v>
                </c:pt>
                <c:pt idx="1206">
                  <c:v>-5.5005428174440462E-3</c:v>
                </c:pt>
                <c:pt idx="1207">
                  <c:v>1.1653285748171776E-3</c:v>
                </c:pt>
                <c:pt idx="1208">
                  <c:v>8.5853150129338741E-3</c:v>
                </c:pt>
                <c:pt idx="1209">
                  <c:v>-1.2121469228847588E-2</c:v>
                </c:pt>
                <c:pt idx="1210">
                  <c:v>5.8624578905627572E-4</c:v>
                </c:pt>
                <c:pt idx="1211">
                  <c:v>-2.0759535401795267E-3</c:v>
                </c:pt>
                <c:pt idx="1212">
                  <c:v>-9.2358970476747321E-3</c:v>
                </c:pt>
                <c:pt idx="1213">
                  <c:v>-1.6666477752474377E-2</c:v>
                </c:pt>
                <c:pt idx="1214">
                  <c:v>-2.2510771738795798E-3</c:v>
                </c:pt>
                <c:pt idx="1215">
                  <c:v>4.1963778035399597E-3</c:v>
                </c:pt>
                <c:pt idx="1216">
                  <c:v>-1.4800237526573553E-2</c:v>
                </c:pt>
                <c:pt idx="1217">
                  <c:v>3.9909382755964483E-4</c:v>
                </c:pt>
                <c:pt idx="1218">
                  <c:v>5.7807011203923403E-3</c:v>
                </c:pt>
                <c:pt idx="1219">
                  <c:v>-2.4299077376612977E-3</c:v>
                </c:pt>
                <c:pt idx="1220">
                  <c:v>-3.9775851903122946E-4</c:v>
                </c:pt>
                <c:pt idx="1221">
                  <c:v>-1.3476467356901502E-2</c:v>
                </c:pt>
                <c:pt idx="1222">
                  <c:v>7.2555709728844226E-3</c:v>
                </c:pt>
                <c:pt idx="1223">
                  <c:v>-3.7684300224580041E-4</c:v>
                </c:pt>
                <c:pt idx="1224">
                  <c:v>1.1802862884746777E-2</c:v>
                </c:pt>
                <c:pt idx="1225">
                  <c:v>6.3817906856858475E-3</c:v>
                </c:pt>
                <c:pt idx="1226">
                  <c:v>5.1913409852606422E-3</c:v>
                </c:pt>
                <c:pt idx="1227">
                  <c:v>4.087918790183203E-3</c:v>
                </c:pt>
                <c:pt idx="1228">
                  <c:v>-6.1151021612066894E-3</c:v>
                </c:pt>
                <c:pt idx="1229">
                  <c:v>-4.9933064125890509E-3</c:v>
                </c:pt>
                <c:pt idx="1230">
                  <c:v>1.0466471736675266E-2</c:v>
                </c:pt>
                <c:pt idx="1231">
                  <c:v>-4.5868403558294294E-5</c:v>
                </c:pt>
                <c:pt idx="1232">
                  <c:v>-1.341465229080621E-2</c:v>
                </c:pt>
                <c:pt idx="1233">
                  <c:v>-8.8252347162635081E-3</c:v>
                </c:pt>
                <c:pt idx="1234">
                  <c:v>-1.2364188561956037E-2</c:v>
                </c:pt>
                <c:pt idx="1235">
                  <c:v>-1.7346882505940376E-3</c:v>
                </c:pt>
                <c:pt idx="1236">
                  <c:v>7.5110827122905344E-3</c:v>
                </c:pt>
                <c:pt idx="1237">
                  <c:v>-1.4456135150031866E-2</c:v>
                </c:pt>
                <c:pt idx="1238">
                  <c:v>-1.2046887048886217E-2</c:v>
                </c:pt>
                <c:pt idx="1239">
                  <c:v>-4.5430881195882324E-3</c:v>
                </c:pt>
                <c:pt idx="1240">
                  <c:v>1.1884874907133232E-2</c:v>
                </c:pt>
                <c:pt idx="1241">
                  <c:v>6.2605896566358043E-3</c:v>
                </c:pt>
                <c:pt idx="1242">
                  <c:v>1.0608286339472917E-2</c:v>
                </c:pt>
                <c:pt idx="1243">
                  <c:v>1.8983017126674089E-2</c:v>
                </c:pt>
                <c:pt idx="1244">
                  <c:v>9.0820428986312773E-3</c:v>
                </c:pt>
                <c:pt idx="1245">
                  <c:v>2.2978479285109352E-3</c:v>
                </c:pt>
                <c:pt idx="1246">
                  <c:v>2.8420179107287785E-3</c:v>
                </c:pt>
                <c:pt idx="1247">
                  <c:v>7.321147001603099E-4</c:v>
                </c:pt>
                <c:pt idx="1248">
                  <c:v>-7.8293113659063038E-3</c:v>
                </c:pt>
                <c:pt idx="1249">
                  <c:v>1.5484327901075597E-2</c:v>
                </c:pt>
                <c:pt idx="1250">
                  <c:v>-9.536785463956244E-4</c:v>
                </c:pt>
                <c:pt idx="1251">
                  <c:v>1.9214918676684432E-2</c:v>
                </c:pt>
                <c:pt idx="1252">
                  <c:v>2.1148481296500133E-3</c:v>
                </c:pt>
                <c:pt idx="1253">
                  <c:v>1.2223446088626049E-3</c:v>
                </c:pt>
                <c:pt idx="1254">
                  <c:v>1.2430358307394418E-3</c:v>
                </c:pt>
                <c:pt idx="1255">
                  <c:v>7.668122209848631E-3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65-4477-91AD-6A6E57ADD4ED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'Risk&amp;Return'!$D$4:$D$1259</c:f>
              <c:numCache>
                <c:formatCode>0.00%</c:formatCode>
                <c:ptCount val="1256"/>
                <c:pt idx="0">
                  <c:v>9.8276291003328315E-3</c:v>
                </c:pt>
                <c:pt idx="1">
                  <c:v>5.2548247869183516E-4</c:v>
                </c:pt>
                <c:pt idx="2">
                  <c:v>-1.1567239597016349E-3</c:v>
                </c:pt>
                <c:pt idx="3">
                  <c:v>2.5143877490187434E-2</c:v>
                </c:pt>
                <c:pt idx="4">
                  <c:v>-1.7457160005903845E-3</c:v>
                </c:pt>
                <c:pt idx="5">
                  <c:v>3.6936369462792474E-3</c:v>
                </c:pt>
                <c:pt idx="6">
                  <c:v>1.1201940679607343E-2</c:v>
                </c:pt>
                <c:pt idx="7">
                  <c:v>-3.0224629560702303E-2</c:v>
                </c:pt>
                <c:pt idx="8">
                  <c:v>-5.4720439077539035E-3</c:v>
                </c:pt>
                <c:pt idx="9">
                  <c:v>-1.6812324945550114E-2</c:v>
                </c:pt>
                <c:pt idx="10">
                  <c:v>8.0157971849501991E-3</c:v>
                </c:pt>
                <c:pt idx="11">
                  <c:v>-9.5852382919413737E-4</c:v>
                </c:pt>
                <c:pt idx="12">
                  <c:v>-7.9164188796439616E-3</c:v>
                </c:pt>
                <c:pt idx="13">
                  <c:v>-1.6119583496946258E-3</c:v>
                </c:pt>
                <c:pt idx="14">
                  <c:v>-1.2012559321773945E-2</c:v>
                </c:pt>
                <c:pt idx="15">
                  <c:v>-1.182793545142103E-2</c:v>
                </c:pt>
                <c:pt idx="16">
                  <c:v>3.4092306010444075E-3</c:v>
                </c:pt>
                <c:pt idx="17">
                  <c:v>-5.8359364098157342E-3</c:v>
                </c:pt>
                <c:pt idx="18">
                  <c:v>-3.6780963642243772E-2</c:v>
                </c:pt>
                <c:pt idx="19">
                  <c:v>-1.7200967420536951E-3</c:v>
                </c:pt>
                <c:pt idx="20">
                  <c:v>-1.5149362572647139E-2</c:v>
                </c:pt>
                <c:pt idx="21">
                  <c:v>5.2103149171827644E-2</c:v>
                </c:pt>
                <c:pt idx="22">
                  <c:v>1.2966865068165117E-2</c:v>
                </c:pt>
                <c:pt idx="23">
                  <c:v>5.8789204301163429E-3</c:v>
                </c:pt>
                <c:pt idx="24">
                  <c:v>1.1010428473199333E-2</c:v>
                </c:pt>
                <c:pt idx="25">
                  <c:v>2.0376953861942731E-3</c:v>
                </c:pt>
                <c:pt idx="26">
                  <c:v>-5.1557913053736706E-3</c:v>
                </c:pt>
                <c:pt idx="27">
                  <c:v>6.2264995299165272E-3</c:v>
                </c:pt>
                <c:pt idx="28">
                  <c:v>1.1703544057328388E-2</c:v>
                </c:pt>
                <c:pt idx="29">
                  <c:v>6.9566202504129475E-3</c:v>
                </c:pt>
                <c:pt idx="30">
                  <c:v>-3.2613337257860115E-3</c:v>
                </c:pt>
                <c:pt idx="31">
                  <c:v>7.3758112444631497E-4</c:v>
                </c:pt>
                <c:pt idx="32">
                  <c:v>-1.264725445060975E-3</c:v>
                </c:pt>
                <c:pt idx="33">
                  <c:v>1.1590316567415626E-3</c:v>
                </c:pt>
                <c:pt idx="34">
                  <c:v>1.3598664266974961E-2</c:v>
                </c:pt>
                <c:pt idx="35">
                  <c:v>1.0385783631223049E-3</c:v>
                </c:pt>
                <c:pt idx="36">
                  <c:v>4.0394865929932362E-3</c:v>
                </c:pt>
                <c:pt idx="37">
                  <c:v>1.0181673086978409E-2</c:v>
                </c:pt>
                <c:pt idx="38">
                  <c:v>-2.4590037225855821E-3</c:v>
                </c:pt>
                <c:pt idx="39">
                  <c:v>1.2436605718592675E-2</c:v>
                </c:pt>
                <c:pt idx="40">
                  <c:v>-3.551917608471481E-3</c:v>
                </c:pt>
                <c:pt idx="41">
                  <c:v>-1.4542118210885031E-2</c:v>
                </c:pt>
                <c:pt idx="42">
                  <c:v>1.2371216604352758E-3</c:v>
                </c:pt>
                <c:pt idx="43">
                  <c:v>-3.6122967192435472E-3</c:v>
                </c:pt>
                <c:pt idx="44">
                  <c:v>-1.9947603662864341E-2</c:v>
                </c:pt>
                <c:pt idx="45">
                  <c:v>1.0806373743828698E-2</c:v>
                </c:pt>
                <c:pt idx="46">
                  <c:v>-2.0771576280662635E-2</c:v>
                </c:pt>
                <c:pt idx="47">
                  <c:v>9.6485804577030546E-3</c:v>
                </c:pt>
                <c:pt idx="48">
                  <c:v>8.7198231043002297E-3</c:v>
                </c:pt>
                <c:pt idx="49">
                  <c:v>4.1858947734701822E-4</c:v>
                </c:pt>
                <c:pt idx="50">
                  <c:v>1.1332335771977928E-2</c:v>
                </c:pt>
                <c:pt idx="51">
                  <c:v>-1.1960002534043385E-2</c:v>
                </c:pt>
                <c:pt idx="52">
                  <c:v>6.4656568077703551E-3</c:v>
                </c:pt>
                <c:pt idx="53">
                  <c:v>7.9724220997048605E-3</c:v>
                </c:pt>
                <c:pt idx="54">
                  <c:v>9.953385134416624E-3</c:v>
                </c:pt>
                <c:pt idx="55">
                  <c:v>5.9046022212532329E-3</c:v>
                </c:pt>
                <c:pt idx="56">
                  <c:v>1.4810486502244407E-2</c:v>
                </c:pt>
                <c:pt idx="57">
                  <c:v>2.1861392426095402E-2</c:v>
                </c:pt>
                <c:pt idx="58">
                  <c:v>-2.2961970749714383E-2</c:v>
                </c:pt>
                <c:pt idx="59">
                  <c:v>-4.9181375563543224E-3</c:v>
                </c:pt>
                <c:pt idx="60">
                  <c:v>1.6085724612788913E-3</c:v>
                </c:pt>
                <c:pt idx="61">
                  <c:v>-4.3287489941808838E-3</c:v>
                </c:pt>
                <c:pt idx="62">
                  <c:v>-4.3474588547534453E-3</c:v>
                </c:pt>
                <c:pt idx="63">
                  <c:v>-5.8942902724594317E-3</c:v>
                </c:pt>
                <c:pt idx="64">
                  <c:v>8.9291923054625084E-3</c:v>
                </c:pt>
                <c:pt idx="65">
                  <c:v>-1.0765674997870584E-2</c:v>
                </c:pt>
                <c:pt idx="66">
                  <c:v>-8.1743359945583285E-4</c:v>
                </c:pt>
                <c:pt idx="67">
                  <c:v>4.9953481937124343E-3</c:v>
                </c:pt>
                <c:pt idx="68">
                  <c:v>-8.1402416841342123E-4</c:v>
                </c:pt>
                <c:pt idx="69">
                  <c:v>-8.277323053566786E-3</c:v>
                </c:pt>
                <c:pt idx="70">
                  <c:v>1.4355754111060495E-3</c:v>
                </c:pt>
                <c:pt idx="71">
                  <c:v>9.0784742278600204E-3</c:v>
                </c:pt>
                <c:pt idx="72">
                  <c:v>-1.1177929540205208E-3</c:v>
                </c:pt>
                <c:pt idx="73">
                  <c:v>6.687108344067186E-3</c:v>
                </c:pt>
                <c:pt idx="74">
                  <c:v>-2.8468346474643438E-3</c:v>
                </c:pt>
                <c:pt idx="75">
                  <c:v>2.0341080330501509E-3</c:v>
                </c:pt>
                <c:pt idx="76">
                  <c:v>1.2520446321326699E-2</c:v>
                </c:pt>
                <c:pt idx="77">
                  <c:v>1.9046691295827466E-3</c:v>
                </c:pt>
                <c:pt idx="78">
                  <c:v>-1.2192277856724576E-2</c:v>
                </c:pt>
                <c:pt idx="79">
                  <c:v>4.2489248397365306E-3</c:v>
                </c:pt>
                <c:pt idx="80">
                  <c:v>-7.9050500936658653E-3</c:v>
                </c:pt>
                <c:pt idx="81">
                  <c:v>-1.1202139247169613E-3</c:v>
                </c:pt>
                <c:pt idx="82">
                  <c:v>1.5270742927638013E-3</c:v>
                </c:pt>
                <c:pt idx="83">
                  <c:v>-1.1353878875477459E-2</c:v>
                </c:pt>
                <c:pt idx="84">
                  <c:v>-8.2340532493798855E-4</c:v>
                </c:pt>
                <c:pt idx="85">
                  <c:v>4.1098217126916345E-3</c:v>
                </c:pt>
                <c:pt idx="86">
                  <c:v>2.9691106532241046E-3</c:v>
                </c:pt>
                <c:pt idx="87">
                  <c:v>-9.0368805656223569E-3</c:v>
                </c:pt>
                <c:pt idx="88">
                  <c:v>2.5755103473921134E-3</c:v>
                </c:pt>
                <c:pt idx="89">
                  <c:v>9.4216913440247387E-3</c:v>
                </c:pt>
                <c:pt idx="90">
                  <c:v>7.3117503734564E-3</c:v>
                </c:pt>
                <c:pt idx="91">
                  <c:v>4.0391613258810187E-3</c:v>
                </c:pt>
                <c:pt idx="92">
                  <c:v>-5.4566491732921888E-3</c:v>
                </c:pt>
                <c:pt idx="93">
                  <c:v>9.1782819819016728E-3</c:v>
                </c:pt>
                <c:pt idx="94">
                  <c:v>1.197644203475466E-2</c:v>
                </c:pt>
                <c:pt idx="95">
                  <c:v>7.5111965839281362E-3</c:v>
                </c:pt>
                <c:pt idx="96">
                  <c:v>8.5300024668120474E-3</c:v>
                </c:pt>
                <c:pt idx="97">
                  <c:v>4.8694517618017401E-3</c:v>
                </c:pt>
                <c:pt idx="98">
                  <c:v>2.2319830632164762E-3</c:v>
                </c:pt>
                <c:pt idx="99">
                  <c:v>1.9393193509144243E-4</c:v>
                </c:pt>
                <c:pt idx="100">
                  <c:v>-7.8814322474327261E-3</c:v>
                </c:pt>
                <c:pt idx="101">
                  <c:v>6.8147587966036968E-3</c:v>
                </c:pt>
                <c:pt idx="102">
                  <c:v>4.4531602284115955E-3</c:v>
                </c:pt>
                <c:pt idx="103">
                  <c:v>-9.6841495460245195E-5</c:v>
                </c:pt>
                <c:pt idx="104">
                  <c:v>-1.9410355488712203E-2</c:v>
                </c:pt>
                <c:pt idx="105">
                  <c:v>2.9534097966816913E-4</c:v>
                </c:pt>
                <c:pt idx="106">
                  <c:v>1.2524657028319371E-2</c:v>
                </c:pt>
                <c:pt idx="107">
                  <c:v>-1.4495919360643974E-2</c:v>
                </c:pt>
                <c:pt idx="108">
                  <c:v>-2.0737340379085294E-3</c:v>
                </c:pt>
                <c:pt idx="109">
                  <c:v>9.1522928811868347E-3</c:v>
                </c:pt>
                <c:pt idx="110">
                  <c:v>3.7154522975554522E-3</c:v>
                </c:pt>
                <c:pt idx="111">
                  <c:v>-1.1386052710495944E-2</c:v>
                </c:pt>
                <c:pt idx="112">
                  <c:v>-9.9207108814845634E-3</c:v>
                </c:pt>
                <c:pt idx="113">
                  <c:v>-2.3077522845179371E-3</c:v>
                </c:pt>
                <c:pt idx="114">
                  <c:v>2.3530327233980037E-2</c:v>
                </c:pt>
                <c:pt idx="115">
                  <c:v>-2.0020505932918764E-2</c:v>
                </c:pt>
                <c:pt idx="116">
                  <c:v>3.9962435611500483E-3</c:v>
                </c:pt>
                <c:pt idx="117">
                  <c:v>-4.096298248144073E-3</c:v>
                </c:pt>
                <c:pt idx="118">
                  <c:v>1.4215699341039126E-2</c:v>
                </c:pt>
                <c:pt idx="119">
                  <c:v>-4.4517736233939172E-3</c:v>
                </c:pt>
                <c:pt idx="120">
                  <c:v>6.5223855420444158E-3</c:v>
                </c:pt>
                <c:pt idx="121">
                  <c:v>-3.9478352427583813E-3</c:v>
                </c:pt>
                <c:pt idx="122">
                  <c:v>1.0917291506938804E-2</c:v>
                </c:pt>
                <c:pt idx="123">
                  <c:v>-3.6258702486812212E-3</c:v>
                </c:pt>
                <c:pt idx="124">
                  <c:v>7.9205709014531344E-3</c:v>
                </c:pt>
                <c:pt idx="125">
                  <c:v>-2.4380503171190864E-3</c:v>
                </c:pt>
                <c:pt idx="126">
                  <c:v>-2.9333185387392679E-3</c:v>
                </c:pt>
                <c:pt idx="127">
                  <c:v>6.851341370316342E-4</c:v>
                </c:pt>
                <c:pt idx="128">
                  <c:v>-7.3662011604840464E-3</c:v>
                </c:pt>
                <c:pt idx="129">
                  <c:v>5.1130560921589466E-3</c:v>
                </c:pt>
                <c:pt idx="130">
                  <c:v>5.8673281107582513E-3</c:v>
                </c:pt>
                <c:pt idx="131">
                  <c:v>1.7973252813959319E-2</c:v>
                </c:pt>
                <c:pt idx="132">
                  <c:v>6.5863062096521265E-3</c:v>
                </c:pt>
                <c:pt idx="133">
                  <c:v>8.9973942246046826E-3</c:v>
                </c:pt>
                <c:pt idx="134">
                  <c:v>1.3671379232364261E-2</c:v>
                </c:pt>
                <c:pt idx="135">
                  <c:v>3.8996676738507719E-3</c:v>
                </c:pt>
                <c:pt idx="136">
                  <c:v>8.1192662055897154E-3</c:v>
                </c:pt>
                <c:pt idx="137">
                  <c:v>-1.5633769163440436E-3</c:v>
                </c:pt>
                <c:pt idx="138">
                  <c:v>3.8582029651460085E-3</c:v>
                </c:pt>
                <c:pt idx="139">
                  <c:v>8.2461439226814547E-4</c:v>
                </c:pt>
                <c:pt idx="140">
                  <c:v>4.4783281632485216E-3</c:v>
                </c:pt>
                <c:pt idx="141">
                  <c:v>-2.7356787389523862E-4</c:v>
                </c:pt>
                <c:pt idx="142">
                  <c:v>6.3654496694600833E-3</c:v>
                </c:pt>
                <c:pt idx="143">
                  <c:v>7.3155862553352753E-3</c:v>
                </c:pt>
                <c:pt idx="144">
                  <c:v>9.8941945917378153E-4</c:v>
                </c:pt>
                <c:pt idx="145">
                  <c:v>-4.6850247218592584E-3</c:v>
                </c:pt>
                <c:pt idx="146">
                  <c:v>-5.0706781986130734E-3</c:v>
                </c:pt>
                <c:pt idx="147">
                  <c:v>-5.446760965444465E-4</c:v>
                </c:pt>
                <c:pt idx="148">
                  <c:v>3.5351031401610017E-3</c:v>
                </c:pt>
                <c:pt idx="149">
                  <c:v>1.1762416081067307E-3</c:v>
                </c:pt>
                <c:pt idx="150">
                  <c:v>8.8202194803221005E-3</c:v>
                </c:pt>
                <c:pt idx="151">
                  <c:v>6.4312164244994686E-3</c:v>
                </c:pt>
                <c:pt idx="152">
                  <c:v>-3.0315441100060101E-3</c:v>
                </c:pt>
                <c:pt idx="153">
                  <c:v>6.5862284363140218E-3</c:v>
                </c:pt>
                <c:pt idx="154">
                  <c:v>1.4187228178739776E-3</c:v>
                </c:pt>
                <c:pt idx="155">
                  <c:v>8.8496966004710062E-4</c:v>
                </c:pt>
                <c:pt idx="156">
                  <c:v>8.2861091511133231E-3</c:v>
                </c:pt>
                <c:pt idx="157">
                  <c:v>5.9511373829997105E-3</c:v>
                </c:pt>
                <c:pt idx="158">
                  <c:v>3.3098909269472241E-3</c:v>
                </c:pt>
                <c:pt idx="159">
                  <c:v>-1.9144258677972826E-3</c:v>
                </c:pt>
                <c:pt idx="160">
                  <c:v>-1.3954650591500076E-3</c:v>
                </c:pt>
                <c:pt idx="161">
                  <c:v>1.0463144531314159E-3</c:v>
                </c:pt>
                <c:pt idx="162">
                  <c:v>-7.1732991597321469E-3</c:v>
                </c:pt>
                <c:pt idx="163">
                  <c:v>-9.5277287842634555E-3</c:v>
                </c:pt>
                <c:pt idx="164">
                  <c:v>-6.4914974367292202E-3</c:v>
                </c:pt>
                <c:pt idx="165">
                  <c:v>-8.0305087149409979E-4</c:v>
                </c:pt>
                <c:pt idx="166">
                  <c:v>1.9625122625834372E-3</c:v>
                </c:pt>
                <c:pt idx="167">
                  <c:v>7.1040299070177946E-3</c:v>
                </c:pt>
                <c:pt idx="168">
                  <c:v>-6.6583675447024933E-3</c:v>
                </c:pt>
                <c:pt idx="169">
                  <c:v>-1.8727357291084506E-3</c:v>
                </c:pt>
                <c:pt idx="170">
                  <c:v>-1.5105617142578513E-2</c:v>
                </c:pt>
                <c:pt idx="171">
                  <c:v>-9.1002817053222346E-3</c:v>
                </c:pt>
                <c:pt idx="172">
                  <c:v>1.8311332856692762E-4</c:v>
                </c:pt>
                <c:pt idx="173">
                  <c:v>-3.3271868075262084E-2</c:v>
                </c:pt>
                <c:pt idx="174">
                  <c:v>1.3609911709944635E-2</c:v>
                </c:pt>
                <c:pt idx="175">
                  <c:v>8.6322029395076074E-3</c:v>
                </c:pt>
                <c:pt idx="176">
                  <c:v>7.8631471215281322E-3</c:v>
                </c:pt>
                <c:pt idx="177">
                  <c:v>-1.1492079984849784E-2</c:v>
                </c:pt>
                <c:pt idx="178">
                  <c:v>-1.9388765805366498E-2</c:v>
                </c:pt>
                <c:pt idx="179">
                  <c:v>2.0600204715790934E-2</c:v>
                </c:pt>
                <c:pt idx="180">
                  <c:v>-1.1329551561978637E-2</c:v>
                </c:pt>
                <c:pt idx="181">
                  <c:v>5.9316178308334661E-2</c:v>
                </c:pt>
                <c:pt idx="182">
                  <c:v>2.6591275882001443E-3</c:v>
                </c:pt>
                <c:pt idx="183">
                  <c:v>7.2311611795783009E-3</c:v>
                </c:pt>
                <c:pt idx="184">
                  <c:v>-1.5585569522272805E-2</c:v>
                </c:pt>
                <c:pt idx="185">
                  <c:v>-2.6734750053742414E-4</c:v>
                </c:pt>
                <c:pt idx="186">
                  <c:v>-9.8247358937170203E-4</c:v>
                </c:pt>
                <c:pt idx="187">
                  <c:v>-9.6973658822865055E-3</c:v>
                </c:pt>
                <c:pt idx="188">
                  <c:v>1.0411468680590046E-2</c:v>
                </c:pt>
                <c:pt idx="189">
                  <c:v>3.8321975800892165E-3</c:v>
                </c:pt>
                <c:pt idx="190">
                  <c:v>2.6655054602071995E-3</c:v>
                </c:pt>
                <c:pt idx="191">
                  <c:v>1.1993122232388506E-2</c:v>
                </c:pt>
                <c:pt idx="192">
                  <c:v>1.5768890571354252E-3</c:v>
                </c:pt>
                <c:pt idx="193">
                  <c:v>3.3192948947371689E-3</c:v>
                </c:pt>
                <c:pt idx="194">
                  <c:v>1.101759934109914E-2</c:v>
                </c:pt>
                <c:pt idx="195">
                  <c:v>-4.0627931177573268E-3</c:v>
                </c:pt>
                <c:pt idx="196">
                  <c:v>-6.1694372803289769E-3</c:v>
                </c:pt>
                <c:pt idx="197">
                  <c:v>1.3848937265953367E-2</c:v>
                </c:pt>
                <c:pt idx="198">
                  <c:v>-2.4090715996893924E-3</c:v>
                </c:pt>
                <c:pt idx="199">
                  <c:v>-2.5904998615373167E-4</c:v>
                </c:pt>
                <c:pt idx="200">
                  <c:v>7.7278694495409002E-3</c:v>
                </c:pt>
                <c:pt idx="201">
                  <c:v>4.3519146487634728E-3</c:v>
                </c:pt>
                <c:pt idx="202">
                  <c:v>-1.5966229803889766E-2</c:v>
                </c:pt>
                <c:pt idx="203">
                  <c:v>8.1009812977697881E-3</c:v>
                </c:pt>
                <c:pt idx="204">
                  <c:v>5.5633855078556661E-3</c:v>
                </c:pt>
                <c:pt idx="205">
                  <c:v>-4.2678557857768582E-4</c:v>
                </c:pt>
                <c:pt idx="206">
                  <c:v>-1.1110424176816738E-3</c:v>
                </c:pt>
                <c:pt idx="207">
                  <c:v>5.456820032015643E-3</c:v>
                </c:pt>
                <c:pt idx="208">
                  <c:v>6.6090547727777338E-3</c:v>
                </c:pt>
                <c:pt idx="209">
                  <c:v>5.9130140678651194E-4</c:v>
                </c:pt>
                <c:pt idx="210">
                  <c:v>-1.4361098035220066E-3</c:v>
                </c:pt>
                <c:pt idx="211">
                  <c:v>1.2669451077904868E-3</c:v>
                </c:pt>
                <c:pt idx="212">
                  <c:v>1.9400758381283264E-3</c:v>
                </c:pt>
                <c:pt idx="213">
                  <c:v>-7.018420203499208E-3</c:v>
                </c:pt>
                <c:pt idx="214">
                  <c:v>-1.4788357032169078E-2</c:v>
                </c:pt>
                <c:pt idx="215">
                  <c:v>1.6353578386597242E-3</c:v>
                </c:pt>
                <c:pt idx="216">
                  <c:v>1.5780646812322434E-2</c:v>
                </c:pt>
                <c:pt idx="217">
                  <c:v>-7.901929101623446E-3</c:v>
                </c:pt>
                <c:pt idx="218">
                  <c:v>2.9815373906459091E-3</c:v>
                </c:pt>
                <c:pt idx="219">
                  <c:v>1.1415993797471567E-2</c:v>
                </c:pt>
                <c:pt idx="220">
                  <c:v>5.7009339414611599E-3</c:v>
                </c:pt>
                <c:pt idx="221">
                  <c:v>5.2529391857950129E-3</c:v>
                </c:pt>
                <c:pt idx="222">
                  <c:v>-8.9384338812121995E-3</c:v>
                </c:pt>
                <c:pt idx="223">
                  <c:v>3.0160089130299543E-3</c:v>
                </c:pt>
                <c:pt idx="224">
                  <c:v>-9.1982496801999334E-4</c:v>
                </c:pt>
                <c:pt idx="225">
                  <c:v>3.5105888217763109E-3</c:v>
                </c:pt>
                <c:pt idx="226">
                  <c:v>-5.8581451404970137E-3</c:v>
                </c:pt>
                <c:pt idx="227">
                  <c:v>5.0234925984513059E-3</c:v>
                </c:pt>
                <c:pt idx="228">
                  <c:v>-1.3370730607606264E-3</c:v>
                </c:pt>
                <c:pt idx="229">
                  <c:v>-1.9254591181014412E-3</c:v>
                </c:pt>
                <c:pt idx="230">
                  <c:v>-2.0974152094140638E-3</c:v>
                </c:pt>
                <c:pt idx="231">
                  <c:v>-5.0310367682325084E-4</c:v>
                </c:pt>
                <c:pt idx="232">
                  <c:v>1.5103404804981504E-3</c:v>
                </c:pt>
                <c:pt idx="233">
                  <c:v>-1.7515462265822498E-2</c:v>
                </c:pt>
                <c:pt idx="234">
                  <c:v>8.0770020153367091E-3</c:v>
                </c:pt>
                <c:pt idx="235">
                  <c:v>-7.1384523874777183E-3</c:v>
                </c:pt>
                <c:pt idx="236">
                  <c:v>3.0659669280113646E-3</c:v>
                </c:pt>
                <c:pt idx="237">
                  <c:v>-4.251159275373708E-4</c:v>
                </c:pt>
                <c:pt idx="238">
                  <c:v>1.0912199313826136E-2</c:v>
                </c:pt>
                <c:pt idx="239">
                  <c:v>5.3698463168966497E-3</c:v>
                </c:pt>
                <c:pt idx="240">
                  <c:v>6.0905931103709806E-3</c:v>
                </c:pt>
                <c:pt idx="241">
                  <c:v>-6.5929046013373516E-3</c:v>
                </c:pt>
                <c:pt idx="242">
                  <c:v>-3.3540129827649072E-3</c:v>
                </c:pt>
                <c:pt idx="243">
                  <c:v>6.7134522196373293E-4</c:v>
                </c:pt>
                <c:pt idx="244">
                  <c:v>1.5494068061361754E-2</c:v>
                </c:pt>
                <c:pt idx="245">
                  <c:v>-2.7315165509727984E-3</c:v>
                </c:pt>
                <c:pt idx="246">
                  <c:v>-1.4863124453548291E-2</c:v>
                </c:pt>
                <c:pt idx="247">
                  <c:v>1.15419192016079E-2</c:v>
                </c:pt>
                <c:pt idx="248">
                  <c:v>-2.9979226987882335E-3</c:v>
                </c:pt>
                <c:pt idx="249">
                  <c:v>-6.3593134003561182E-3</c:v>
                </c:pt>
                <c:pt idx="250">
                  <c:v>6.1085615882051827E-3</c:v>
                </c:pt>
                <c:pt idx="251">
                  <c:v>-4.179550023815439E-3</c:v>
                </c:pt>
                <c:pt idx="252">
                  <c:v>-3.6941232690119764E-3</c:v>
                </c:pt>
                <c:pt idx="253">
                  <c:v>2.268729849276676E-3</c:v>
                </c:pt>
                <c:pt idx="254">
                  <c:v>-3.6141325428293587E-3</c:v>
                </c:pt>
                <c:pt idx="255">
                  <c:v>2.7749263575309276E-3</c:v>
                </c:pt>
                <c:pt idx="256">
                  <c:v>1.5937113497600248E-3</c:v>
                </c:pt>
                <c:pt idx="257">
                  <c:v>-5.127345713397115E-3</c:v>
                </c:pt>
                <c:pt idx="258">
                  <c:v>1.6885110336716905E-4</c:v>
                </c:pt>
                <c:pt idx="259">
                  <c:v>4.2227695860174224E-3</c:v>
                </c:pt>
                <c:pt idx="260">
                  <c:v>9.3940111736772261E-3</c:v>
                </c:pt>
                <c:pt idx="261">
                  <c:v>-3.5126430790005971E-3</c:v>
                </c:pt>
                <c:pt idx="262">
                  <c:v>-1.84467993997127E-3</c:v>
                </c:pt>
                <c:pt idx="263">
                  <c:v>-1.1754993103257015E-3</c:v>
                </c:pt>
                <c:pt idx="264">
                  <c:v>6.3662550414873027E-3</c:v>
                </c:pt>
                <c:pt idx="265">
                  <c:v>4.4152719295705214E-3</c:v>
                </c:pt>
                <c:pt idx="266">
                  <c:v>2.0762271602650377E-3</c:v>
                </c:pt>
                <c:pt idx="267">
                  <c:v>6.1206984737831671E-3</c:v>
                </c:pt>
                <c:pt idx="268">
                  <c:v>-1.1777867768973284E-2</c:v>
                </c:pt>
                <c:pt idx="269">
                  <c:v>1.833609153719897E-3</c:v>
                </c:pt>
                <c:pt idx="270">
                  <c:v>1.7473329812053868E-3</c:v>
                </c:pt>
                <c:pt idx="271">
                  <c:v>-1.0529199516447551E-2</c:v>
                </c:pt>
                <c:pt idx="272">
                  <c:v>4.024164621074207E-3</c:v>
                </c:pt>
                <c:pt idx="273">
                  <c:v>8.3461337028018347E-5</c:v>
                </c:pt>
                <c:pt idx="274">
                  <c:v>5.8580905898154465E-4</c:v>
                </c:pt>
                <c:pt idx="275">
                  <c:v>-1.5904713624569065E-3</c:v>
                </c:pt>
                <c:pt idx="276">
                  <c:v>-4.7009233176245032E-3</c:v>
                </c:pt>
                <c:pt idx="277">
                  <c:v>8.4078621136875968E-4</c:v>
                </c:pt>
                <c:pt idx="278">
                  <c:v>-8.866412179320082E-3</c:v>
                </c:pt>
                <c:pt idx="279">
                  <c:v>-2.0381580383281119E-3</c:v>
                </c:pt>
                <c:pt idx="280">
                  <c:v>-9.3081331989346948E-3</c:v>
                </c:pt>
                <c:pt idx="281">
                  <c:v>-3.43718320027194E-3</c:v>
                </c:pt>
                <c:pt idx="282">
                  <c:v>1.0277212862318478E-2</c:v>
                </c:pt>
                <c:pt idx="283">
                  <c:v>-8.3852546694167859E-3</c:v>
                </c:pt>
                <c:pt idx="284">
                  <c:v>-4.305676301350864E-3</c:v>
                </c:pt>
                <c:pt idx="285">
                  <c:v>2.5854471277869202E-3</c:v>
                </c:pt>
                <c:pt idx="286">
                  <c:v>-7.776481821933039E-3</c:v>
                </c:pt>
                <c:pt idx="287">
                  <c:v>5.3631786838617169E-3</c:v>
                </c:pt>
                <c:pt idx="288">
                  <c:v>-8.1432806355054895E-3</c:v>
                </c:pt>
                <c:pt idx="289">
                  <c:v>5.465286749965108E-3</c:v>
                </c:pt>
                <c:pt idx="290">
                  <c:v>4.4023759253388351E-3</c:v>
                </c:pt>
                <c:pt idx="291">
                  <c:v>-2.5010960475160505E-3</c:v>
                </c:pt>
                <c:pt idx="292">
                  <c:v>-1.2512034292511907E-2</c:v>
                </c:pt>
                <c:pt idx="293">
                  <c:v>1.2944430682143177E-2</c:v>
                </c:pt>
                <c:pt idx="294">
                  <c:v>6.3662353752446353E-3</c:v>
                </c:pt>
                <c:pt idx="295">
                  <c:v>-6.1079860478219054E-3</c:v>
                </c:pt>
                <c:pt idx="296">
                  <c:v>5.9368756684676869E-3</c:v>
                </c:pt>
                <c:pt idx="297">
                  <c:v>-1.809073147507009E-2</c:v>
                </c:pt>
                <c:pt idx="298">
                  <c:v>-1.9232211383221811E-3</c:v>
                </c:pt>
                <c:pt idx="299">
                  <c:v>8.7125148169736565E-3</c:v>
                </c:pt>
                <c:pt idx="300">
                  <c:v>1.3271983916880722E-2</c:v>
                </c:pt>
                <c:pt idx="301">
                  <c:v>-4.289792935851475E-3</c:v>
                </c:pt>
                <c:pt idx="302">
                  <c:v>1.2026700904784757E-3</c:v>
                </c:pt>
                <c:pt idx="303">
                  <c:v>-1.0357945997715803E-2</c:v>
                </c:pt>
                <c:pt idx="304">
                  <c:v>1.300165947387259E-3</c:v>
                </c:pt>
                <c:pt idx="305">
                  <c:v>3.892217872181926E-3</c:v>
                </c:pt>
                <c:pt idx="306">
                  <c:v>1.3631645623387135E-2</c:v>
                </c:pt>
                <c:pt idx="307">
                  <c:v>3.8247344581348102E-3</c:v>
                </c:pt>
                <c:pt idx="308">
                  <c:v>1.4651487949874918E-2</c:v>
                </c:pt>
                <c:pt idx="309">
                  <c:v>-1.6434423508120317E-2</c:v>
                </c:pt>
                <c:pt idx="310">
                  <c:v>8.4759135327256135E-5</c:v>
                </c:pt>
                <c:pt idx="311">
                  <c:v>7.533728179322719E-3</c:v>
                </c:pt>
                <c:pt idx="312">
                  <c:v>-1.9242369972548554E-2</c:v>
                </c:pt>
                <c:pt idx="313">
                  <c:v>-1.6731634364408415E-2</c:v>
                </c:pt>
                <c:pt idx="314">
                  <c:v>-5.3474247726450451E-3</c:v>
                </c:pt>
                <c:pt idx="315">
                  <c:v>-3.0156625986375928E-2</c:v>
                </c:pt>
                <c:pt idx="316">
                  <c:v>-2.4945895180580661E-2</c:v>
                </c:pt>
                <c:pt idx="317">
                  <c:v>7.3391205974170134E-2</c:v>
                </c:pt>
                <c:pt idx="318">
                  <c:v>-2.596384695476945E-2</c:v>
                </c:pt>
                <c:pt idx="319">
                  <c:v>3.36148010501938E-2</c:v>
                </c:pt>
                <c:pt idx="320">
                  <c:v>-7.3057803217245207E-3</c:v>
                </c:pt>
                <c:pt idx="321">
                  <c:v>1.1237510325485542E-2</c:v>
                </c:pt>
                <c:pt idx="322">
                  <c:v>-5.9760579174361421E-4</c:v>
                </c:pt>
                <c:pt idx="323">
                  <c:v>2.2199467984990499E-2</c:v>
                </c:pt>
                <c:pt idx="324">
                  <c:v>-4.5776137326417575E-2</c:v>
                </c:pt>
                <c:pt idx="325">
                  <c:v>-9.5092000072412114E-2</c:v>
                </c:pt>
                <c:pt idx="326">
                  <c:v>9.2203800114490628E-2</c:v>
                </c:pt>
                <c:pt idx="327">
                  <c:v>-6.6492176772305137E-2</c:v>
                </c:pt>
                <c:pt idx="328">
                  <c:v>0.11072277134022869</c:v>
                </c:pt>
                <c:pt idx="329">
                  <c:v>2.7458251350866641E-2</c:v>
                </c:pt>
                <c:pt idx="330">
                  <c:v>-2.1451593252441635E-2</c:v>
                </c:pt>
                <c:pt idx="331">
                  <c:v>-4.6962425911115928E-2</c:v>
                </c:pt>
                <c:pt idx="332">
                  <c:v>2.7160773384447279E-3</c:v>
                </c:pt>
                <c:pt idx="333">
                  <c:v>6.5413642031408288E-3</c:v>
                </c:pt>
                <c:pt idx="334">
                  <c:v>-5.0182066112445939E-2</c:v>
                </c:pt>
                <c:pt idx="335">
                  <c:v>3.8322975406503471E-3</c:v>
                </c:pt>
                <c:pt idx="336">
                  <c:v>-2.188085634313114E-3</c:v>
                </c:pt>
                <c:pt idx="337">
                  <c:v>4.9928325891743862E-2</c:v>
                </c:pt>
                <c:pt idx="338">
                  <c:v>-1.3723734636550161E-2</c:v>
                </c:pt>
                <c:pt idx="339">
                  <c:v>4.5662264519181883E-3</c:v>
                </c:pt>
                <c:pt idx="340">
                  <c:v>3.8752390880036097E-2</c:v>
                </c:pt>
                <c:pt idx="341">
                  <c:v>6.9707840604528335E-3</c:v>
                </c:pt>
                <c:pt idx="342">
                  <c:v>5.3688511142375293E-2</c:v>
                </c:pt>
                <c:pt idx="343">
                  <c:v>-3.2898491071366935E-2</c:v>
                </c:pt>
                <c:pt idx="344">
                  <c:v>-1.2296676377809154E-3</c:v>
                </c:pt>
                <c:pt idx="345">
                  <c:v>-3.2868733934718483E-4</c:v>
                </c:pt>
                <c:pt idx="346">
                  <c:v>2.8330681073654912E-2</c:v>
                </c:pt>
                <c:pt idx="347">
                  <c:v>2.9100827405304473E-2</c:v>
                </c:pt>
                <c:pt idx="348">
                  <c:v>-1.8616338811367052E-3</c:v>
                </c:pt>
                <c:pt idx="349">
                  <c:v>2.734830115093077E-2</c:v>
                </c:pt>
                <c:pt idx="350">
                  <c:v>-1.5884205270472655E-3</c:v>
                </c:pt>
                <c:pt idx="351">
                  <c:v>-1.7330354751386889E-2</c:v>
                </c:pt>
                <c:pt idx="352">
                  <c:v>-4.9410850016255023E-3</c:v>
                </c:pt>
                <c:pt idx="353">
                  <c:v>1.8252383915876295E-2</c:v>
                </c:pt>
                <c:pt idx="354">
                  <c:v>-2.3528662304531066E-2</c:v>
                </c:pt>
                <c:pt idx="355">
                  <c:v>7.0547159812307664E-3</c:v>
                </c:pt>
                <c:pt idx="356">
                  <c:v>-8.8457555876730876E-3</c:v>
                </c:pt>
                <c:pt idx="357">
                  <c:v>-2.3413287177554529E-3</c:v>
                </c:pt>
                <c:pt idx="358">
                  <c:v>-3.4979192684694349E-2</c:v>
                </c:pt>
                <c:pt idx="359">
                  <c:v>-1.6725702185598705E-2</c:v>
                </c:pt>
                <c:pt idx="360">
                  <c:v>1.1208424348289633E-2</c:v>
                </c:pt>
                <c:pt idx="361">
                  <c:v>6.3255533921890254E-3</c:v>
                </c:pt>
                <c:pt idx="362">
                  <c:v>8.2918431893521053E-3</c:v>
                </c:pt>
                <c:pt idx="363">
                  <c:v>-1.153058635059127E-2</c:v>
                </c:pt>
                <c:pt idx="364">
                  <c:v>-7.1121492591210839E-3</c:v>
                </c:pt>
                <c:pt idx="365">
                  <c:v>8.5771276813086349E-3</c:v>
                </c:pt>
                <c:pt idx="366">
                  <c:v>5.9202005951431557E-3</c:v>
                </c:pt>
                <c:pt idx="367">
                  <c:v>8.8926377205136961E-4</c:v>
                </c:pt>
                <c:pt idx="368">
                  <c:v>-5.6611280926838995E-4</c:v>
                </c:pt>
                <c:pt idx="369">
                  <c:v>-2.3469183541517816E-3</c:v>
                </c:pt>
                <c:pt idx="370">
                  <c:v>2.0212729818033244E-2</c:v>
                </c:pt>
                <c:pt idx="371">
                  <c:v>1.3564839083026428E-2</c:v>
                </c:pt>
                <c:pt idx="372">
                  <c:v>-2.1456841010844083E-2</c:v>
                </c:pt>
                <c:pt idx="373">
                  <c:v>3.9940335903067489E-3</c:v>
                </c:pt>
                <c:pt idx="374">
                  <c:v>-3.6741924981003758E-3</c:v>
                </c:pt>
                <c:pt idx="375">
                  <c:v>-5.2938882924084543E-3</c:v>
                </c:pt>
                <c:pt idx="376">
                  <c:v>-3.7871769632331332E-3</c:v>
                </c:pt>
                <c:pt idx="377">
                  <c:v>-1.1204426774783328E-2</c:v>
                </c:pt>
                <c:pt idx="378">
                  <c:v>9.8302789740815581E-3</c:v>
                </c:pt>
                <c:pt idx="379">
                  <c:v>2.9872313498465848E-3</c:v>
                </c:pt>
                <c:pt idx="380">
                  <c:v>-8.066407921581717E-4</c:v>
                </c:pt>
                <c:pt idx="381">
                  <c:v>-1.6123653179504009E-4</c:v>
                </c:pt>
                <c:pt idx="382">
                  <c:v>-3.7991175429188118E-3</c:v>
                </c:pt>
                <c:pt idx="383">
                  <c:v>-1.1076340470341367E-2</c:v>
                </c:pt>
                <c:pt idx="384">
                  <c:v>-4.5144386946485782E-3</c:v>
                </c:pt>
                <c:pt idx="385">
                  <c:v>-2.6357074566153E-3</c:v>
                </c:pt>
                <c:pt idx="386">
                  <c:v>9.0707909427384663E-4</c:v>
                </c:pt>
                <c:pt idx="387">
                  <c:v>-1.5666587750138787E-3</c:v>
                </c:pt>
                <c:pt idx="388">
                  <c:v>-8.8709643831839172E-3</c:v>
                </c:pt>
                <c:pt idx="389">
                  <c:v>-1.9762249586789446E-2</c:v>
                </c:pt>
                <c:pt idx="390">
                  <c:v>2.8832166389238358E-3</c:v>
                </c:pt>
                <c:pt idx="391">
                  <c:v>1.3208457150291732E-2</c:v>
                </c:pt>
                <c:pt idx="392">
                  <c:v>-5.1949496594780294E-3</c:v>
                </c:pt>
                <c:pt idx="393">
                  <c:v>-8.7763227794740873E-3</c:v>
                </c:pt>
                <c:pt idx="394">
                  <c:v>1.5641944890954822E-2</c:v>
                </c:pt>
                <c:pt idx="395">
                  <c:v>1.5152973011448726E-2</c:v>
                </c:pt>
                <c:pt idx="396">
                  <c:v>-5.025521610081251E-3</c:v>
                </c:pt>
                <c:pt idx="397">
                  <c:v>-6.3799239022993785E-3</c:v>
                </c:pt>
                <c:pt idx="398">
                  <c:v>-4.9163536118605813E-3</c:v>
                </c:pt>
                <c:pt idx="399">
                  <c:v>-1.167956225654326E-2</c:v>
                </c:pt>
                <c:pt idx="400">
                  <c:v>6.2345860993196561E-3</c:v>
                </c:pt>
                <c:pt idx="401">
                  <c:v>6.0291209046946792E-3</c:v>
                </c:pt>
                <c:pt idx="402">
                  <c:v>-7.5198475679319108E-4</c:v>
                </c:pt>
                <c:pt idx="403">
                  <c:v>-4.0181049057693525E-3</c:v>
                </c:pt>
                <c:pt idx="404">
                  <c:v>-2.6877342654655118E-3</c:v>
                </c:pt>
                <c:pt idx="405">
                  <c:v>6.5594221033548811E-2</c:v>
                </c:pt>
                <c:pt idx="406">
                  <c:v>-1.9969148467126205E-2</c:v>
                </c:pt>
                <c:pt idx="407">
                  <c:v>2.6251396932505954E-2</c:v>
                </c:pt>
                <c:pt idx="408">
                  <c:v>2.2675933299359439E-2</c:v>
                </c:pt>
                <c:pt idx="409">
                  <c:v>-8.916178179099921E-3</c:v>
                </c:pt>
                <c:pt idx="410">
                  <c:v>1.9042816584813861E-2</c:v>
                </c:pt>
                <c:pt idx="411">
                  <c:v>-7.5698869931631525E-5</c:v>
                </c:pt>
                <c:pt idx="412">
                  <c:v>1.5136853636932087E-3</c:v>
                </c:pt>
                <c:pt idx="413">
                  <c:v>-3.4854668828036956E-3</c:v>
                </c:pt>
                <c:pt idx="414">
                  <c:v>-2.0516811674675698E-3</c:v>
                </c:pt>
                <c:pt idx="415">
                  <c:v>6.5200944872631818E-3</c:v>
                </c:pt>
                <c:pt idx="416">
                  <c:v>2.4904141502992846E-3</c:v>
                </c:pt>
                <c:pt idx="417">
                  <c:v>-7.7184258220832731E-3</c:v>
                </c:pt>
                <c:pt idx="418">
                  <c:v>-3.0433750109120639E-3</c:v>
                </c:pt>
                <c:pt idx="419">
                  <c:v>-2.2844656834341255E-4</c:v>
                </c:pt>
                <c:pt idx="420">
                  <c:v>4.1831107250212629E-3</c:v>
                </c:pt>
                <c:pt idx="421">
                  <c:v>-8.1543852885425702E-3</c:v>
                </c:pt>
                <c:pt idx="422">
                  <c:v>-4.3710124881665823E-3</c:v>
                </c:pt>
                <c:pt idx="423">
                  <c:v>-5.548686303805026E-3</c:v>
                </c:pt>
                <c:pt idx="424">
                  <c:v>-7.7252671295303954E-4</c:v>
                </c:pt>
                <c:pt idx="425">
                  <c:v>1.7935321647701286E-2</c:v>
                </c:pt>
                <c:pt idx="426">
                  <c:v>-1.3999229270542568E-2</c:v>
                </c:pt>
                <c:pt idx="427">
                  <c:v>-3.5497544209938249E-3</c:v>
                </c:pt>
                <c:pt idx="428">
                  <c:v>4.7814686635645918E-3</c:v>
                </c:pt>
                <c:pt idx="429">
                  <c:v>1.4589263627628019E-2</c:v>
                </c:pt>
                <c:pt idx="430">
                  <c:v>-1.2820873674754466E-2</c:v>
                </c:pt>
                <c:pt idx="431">
                  <c:v>1.2896641431462949E-2</c:v>
                </c:pt>
                <c:pt idx="432">
                  <c:v>3.7993606777996401E-3</c:v>
                </c:pt>
                <c:pt idx="433">
                  <c:v>5.6725064798940888E-3</c:v>
                </c:pt>
                <c:pt idx="434">
                  <c:v>2.2372081026999377E-2</c:v>
                </c:pt>
                <c:pt idx="435">
                  <c:v>-6.5850391650284692E-3</c:v>
                </c:pt>
                <c:pt idx="436">
                  <c:v>-1.7221141901812349E-2</c:v>
                </c:pt>
                <c:pt idx="437">
                  <c:v>-1.3993841409471278E-2</c:v>
                </c:pt>
                <c:pt idx="438">
                  <c:v>8.0855899087660561E-3</c:v>
                </c:pt>
                <c:pt idx="439">
                  <c:v>-2.2818545180571287E-3</c:v>
                </c:pt>
                <c:pt idx="440">
                  <c:v>-5.3441291921320928E-3</c:v>
                </c:pt>
                <c:pt idx="441">
                  <c:v>5.3553964112863924E-4</c:v>
                </c:pt>
                <c:pt idx="442">
                  <c:v>4.4371679917687042E-2</c:v>
                </c:pt>
                <c:pt idx="443">
                  <c:v>2.6506338085963102E-2</c:v>
                </c:pt>
                <c:pt idx="444">
                  <c:v>-1.0388150116983484E-2</c:v>
                </c:pt>
                <c:pt idx="445">
                  <c:v>6.1043340717993638E-2</c:v>
                </c:pt>
                <c:pt idx="446">
                  <c:v>6.0950669098036115E-4</c:v>
                </c:pt>
                <c:pt idx="447">
                  <c:v>-2.1490969999475053E-2</c:v>
                </c:pt>
                <c:pt idx="448">
                  <c:v>-1.1901309156795836E-2</c:v>
                </c:pt>
                <c:pt idx="449">
                  <c:v>-3.1145958246309158E-2</c:v>
                </c:pt>
                <c:pt idx="450">
                  <c:v>1.0346874350880508E-2</c:v>
                </c:pt>
                <c:pt idx="451">
                  <c:v>-2.2263339264868717E-2</c:v>
                </c:pt>
                <c:pt idx="452">
                  <c:v>-8.0430498983451973E-4</c:v>
                </c:pt>
                <c:pt idx="453">
                  <c:v>4.5255502021010743E-3</c:v>
                </c:pt>
                <c:pt idx="454">
                  <c:v>2.9136729265052372E-4</c:v>
                </c:pt>
                <c:pt idx="455">
                  <c:v>-8.040622170880557E-3</c:v>
                </c:pt>
                <c:pt idx="456">
                  <c:v>3.150902301973037E-3</c:v>
                </c:pt>
                <c:pt idx="457">
                  <c:v>-1.0295332901039539E-2</c:v>
                </c:pt>
                <c:pt idx="458">
                  <c:v>1.3071860338913319E-2</c:v>
                </c:pt>
                <c:pt idx="459">
                  <c:v>9.0056805325728281E-3</c:v>
                </c:pt>
                <c:pt idx="460">
                  <c:v>-1.6916240087785105E-2</c:v>
                </c:pt>
                <c:pt idx="461">
                  <c:v>5.2068344914944099E-3</c:v>
                </c:pt>
                <c:pt idx="462">
                  <c:v>4.161603227522433E-3</c:v>
                </c:pt>
                <c:pt idx="463">
                  <c:v>-1.4576853432637075E-4</c:v>
                </c:pt>
                <c:pt idx="464">
                  <c:v>-8.0172504973902582E-4</c:v>
                </c:pt>
                <c:pt idx="465">
                  <c:v>1.9997301206427023E-2</c:v>
                </c:pt>
                <c:pt idx="466">
                  <c:v>2.2403737316521184E-2</c:v>
                </c:pt>
                <c:pt idx="467">
                  <c:v>-1.8195752983958837E-2</c:v>
                </c:pt>
                <c:pt idx="468">
                  <c:v>9.2101842139908352E-3</c:v>
                </c:pt>
                <c:pt idx="469">
                  <c:v>-8.2853391676637102E-3</c:v>
                </c:pt>
                <c:pt idx="470">
                  <c:v>1.847128026097029E-3</c:v>
                </c:pt>
                <c:pt idx="471">
                  <c:v>3.3298922092258642E-3</c:v>
                </c:pt>
                <c:pt idx="472">
                  <c:v>9.9955632826560139E-3</c:v>
                </c:pt>
                <c:pt idx="473">
                  <c:v>1.0242372973354787E-2</c:v>
                </c:pt>
                <c:pt idx="474">
                  <c:v>1.3633355384066299E-2</c:v>
                </c:pt>
                <c:pt idx="475">
                  <c:v>-1.5784505922781949E-2</c:v>
                </c:pt>
                <c:pt idx="476">
                  <c:v>4.090413000870566E-3</c:v>
                </c:pt>
                <c:pt idx="477">
                  <c:v>1.244427220724689E-3</c:v>
                </c:pt>
                <c:pt idx="478">
                  <c:v>-1.2236740312381427E-2</c:v>
                </c:pt>
                <c:pt idx="479">
                  <c:v>6.623854010500009E-3</c:v>
                </c:pt>
                <c:pt idx="480">
                  <c:v>3.4685808049165416E-3</c:v>
                </c:pt>
                <c:pt idx="481">
                  <c:v>-5.9036927926416211E-3</c:v>
                </c:pt>
                <c:pt idx="482">
                  <c:v>2.0878097471928357E-3</c:v>
                </c:pt>
                <c:pt idx="483">
                  <c:v>-1.1817986063128842E-2</c:v>
                </c:pt>
                <c:pt idx="484">
                  <c:v>4.9821450377164761E-3</c:v>
                </c:pt>
                <c:pt idx="485">
                  <c:v>-2.0007450852021047E-2</c:v>
                </c:pt>
                <c:pt idx="486">
                  <c:v>-8.5686826272935617E-4</c:v>
                </c:pt>
                <c:pt idx="487">
                  <c:v>-8.3971339310821499E-3</c:v>
                </c:pt>
                <c:pt idx="488">
                  <c:v>1.1821702667546482E-2</c:v>
                </c:pt>
                <c:pt idx="489">
                  <c:v>1.6809717289877586E-2</c:v>
                </c:pt>
                <c:pt idx="490">
                  <c:v>-5.7598073114286446E-3</c:v>
                </c:pt>
                <c:pt idx="491">
                  <c:v>1.0580190740305213E-2</c:v>
                </c:pt>
                <c:pt idx="492">
                  <c:v>1.5904802709227561E-2</c:v>
                </c:pt>
                <c:pt idx="493">
                  <c:v>-1.5416449984766468E-2</c:v>
                </c:pt>
                <c:pt idx="494">
                  <c:v>1.3974555034974506E-2</c:v>
                </c:pt>
                <c:pt idx="495">
                  <c:v>1.6488374402222103E-2</c:v>
                </c:pt>
                <c:pt idx="496">
                  <c:v>1.6883299556156581E-3</c:v>
                </c:pt>
                <c:pt idx="497">
                  <c:v>1.5463381627223504E-2</c:v>
                </c:pt>
                <c:pt idx="498">
                  <c:v>1.2542544573329335E-2</c:v>
                </c:pt>
                <c:pt idx="499">
                  <c:v>-2.0344979363622184E-2</c:v>
                </c:pt>
                <c:pt idx="500">
                  <c:v>-1.8756634724941285E-3</c:v>
                </c:pt>
                <c:pt idx="501">
                  <c:v>2.0119076964166462E-2</c:v>
                </c:pt>
                <c:pt idx="502">
                  <c:v>-1.2435216761530535E-2</c:v>
                </c:pt>
                <c:pt idx="503">
                  <c:v>4.5815796060140702E-3</c:v>
                </c:pt>
                <c:pt idx="504">
                  <c:v>2.8450783255307257E-3</c:v>
                </c:pt>
                <c:pt idx="505">
                  <c:v>3.1006019770273398E-3</c:v>
                </c:pt>
                <c:pt idx="506">
                  <c:v>-1.5162764378103383E-3</c:v>
                </c:pt>
                <c:pt idx="507">
                  <c:v>7.8190624998710229E-3</c:v>
                </c:pt>
                <c:pt idx="508">
                  <c:v>-9.8228128990397127E-4</c:v>
                </c:pt>
                <c:pt idx="509">
                  <c:v>-1.39864449612426E-2</c:v>
                </c:pt>
                <c:pt idx="510">
                  <c:v>-8.1381025977327968E-3</c:v>
                </c:pt>
                <c:pt idx="511">
                  <c:v>-2.6156258951556422E-3</c:v>
                </c:pt>
                <c:pt idx="512">
                  <c:v>-5.3869471899832058E-3</c:v>
                </c:pt>
                <c:pt idx="513">
                  <c:v>9.0068180678406131E-3</c:v>
                </c:pt>
                <c:pt idx="514">
                  <c:v>-7.9266806835971131E-3</c:v>
                </c:pt>
                <c:pt idx="515">
                  <c:v>-4.6817098692198732E-3</c:v>
                </c:pt>
                <c:pt idx="516">
                  <c:v>-2.7261187904716538E-4</c:v>
                </c:pt>
                <c:pt idx="517">
                  <c:v>-9.2258723048950098E-3</c:v>
                </c:pt>
                <c:pt idx="518">
                  <c:v>-4.8024027271691437E-4</c:v>
                </c:pt>
                <c:pt idx="519">
                  <c:v>-1.0315039997695896E-3</c:v>
                </c:pt>
                <c:pt idx="520">
                  <c:v>4.5969783911810457E-3</c:v>
                </c:pt>
                <c:pt idx="521">
                  <c:v>-1.0278308600801063E-3</c:v>
                </c:pt>
                <c:pt idx="522">
                  <c:v>1.3729584415605764E-4</c:v>
                </c:pt>
                <c:pt idx="523">
                  <c:v>-1.2199651038174924E-2</c:v>
                </c:pt>
                <c:pt idx="524">
                  <c:v>-6.8190492383001242E-3</c:v>
                </c:pt>
                <c:pt idx="525">
                  <c:v>1.9526336171440757E-3</c:v>
                </c:pt>
                <c:pt idx="526">
                  <c:v>1.1914590296742909E-2</c:v>
                </c:pt>
                <c:pt idx="527">
                  <c:v>-6.3550049739330913E-3</c:v>
                </c:pt>
                <c:pt idx="528">
                  <c:v>-8.3215088295709419E-4</c:v>
                </c:pt>
                <c:pt idx="529">
                  <c:v>-2.0778393441587225E-4</c:v>
                </c:pt>
                <c:pt idx="530">
                  <c:v>1.6375943556693227E-2</c:v>
                </c:pt>
                <c:pt idx="531">
                  <c:v>-5.3379549887743408E-3</c:v>
                </c:pt>
                <c:pt idx="532">
                  <c:v>6.2243760384042141E-3</c:v>
                </c:pt>
                <c:pt idx="533">
                  <c:v>-6.8322587972328161E-5</c:v>
                </c:pt>
                <c:pt idx="534">
                  <c:v>-1.3594736651396347E-4</c:v>
                </c:pt>
                <c:pt idx="535">
                  <c:v>4.4907060197804547E-3</c:v>
                </c:pt>
                <c:pt idx="536">
                  <c:v>1.13414747381234E-2</c:v>
                </c:pt>
                <c:pt idx="537">
                  <c:v>-1.0255741749377103E-2</c:v>
                </c:pt>
                <c:pt idx="538">
                  <c:v>-3.2607418268865529E-3</c:v>
                </c:pt>
                <c:pt idx="539">
                  <c:v>-1.5980090301753465E-2</c:v>
                </c:pt>
                <c:pt idx="540">
                  <c:v>-8.6802634157230833E-3</c:v>
                </c:pt>
                <c:pt idx="541">
                  <c:v>1.4676850354674451E-2</c:v>
                </c:pt>
                <c:pt idx="542">
                  <c:v>-4.5464852101915545E-3</c:v>
                </c:pt>
                <c:pt idx="543">
                  <c:v>1.0165727252301325E-2</c:v>
                </c:pt>
                <c:pt idx="544">
                  <c:v>-8.8913505724178346E-4</c:v>
                </c:pt>
                <c:pt idx="545">
                  <c:v>8.9210728004777678E-3</c:v>
                </c:pt>
                <c:pt idx="546">
                  <c:v>-2.5194245153780395E-2</c:v>
                </c:pt>
                <c:pt idx="547">
                  <c:v>-6.2640748656310203E-4</c:v>
                </c:pt>
                <c:pt idx="548">
                  <c:v>-2.2939369571077468E-2</c:v>
                </c:pt>
                <c:pt idx="549">
                  <c:v>-8.721219770680428E-3</c:v>
                </c:pt>
                <c:pt idx="550">
                  <c:v>1.0712501984969078E-2</c:v>
                </c:pt>
                <c:pt idx="551">
                  <c:v>3.0501032326435444E-3</c:v>
                </c:pt>
                <c:pt idx="552">
                  <c:v>9.3746594101835577E-3</c:v>
                </c:pt>
                <c:pt idx="553">
                  <c:v>1.2758259822955234E-2</c:v>
                </c:pt>
                <c:pt idx="554">
                  <c:v>4.6302507019067773E-3</c:v>
                </c:pt>
                <c:pt idx="555">
                  <c:v>5.5010948908641435E-3</c:v>
                </c:pt>
                <c:pt idx="556">
                  <c:v>-1.172612570427793E-2</c:v>
                </c:pt>
                <c:pt idx="557">
                  <c:v>-7.6355789797638801E-4</c:v>
                </c:pt>
                <c:pt idx="558">
                  <c:v>3.120097986419575E-3</c:v>
                </c:pt>
                <c:pt idx="559">
                  <c:v>8.2029980097016973E-3</c:v>
                </c:pt>
                <c:pt idx="560">
                  <c:v>1.0517270301775801E-2</c:v>
                </c:pt>
                <c:pt idx="561">
                  <c:v>-6.7005634560713886E-2</c:v>
                </c:pt>
                <c:pt idx="562">
                  <c:v>4.9274950126695699E-3</c:v>
                </c:pt>
                <c:pt idx="563">
                  <c:v>-4.7091580420461571E-3</c:v>
                </c:pt>
                <c:pt idx="564">
                  <c:v>-1.6254730023237296E-2</c:v>
                </c:pt>
                <c:pt idx="565">
                  <c:v>-1.6823363275318817E-2</c:v>
                </c:pt>
                <c:pt idx="566">
                  <c:v>-9.5037349923029618E-3</c:v>
                </c:pt>
                <c:pt idx="567">
                  <c:v>-1.5503865189342839E-2</c:v>
                </c:pt>
                <c:pt idx="568">
                  <c:v>1.1098549021440427E-2</c:v>
                </c:pt>
                <c:pt idx="569">
                  <c:v>-9.6374899916462468E-3</c:v>
                </c:pt>
                <c:pt idx="570">
                  <c:v>-1.9558180679156482E-2</c:v>
                </c:pt>
                <c:pt idx="571">
                  <c:v>-4.7048216288129036E-4</c:v>
                </c:pt>
                <c:pt idx="572">
                  <c:v>1.2390762685936862E-2</c:v>
                </c:pt>
                <c:pt idx="573">
                  <c:v>-9.6503508738303104E-3</c:v>
                </c:pt>
                <c:pt idx="574">
                  <c:v>7.8671716667865245E-3</c:v>
                </c:pt>
                <c:pt idx="575">
                  <c:v>2.5204957832104823E-2</c:v>
                </c:pt>
                <c:pt idx="576">
                  <c:v>-3.775149609469775E-4</c:v>
                </c:pt>
                <c:pt idx="577">
                  <c:v>1.4947727035445569E-2</c:v>
                </c:pt>
                <c:pt idx="578">
                  <c:v>-5.1572406019677721E-3</c:v>
                </c:pt>
                <c:pt idx="579">
                  <c:v>-2.9964023837094933E-4</c:v>
                </c:pt>
                <c:pt idx="580">
                  <c:v>-8.3563614921945591E-3</c:v>
                </c:pt>
                <c:pt idx="581">
                  <c:v>-1.3143720087137179E-2</c:v>
                </c:pt>
                <c:pt idx="582">
                  <c:v>1.3219464453094451E-2</c:v>
                </c:pt>
                <c:pt idx="583">
                  <c:v>4.7705736955194183E-3</c:v>
                </c:pt>
                <c:pt idx="584">
                  <c:v>1.1790946327886461E-2</c:v>
                </c:pt>
                <c:pt idx="585">
                  <c:v>-6.21575707543498E-3</c:v>
                </c:pt>
                <c:pt idx="586">
                  <c:v>6.7378787944095157E-3</c:v>
                </c:pt>
                <c:pt idx="587">
                  <c:v>8.3232374318207587E-3</c:v>
                </c:pt>
                <c:pt idx="588">
                  <c:v>1.13317393461139E-2</c:v>
                </c:pt>
                <c:pt idx="589">
                  <c:v>-6.8275746529228741E-3</c:v>
                </c:pt>
                <c:pt idx="590">
                  <c:v>6.6289751399091262E-4</c:v>
                </c:pt>
                <c:pt idx="591">
                  <c:v>-1.5477004502738062E-3</c:v>
                </c:pt>
                <c:pt idx="592">
                  <c:v>2.7705860800186999E-2</c:v>
                </c:pt>
                <c:pt idx="593">
                  <c:v>4.7937254403694479E-3</c:v>
                </c:pt>
                <c:pt idx="594">
                  <c:v>-2.1434038405238106E-3</c:v>
                </c:pt>
                <c:pt idx="595">
                  <c:v>-6.4406683564329848E-4</c:v>
                </c:pt>
                <c:pt idx="596">
                  <c:v>5.0056360936277138E-4</c:v>
                </c:pt>
                <c:pt idx="597">
                  <c:v>1.4350322628042437E-4</c:v>
                </c:pt>
                <c:pt idx="598">
                  <c:v>-3.0805444238741772E-3</c:v>
                </c:pt>
                <c:pt idx="599">
                  <c:v>-3.5878480494887038E-4</c:v>
                </c:pt>
                <c:pt idx="600">
                  <c:v>6.010714771317642E-3</c:v>
                </c:pt>
                <c:pt idx="601">
                  <c:v>3.205885577774693E-3</c:v>
                </c:pt>
                <c:pt idx="602">
                  <c:v>-6.4213379559126703E-3</c:v>
                </c:pt>
                <c:pt idx="603">
                  <c:v>7.7000816962750117E-3</c:v>
                </c:pt>
                <c:pt idx="604">
                  <c:v>2.9081992217848585E-3</c:v>
                </c:pt>
                <c:pt idx="605">
                  <c:v>-1.0894748738336088E-2</c:v>
                </c:pt>
                <c:pt idx="606">
                  <c:v>1.6455131887129059E-3</c:v>
                </c:pt>
                <c:pt idx="607">
                  <c:v>-1.4326761826331073E-2</c:v>
                </c:pt>
                <c:pt idx="608">
                  <c:v>3.4023286307420073E-3</c:v>
                </c:pt>
                <c:pt idx="609">
                  <c:v>-3.5470449041887144E-3</c:v>
                </c:pt>
                <c:pt idx="610">
                  <c:v>1.2539415003460919E-2</c:v>
                </c:pt>
                <c:pt idx="611">
                  <c:v>2.0033842614971403E-3</c:v>
                </c:pt>
                <c:pt idx="612">
                  <c:v>1.5672136929463936E-2</c:v>
                </c:pt>
                <c:pt idx="613">
                  <c:v>-9.8993936087744018E-3</c:v>
                </c:pt>
                <c:pt idx="614">
                  <c:v>-8.5273797589943332E-4</c:v>
                </c:pt>
                <c:pt idx="615">
                  <c:v>7.1143691795455049E-3</c:v>
                </c:pt>
                <c:pt idx="616">
                  <c:v>-6.044498710614403E-3</c:v>
                </c:pt>
                <c:pt idx="617">
                  <c:v>4.4129199232637384E-3</c:v>
                </c:pt>
                <c:pt idx="618">
                  <c:v>-9.0597876949715054E-3</c:v>
                </c:pt>
                <c:pt idx="619">
                  <c:v>-2.6209233399806509E-2</c:v>
                </c:pt>
                <c:pt idx="620">
                  <c:v>1.6777567524966126E-2</c:v>
                </c:pt>
                <c:pt idx="621">
                  <c:v>9.2172322662623547E-3</c:v>
                </c:pt>
                <c:pt idx="622">
                  <c:v>-4.5264325741399599E-3</c:v>
                </c:pt>
                <c:pt idx="623">
                  <c:v>2.1511185321259996E-2</c:v>
                </c:pt>
                <c:pt idx="624">
                  <c:v>7.0765496670301028E-5</c:v>
                </c:pt>
                <c:pt idx="625">
                  <c:v>3.5166391891753297E-3</c:v>
                </c:pt>
                <c:pt idx="626">
                  <c:v>-4.7152214727699416E-3</c:v>
                </c:pt>
                <c:pt idx="627">
                  <c:v>7.011501055689061E-5</c:v>
                </c:pt>
                <c:pt idx="628">
                  <c:v>4.0830127246477997E-3</c:v>
                </c:pt>
                <c:pt idx="629">
                  <c:v>-1.1950441303222282E-3</c:v>
                </c:pt>
                <c:pt idx="630">
                  <c:v>-3.3817997331088831E-3</c:v>
                </c:pt>
                <c:pt idx="631">
                  <c:v>2.3967437959802199E-3</c:v>
                </c:pt>
                <c:pt idx="632">
                  <c:v>-2.6086692048759384E-3</c:v>
                </c:pt>
                <c:pt idx="633">
                  <c:v>-2.1905765715639312E-3</c:v>
                </c:pt>
                <c:pt idx="634">
                  <c:v>1.7673221334096041E-3</c:v>
                </c:pt>
                <c:pt idx="635">
                  <c:v>1.7642042154417112E-3</c:v>
                </c:pt>
                <c:pt idx="636">
                  <c:v>-6.7198638234519025E-3</c:v>
                </c:pt>
                <c:pt idx="637">
                  <c:v>-7.623104088366083E-3</c:v>
                </c:pt>
                <c:pt idx="638">
                  <c:v>-5.3780334589416615E-3</c:v>
                </c:pt>
                <c:pt idx="639">
                  <c:v>5.7355920703451458E-3</c:v>
                </c:pt>
                <c:pt idx="640">
                  <c:v>6.2002581180910623E-3</c:v>
                </c:pt>
                <c:pt idx="641">
                  <c:v>-1.3507005269056331E-3</c:v>
                </c:pt>
                <c:pt idx="642">
                  <c:v>-3.9920860880439607E-3</c:v>
                </c:pt>
                <c:pt idx="643">
                  <c:v>-2.0567583747981323E-2</c:v>
                </c:pt>
                <c:pt idx="644">
                  <c:v>4.1477987498419041E-3</c:v>
                </c:pt>
                <c:pt idx="645">
                  <c:v>-1.868949475211391E-2</c:v>
                </c:pt>
                <c:pt idx="646">
                  <c:v>9.058281585454778E-3</c:v>
                </c:pt>
                <c:pt idx="647">
                  <c:v>4.6081163801224819E-3</c:v>
                </c:pt>
                <c:pt idx="648">
                  <c:v>-7.8392450447455058E-3</c:v>
                </c:pt>
                <c:pt idx="649">
                  <c:v>6.963180190154899E-3</c:v>
                </c:pt>
                <c:pt idx="650">
                  <c:v>1.1762979794870537E-2</c:v>
                </c:pt>
                <c:pt idx="651">
                  <c:v>-3.1086459619170548E-3</c:v>
                </c:pt>
                <c:pt idx="652">
                  <c:v>-5.809736174757078E-3</c:v>
                </c:pt>
                <c:pt idx="653">
                  <c:v>2.6733689678619776E-2</c:v>
                </c:pt>
                <c:pt idx="654">
                  <c:v>-1.2128344137079207E-2</c:v>
                </c:pt>
                <c:pt idx="655">
                  <c:v>5.6540657119258375E-3</c:v>
                </c:pt>
                <c:pt idx="656">
                  <c:v>-1.2140760355244026E-3</c:v>
                </c:pt>
                <c:pt idx="657">
                  <c:v>-1.6445307890780663E-3</c:v>
                </c:pt>
                <c:pt idx="658">
                  <c:v>-8.5925211805559971E-4</c:v>
                </c:pt>
                <c:pt idx="659">
                  <c:v>5.0728952135201642E-3</c:v>
                </c:pt>
                <c:pt idx="660">
                  <c:v>-1.7837132914698412E-3</c:v>
                </c:pt>
                <c:pt idx="661">
                  <c:v>3.777849498216588E-3</c:v>
                </c:pt>
                <c:pt idx="662">
                  <c:v>6.8762841910270621E-3</c:v>
                </c:pt>
                <c:pt idx="663">
                  <c:v>7.7646907895345414E-4</c:v>
                </c:pt>
                <c:pt idx="664">
                  <c:v>-7.0625499178448724E-4</c:v>
                </c:pt>
                <c:pt idx="665">
                  <c:v>-2.3336003118430292E-3</c:v>
                </c:pt>
                <c:pt idx="666">
                  <c:v>4.5209313261329225E-3</c:v>
                </c:pt>
                <c:pt idx="667">
                  <c:v>-4.9462080190212365E-3</c:v>
                </c:pt>
                <c:pt idx="668">
                  <c:v>7.0820546196124351E-4</c:v>
                </c:pt>
                <c:pt idx="669">
                  <c:v>8.1775747369293595E-3</c:v>
                </c:pt>
                <c:pt idx="670">
                  <c:v>1.4033927792777602E-3</c:v>
                </c:pt>
                <c:pt idx="671">
                  <c:v>7.0408299207657424E-5</c:v>
                </c:pt>
                <c:pt idx="672">
                  <c:v>-4.0744067315621486E-3</c:v>
                </c:pt>
                <c:pt idx="673">
                  <c:v>1.2658469243684474E-3</c:v>
                </c:pt>
                <c:pt idx="674">
                  <c:v>2.1776117487177188E-3</c:v>
                </c:pt>
                <c:pt idx="675">
                  <c:v>-2.318101417316839E-3</c:v>
                </c:pt>
                <c:pt idx="676">
                  <c:v>1.1187342364680697E-2</c:v>
                </c:pt>
                <c:pt idx="677">
                  <c:v>-6.8369654605489006E-3</c:v>
                </c:pt>
                <c:pt idx="678">
                  <c:v>1.8381702179351166E-2</c:v>
                </c:pt>
                <c:pt idx="679">
                  <c:v>-1.7884639259283404E-3</c:v>
                </c:pt>
                <c:pt idx="680">
                  <c:v>2.4073775176058081E-3</c:v>
                </c:pt>
                <c:pt idx="681">
                  <c:v>2.1070447616369923E-2</c:v>
                </c:pt>
                <c:pt idx="682">
                  <c:v>8.9054993826750591E-3</c:v>
                </c:pt>
                <c:pt idx="683">
                  <c:v>-2.6800792559704251E-3</c:v>
                </c:pt>
                <c:pt idx="684">
                  <c:v>3.1485969786849612E-3</c:v>
                </c:pt>
                <c:pt idx="685">
                  <c:v>8.1257495774376878E-3</c:v>
                </c:pt>
                <c:pt idx="686">
                  <c:v>-3.3192453914866814E-4</c:v>
                </c:pt>
                <c:pt idx="687">
                  <c:v>-1.0673952265259601E-2</c:v>
                </c:pt>
                <c:pt idx="688">
                  <c:v>6.7509612107438527E-3</c:v>
                </c:pt>
                <c:pt idx="689">
                  <c:v>8.8876034534918109E-3</c:v>
                </c:pt>
                <c:pt idx="690">
                  <c:v>-6.6252040853519894E-3</c:v>
                </c:pt>
                <c:pt idx="691">
                  <c:v>-1.0355737909512266E-2</c:v>
                </c:pt>
                <c:pt idx="692">
                  <c:v>4.0311018752329283E-4</c:v>
                </c:pt>
                <c:pt idx="693">
                  <c:v>-1.0867212577400944E-2</c:v>
                </c:pt>
                <c:pt idx="694">
                  <c:v>-5.6485743763660832E-3</c:v>
                </c:pt>
                <c:pt idx="695">
                  <c:v>8.0210480943938758E-3</c:v>
                </c:pt>
                <c:pt idx="696">
                  <c:v>2.7047231943713519E-3</c:v>
                </c:pt>
                <c:pt idx="697">
                  <c:v>-2.1636118082290008E-3</c:v>
                </c:pt>
                <c:pt idx="698">
                  <c:v>5.2645404330699469E-3</c:v>
                </c:pt>
                <c:pt idx="699">
                  <c:v>4.633783169135256E-3</c:v>
                </c:pt>
                <c:pt idx="700">
                  <c:v>-1.3355299830399743E-2</c:v>
                </c:pt>
                <c:pt idx="701">
                  <c:v>1.2893725860604272E-3</c:v>
                </c:pt>
                <c:pt idx="702">
                  <c:v>-7.0776900564689417E-3</c:v>
                </c:pt>
                <c:pt idx="703">
                  <c:v>-3.6263019033607536E-3</c:v>
                </c:pt>
                <c:pt idx="704">
                  <c:v>-5.7052654967804164E-3</c:v>
                </c:pt>
                <c:pt idx="705">
                  <c:v>-5.2532145878309774E-3</c:v>
                </c:pt>
                <c:pt idx="706">
                  <c:v>1.7313041026879342E-3</c:v>
                </c:pt>
                <c:pt idx="707">
                  <c:v>3.3149567684293774E-3</c:v>
                </c:pt>
                <c:pt idx="708">
                  <c:v>-2.0704707676731985E-3</c:v>
                </c:pt>
                <c:pt idx="709">
                  <c:v>-1.3845372495439523E-2</c:v>
                </c:pt>
                <c:pt idx="710">
                  <c:v>1.9601146535046846E-3</c:v>
                </c:pt>
                <c:pt idx="711">
                  <c:v>-2.3106688760867926E-3</c:v>
                </c:pt>
                <c:pt idx="712">
                  <c:v>5.6082778492504159E-4</c:v>
                </c:pt>
                <c:pt idx="713">
                  <c:v>2.7979896983754359E-3</c:v>
                </c:pt>
                <c:pt idx="714">
                  <c:v>-6.446829662431452E-3</c:v>
                </c:pt>
                <c:pt idx="715">
                  <c:v>-1.2378549394245167E-2</c:v>
                </c:pt>
                <c:pt idx="716">
                  <c:v>-4.2738809251194191E-4</c:v>
                </c:pt>
                <c:pt idx="717">
                  <c:v>-7.5763579498761566E-3</c:v>
                </c:pt>
                <c:pt idx="718">
                  <c:v>-1.6857633647089226E-2</c:v>
                </c:pt>
                <c:pt idx="719">
                  <c:v>-9.6785866790711165E-3</c:v>
                </c:pt>
                <c:pt idx="720">
                  <c:v>6.5357778881697812E-3</c:v>
                </c:pt>
                <c:pt idx="721">
                  <c:v>7.2926800917708645E-3</c:v>
                </c:pt>
                <c:pt idx="722">
                  <c:v>1.170296001779428E-2</c:v>
                </c:pt>
                <c:pt idx="723">
                  <c:v>3.012121767984966E-3</c:v>
                </c:pt>
                <c:pt idx="724">
                  <c:v>-9.31811909413382E-4</c:v>
                </c:pt>
                <c:pt idx="725">
                  <c:v>-1.075507530146285E-3</c:v>
                </c:pt>
                <c:pt idx="726">
                  <c:v>-7.2725702558473129E-3</c:v>
                </c:pt>
                <c:pt idx="727">
                  <c:v>1.0781817574499829E-2</c:v>
                </c:pt>
                <c:pt idx="728">
                  <c:v>4.8505159880937246E-3</c:v>
                </c:pt>
                <c:pt idx="729">
                  <c:v>8.0072766323102725E-3</c:v>
                </c:pt>
                <c:pt idx="730">
                  <c:v>2.1022617333465256E-2</c:v>
                </c:pt>
                <c:pt idx="731">
                  <c:v>9.0134178228015137E-3</c:v>
                </c:pt>
                <c:pt idx="732">
                  <c:v>5.5323343594213719E-3</c:v>
                </c:pt>
                <c:pt idx="733">
                  <c:v>1.0368190760945807E-2</c:v>
                </c:pt>
                <c:pt idx="734">
                  <c:v>1.1527435433445081E-2</c:v>
                </c:pt>
                <c:pt idx="735">
                  <c:v>-8.7677919494056501E-3</c:v>
                </c:pt>
                <c:pt idx="736">
                  <c:v>-8.2354565805409022E-3</c:v>
                </c:pt>
                <c:pt idx="737">
                  <c:v>6.2168175041409082E-3</c:v>
                </c:pt>
                <c:pt idx="738">
                  <c:v>6.5125964132093763E-3</c:v>
                </c:pt>
                <c:pt idx="739">
                  <c:v>2.4732528073797074E-3</c:v>
                </c:pt>
                <c:pt idx="740">
                  <c:v>-4.6770446477100889E-4</c:v>
                </c:pt>
                <c:pt idx="741">
                  <c:v>3.0681159021990223E-3</c:v>
                </c:pt>
                <c:pt idx="742">
                  <c:v>7.2980236646578061E-3</c:v>
                </c:pt>
                <c:pt idx="743">
                  <c:v>-6.9649500341081539E-3</c:v>
                </c:pt>
                <c:pt idx="744">
                  <c:v>-6.4110224001955171E-3</c:v>
                </c:pt>
                <c:pt idx="745">
                  <c:v>3.477537332217789E-3</c:v>
                </c:pt>
                <c:pt idx="746">
                  <c:v>-9.0532537467937577E-3</c:v>
                </c:pt>
                <c:pt idx="747">
                  <c:v>4.0366438876915665E-4</c:v>
                </c:pt>
                <c:pt idx="748">
                  <c:v>-4.9950713826441024E-3</c:v>
                </c:pt>
                <c:pt idx="749">
                  <c:v>-5.7697658123110028E-3</c:v>
                </c:pt>
                <c:pt idx="750">
                  <c:v>-2.5786902191874548E-2</c:v>
                </c:pt>
                <c:pt idx="751">
                  <c:v>-8.6282973516286811E-3</c:v>
                </c:pt>
                <c:pt idx="752">
                  <c:v>8.5584069102711182E-3</c:v>
                </c:pt>
                <c:pt idx="753">
                  <c:v>-5.3933880730525916E-3</c:v>
                </c:pt>
                <c:pt idx="754">
                  <c:v>1.6646001539497635E-2</c:v>
                </c:pt>
                <c:pt idx="755">
                  <c:v>7.0889528981409964E-3</c:v>
                </c:pt>
                <c:pt idx="756">
                  <c:v>4.9941302748652203E-3</c:v>
                </c:pt>
                <c:pt idx="757">
                  <c:v>-1.1254808994691997E-2</c:v>
                </c:pt>
                <c:pt idx="758">
                  <c:v>-1.5789918807840125E-2</c:v>
                </c:pt>
                <c:pt idx="759">
                  <c:v>-1.412180957810443E-2</c:v>
                </c:pt>
                <c:pt idx="760">
                  <c:v>-2.512991584458206E-2</c:v>
                </c:pt>
                <c:pt idx="761">
                  <c:v>-1.2252467710265294E-2</c:v>
                </c:pt>
                <c:pt idx="762">
                  <c:v>1.4946885918798752E-2</c:v>
                </c:pt>
                <c:pt idx="763">
                  <c:v>1.0776900615678641E-2</c:v>
                </c:pt>
                <c:pt idx="764">
                  <c:v>-3.2423348219755661E-3</c:v>
                </c:pt>
                <c:pt idx="765">
                  <c:v>-1.015602569712345E-2</c:v>
                </c:pt>
                <c:pt idx="766">
                  <c:v>1.3813114026799507E-2</c:v>
                </c:pt>
                <c:pt idx="767">
                  <c:v>1.8102775996495526E-2</c:v>
                </c:pt>
                <c:pt idx="768">
                  <c:v>1.7849584587916158E-2</c:v>
                </c:pt>
                <c:pt idx="769">
                  <c:v>9.4973698036022285E-3</c:v>
                </c:pt>
                <c:pt idx="770">
                  <c:v>5.7104016133741617E-3</c:v>
                </c:pt>
                <c:pt idx="771">
                  <c:v>-1.6811299378095133E-2</c:v>
                </c:pt>
                <c:pt idx="772">
                  <c:v>-3.254565422820152E-2</c:v>
                </c:pt>
                <c:pt idx="773">
                  <c:v>3.2387309519552525E-3</c:v>
                </c:pt>
                <c:pt idx="774">
                  <c:v>3.0126942014532913E-3</c:v>
                </c:pt>
                <c:pt idx="775">
                  <c:v>1.2883813625583463E-3</c:v>
                </c:pt>
                <c:pt idx="776">
                  <c:v>-2.2204034540158476E-3</c:v>
                </c:pt>
                <c:pt idx="777">
                  <c:v>9.0638760834245036E-3</c:v>
                </c:pt>
                <c:pt idx="778">
                  <c:v>1.4248411113203352E-2</c:v>
                </c:pt>
                <c:pt idx="779">
                  <c:v>-4.9014440088041239E-4</c:v>
                </c:pt>
                <c:pt idx="780">
                  <c:v>3.2178924319323302E-3</c:v>
                </c:pt>
                <c:pt idx="781">
                  <c:v>1.0561011501409322E-2</c:v>
                </c:pt>
                <c:pt idx="782">
                  <c:v>-2.7696444308692478E-4</c:v>
                </c:pt>
                <c:pt idx="783">
                  <c:v>-1.8489714974853886E-2</c:v>
                </c:pt>
                <c:pt idx="784">
                  <c:v>1.3430515953894412E-2</c:v>
                </c:pt>
                <c:pt idx="785">
                  <c:v>-2.7829493972800342E-3</c:v>
                </c:pt>
                <c:pt idx="786">
                  <c:v>9.4999492600577832E-3</c:v>
                </c:pt>
                <c:pt idx="787">
                  <c:v>-1.9341315553202544E-3</c:v>
                </c:pt>
                <c:pt idx="788">
                  <c:v>-2.839472902466526E-3</c:v>
                </c:pt>
                <c:pt idx="789">
                  <c:v>-5.2841517689854759E-3</c:v>
                </c:pt>
                <c:pt idx="790">
                  <c:v>1.4053269249762777E-2</c:v>
                </c:pt>
                <c:pt idx="791">
                  <c:v>-2.8226619430176824E-3</c:v>
                </c:pt>
                <c:pt idx="792">
                  <c:v>-1.7665328452857686E-2</c:v>
                </c:pt>
                <c:pt idx="793">
                  <c:v>9.9139579374761966E-3</c:v>
                </c:pt>
                <c:pt idx="794">
                  <c:v>-1.9077089233979359E-2</c:v>
                </c:pt>
                <c:pt idx="795">
                  <c:v>-7.320059512597797E-3</c:v>
                </c:pt>
                <c:pt idx="796">
                  <c:v>7.1084846389669762E-5</c:v>
                </c:pt>
                <c:pt idx="797">
                  <c:v>-2.1994979757398975E-2</c:v>
                </c:pt>
                <c:pt idx="798">
                  <c:v>-1.0260500545386903E-2</c:v>
                </c:pt>
                <c:pt idx="799">
                  <c:v>6.6351957566195897E-4</c:v>
                </c:pt>
                <c:pt idx="800">
                  <c:v>1.2291620032342715E-2</c:v>
                </c:pt>
                <c:pt idx="801">
                  <c:v>1.6514727500968492E-2</c:v>
                </c:pt>
                <c:pt idx="802">
                  <c:v>7.8372641846889413E-3</c:v>
                </c:pt>
                <c:pt idx="803">
                  <c:v>-4.2589376344773504E-4</c:v>
                </c:pt>
                <c:pt idx="804">
                  <c:v>9.9298430539071481E-4</c:v>
                </c:pt>
                <c:pt idx="805">
                  <c:v>-1.1843488381520304E-2</c:v>
                </c:pt>
                <c:pt idx="806">
                  <c:v>-9.8816680879233419E-3</c:v>
                </c:pt>
                <c:pt idx="807">
                  <c:v>2.1743047895024598E-4</c:v>
                </c:pt>
                <c:pt idx="808">
                  <c:v>-2.1764351442245117E-3</c:v>
                </c:pt>
                <c:pt idx="809">
                  <c:v>-1.1761318268479287E-2</c:v>
                </c:pt>
                <c:pt idx="810">
                  <c:v>-5.5274588091985153E-3</c:v>
                </c:pt>
                <c:pt idx="811">
                  <c:v>-1.0249636276471196E-2</c:v>
                </c:pt>
                <c:pt idx="812">
                  <c:v>3.130590499290761E-3</c:v>
                </c:pt>
                <c:pt idx="813">
                  <c:v>-6.2710123815441273E-3</c:v>
                </c:pt>
                <c:pt idx="814">
                  <c:v>3.9284542758263971E-2</c:v>
                </c:pt>
                <c:pt idx="815">
                  <c:v>-6.4292723776368261E-3</c:v>
                </c:pt>
                <c:pt idx="816">
                  <c:v>-1.1222709422720257E-2</c:v>
                </c:pt>
                <c:pt idx="817">
                  <c:v>-1.031340749077137E-2</c:v>
                </c:pt>
                <c:pt idx="818">
                  <c:v>-3.8575992561425587E-3</c:v>
                </c:pt>
                <c:pt idx="819">
                  <c:v>1.3657365106850033E-2</c:v>
                </c:pt>
                <c:pt idx="820">
                  <c:v>-8.9853316910139258E-3</c:v>
                </c:pt>
                <c:pt idx="821">
                  <c:v>6.1223358736853797E-3</c:v>
                </c:pt>
                <c:pt idx="822">
                  <c:v>1.2488062840116947E-3</c:v>
                </c:pt>
                <c:pt idx="823">
                  <c:v>2.2727894997389166E-2</c:v>
                </c:pt>
                <c:pt idx="824">
                  <c:v>2.5026489383440258E-2</c:v>
                </c:pt>
                <c:pt idx="825">
                  <c:v>-8.0844372092444359E-3</c:v>
                </c:pt>
                <c:pt idx="826">
                  <c:v>-2.0898952748261524E-2</c:v>
                </c:pt>
                <c:pt idx="827">
                  <c:v>5.1768754339375977E-3</c:v>
                </c:pt>
                <c:pt idx="828">
                  <c:v>2.2475524323179109E-2</c:v>
                </c:pt>
                <c:pt idx="829">
                  <c:v>-3.9334838113883235E-3</c:v>
                </c:pt>
                <c:pt idx="830">
                  <c:v>1.3839831231433286E-2</c:v>
                </c:pt>
                <c:pt idx="831">
                  <c:v>1.1938398057592616E-2</c:v>
                </c:pt>
                <c:pt idx="832">
                  <c:v>-2.9537698600353747E-3</c:v>
                </c:pt>
                <c:pt idx="833">
                  <c:v>1.517852357693009E-3</c:v>
                </c:pt>
                <c:pt idx="834">
                  <c:v>2.9612591689246381E-3</c:v>
                </c:pt>
                <c:pt idx="835">
                  <c:v>-8.3544540169000758E-3</c:v>
                </c:pt>
                <c:pt idx="836">
                  <c:v>-2.9854279247916557E-3</c:v>
                </c:pt>
                <c:pt idx="837">
                  <c:v>-1.2949038428329366E-2</c:v>
                </c:pt>
                <c:pt idx="838">
                  <c:v>6.1806079986869815E-3</c:v>
                </c:pt>
                <c:pt idx="839">
                  <c:v>4.3314191640846586E-3</c:v>
                </c:pt>
                <c:pt idx="840">
                  <c:v>1.7620056069554607E-2</c:v>
                </c:pt>
                <c:pt idx="841">
                  <c:v>8.3891446328301054E-3</c:v>
                </c:pt>
                <c:pt idx="842">
                  <c:v>1.7771977596446033E-2</c:v>
                </c:pt>
                <c:pt idx="843">
                  <c:v>-6.3587011050389016E-3</c:v>
                </c:pt>
                <c:pt idx="844">
                  <c:v>1.3936559024258792E-2</c:v>
                </c:pt>
                <c:pt idx="845">
                  <c:v>1.9855475246375923E-4</c:v>
                </c:pt>
                <c:pt idx="846">
                  <c:v>2.8432042461831331E-3</c:v>
                </c:pt>
                <c:pt idx="847">
                  <c:v>2.2973087019000662E-2</c:v>
                </c:pt>
                <c:pt idx="848">
                  <c:v>9.9509454127930698E-3</c:v>
                </c:pt>
                <c:pt idx="849">
                  <c:v>5.5424523718901574E-3</c:v>
                </c:pt>
                <c:pt idx="850">
                  <c:v>-2.002025089957863E-2</c:v>
                </c:pt>
                <c:pt idx="851">
                  <c:v>-6.8937215043512988E-3</c:v>
                </c:pt>
                <c:pt idx="852">
                  <c:v>2.570587154159908E-2</c:v>
                </c:pt>
                <c:pt idx="853">
                  <c:v>-8.9090868804188631E-4</c:v>
                </c:pt>
                <c:pt idx="854">
                  <c:v>-7.6686263546957454E-3</c:v>
                </c:pt>
                <c:pt idx="855">
                  <c:v>1.1291130660751693E-2</c:v>
                </c:pt>
                <c:pt idx="856">
                  <c:v>1.2480888689357858E-2</c:v>
                </c:pt>
                <c:pt idx="857">
                  <c:v>1.502323758749838E-3</c:v>
                </c:pt>
                <c:pt idx="858">
                  <c:v>-1.90075081468177E-2</c:v>
                </c:pt>
                <c:pt idx="859">
                  <c:v>5.1008827850816348E-4</c:v>
                </c:pt>
                <c:pt idx="860">
                  <c:v>-1.0504558564203048E-2</c:v>
                </c:pt>
                <c:pt idx="861">
                  <c:v>-6.8487326607704147E-3</c:v>
                </c:pt>
                <c:pt idx="862">
                  <c:v>1.2690863687377365E-2</c:v>
                </c:pt>
                <c:pt idx="863">
                  <c:v>-2.0828307647858403E-2</c:v>
                </c:pt>
                <c:pt idx="864">
                  <c:v>-6.6238275593442598E-3</c:v>
                </c:pt>
                <c:pt idx="865">
                  <c:v>3.4814864171491236E-3</c:v>
                </c:pt>
                <c:pt idx="866">
                  <c:v>1.3739801161686186E-2</c:v>
                </c:pt>
                <c:pt idx="867">
                  <c:v>-8.604616752419322E-3</c:v>
                </c:pt>
                <c:pt idx="868">
                  <c:v>-2.1039687459765227E-2</c:v>
                </c:pt>
                <c:pt idx="869">
                  <c:v>1.1632802847158513E-2</c:v>
                </c:pt>
                <c:pt idx="870">
                  <c:v>-1.417649966341381E-2</c:v>
                </c:pt>
                <c:pt idx="871">
                  <c:v>-1.0512119868376291E-2</c:v>
                </c:pt>
                <c:pt idx="872">
                  <c:v>-9.4889224131748673E-4</c:v>
                </c:pt>
                <c:pt idx="873">
                  <c:v>3.8569919217724081E-3</c:v>
                </c:pt>
                <c:pt idx="874">
                  <c:v>1.0801043980594831E-3</c:v>
                </c:pt>
                <c:pt idx="875">
                  <c:v>-0.12076415671267365</c:v>
                </c:pt>
                <c:pt idx="876">
                  <c:v>-7.0326025414229748E-2</c:v>
                </c:pt>
                <c:pt idx="877">
                  <c:v>-2.7827991326950852E-2</c:v>
                </c:pt>
                <c:pt idx="878">
                  <c:v>1.0913307913553059E-3</c:v>
                </c:pt>
                <c:pt idx="879">
                  <c:v>2.8124157225983864E-2</c:v>
                </c:pt>
                <c:pt idx="880">
                  <c:v>1.240241393114409E-2</c:v>
                </c:pt>
                <c:pt idx="881">
                  <c:v>-6.1414771931290633E-3</c:v>
                </c:pt>
                <c:pt idx="882">
                  <c:v>2.1093841091741856E-2</c:v>
                </c:pt>
                <c:pt idx="883">
                  <c:v>1.9491232382541884E-2</c:v>
                </c:pt>
                <c:pt idx="884">
                  <c:v>1.1668348967656859E-3</c:v>
                </c:pt>
                <c:pt idx="885">
                  <c:v>-2.5033043335082494E-2</c:v>
                </c:pt>
                <c:pt idx="886">
                  <c:v>1.6288000365079016E-2</c:v>
                </c:pt>
                <c:pt idx="887">
                  <c:v>-1.732493273248744E-2</c:v>
                </c:pt>
                <c:pt idx="888">
                  <c:v>-3.5965133387407481E-3</c:v>
                </c:pt>
                <c:pt idx="889">
                  <c:v>-1.2085419329817994E-2</c:v>
                </c:pt>
                <c:pt idx="890">
                  <c:v>-8.7109569924248582E-3</c:v>
                </c:pt>
                <c:pt idx="891">
                  <c:v>-1.0521785216531567E-2</c:v>
                </c:pt>
                <c:pt idx="892">
                  <c:v>5.6036630426144181E-3</c:v>
                </c:pt>
                <c:pt idx="893">
                  <c:v>-1.8996133389679454E-2</c:v>
                </c:pt>
                <c:pt idx="894">
                  <c:v>4.1836003478934155E-4</c:v>
                </c:pt>
                <c:pt idx="895">
                  <c:v>-6.6946009350318618E-4</c:v>
                </c:pt>
                <c:pt idx="896">
                  <c:v>1.0333365513177919E-2</c:v>
                </c:pt>
                <c:pt idx="897">
                  <c:v>-1.9505730313751576E-2</c:v>
                </c:pt>
                <c:pt idx="898">
                  <c:v>3.2274066701613063E-2</c:v>
                </c:pt>
                <c:pt idx="899">
                  <c:v>-1.2188554694073915E-2</c:v>
                </c:pt>
                <c:pt idx="900">
                  <c:v>2.3987847059413033E-2</c:v>
                </c:pt>
                <c:pt idx="901">
                  <c:v>8.0806685955230289E-4</c:v>
                </c:pt>
                <c:pt idx="902">
                  <c:v>3.2282182126536054E-3</c:v>
                </c:pt>
                <c:pt idx="903">
                  <c:v>-1.4200104072275618E-2</c:v>
                </c:pt>
                <c:pt idx="904">
                  <c:v>-3.6842109587165058E-3</c:v>
                </c:pt>
                <c:pt idx="905">
                  <c:v>-2.7924322676097534E-3</c:v>
                </c:pt>
                <c:pt idx="906">
                  <c:v>8.5993497322944187E-3</c:v>
                </c:pt>
                <c:pt idx="907">
                  <c:v>1.3123528414919736E-2</c:v>
                </c:pt>
                <c:pt idx="908">
                  <c:v>7.0577579183234568E-3</c:v>
                </c:pt>
                <c:pt idx="909">
                  <c:v>1.5170771777740326E-3</c:v>
                </c:pt>
                <c:pt idx="910">
                  <c:v>6.3855222456018785E-4</c:v>
                </c:pt>
                <c:pt idx="911">
                  <c:v>3.9838014284811755E-4</c:v>
                </c:pt>
                <c:pt idx="912">
                  <c:v>-3.0333076272209747E-3</c:v>
                </c:pt>
                <c:pt idx="913">
                  <c:v>2.3958231971674252E-3</c:v>
                </c:pt>
                <c:pt idx="914">
                  <c:v>1.9353701856634833E-2</c:v>
                </c:pt>
                <c:pt idx="915">
                  <c:v>9.7317608276457027E-3</c:v>
                </c:pt>
                <c:pt idx="916">
                  <c:v>-2.3270632329964944E-3</c:v>
                </c:pt>
                <c:pt idx="917">
                  <c:v>6.1161159581336333E-3</c:v>
                </c:pt>
                <c:pt idx="918">
                  <c:v>8.3013331519838432E-3</c:v>
                </c:pt>
                <c:pt idx="919">
                  <c:v>1.4514924675760954E-2</c:v>
                </c:pt>
                <c:pt idx="920">
                  <c:v>-2.5689717179423629E-3</c:v>
                </c:pt>
                <c:pt idx="921">
                  <c:v>-1.4379590409552923E-3</c:v>
                </c:pt>
                <c:pt idx="922">
                  <c:v>-7.9096056726127878E-2</c:v>
                </c:pt>
                <c:pt idx="923">
                  <c:v>3.7096414572803084E-2</c:v>
                </c:pt>
                <c:pt idx="924">
                  <c:v>2.465555714494869E-2</c:v>
                </c:pt>
                <c:pt idx="925">
                  <c:v>1.7571146753155027E-2</c:v>
                </c:pt>
                <c:pt idx="926">
                  <c:v>3.7037036552412688E-3</c:v>
                </c:pt>
                <c:pt idx="927">
                  <c:v>1.0557961917832127E-3</c:v>
                </c:pt>
                <c:pt idx="928">
                  <c:v>-1.656684703100994E-2</c:v>
                </c:pt>
                <c:pt idx="929">
                  <c:v>-3.8509795209206513E-2</c:v>
                </c:pt>
                <c:pt idx="930">
                  <c:v>8.0114926317699248E-3</c:v>
                </c:pt>
                <c:pt idx="931">
                  <c:v>8.1036550265149582E-3</c:v>
                </c:pt>
                <c:pt idx="932">
                  <c:v>9.8260433165935947E-3</c:v>
                </c:pt>
                <c:pt idx="933">
                  <c:v>2.0923445005569734E-3</c:v>
                </c:pt>
                <c:pt idx="934">
                  <c:v>9.5975765761725854E-3</c:v>
                </c:pt>
                <c:pt idx="935">
                  <c:v>1.831823852051415E-2</c:v>
                </c:pt>
                <c:pt idx="936">
                  <c:v>2.8701047088419795E-3</c:v>
                </c:pt>
                <c:pt idx="937">
                  <c:v>4.979505082196424E-2</c:v>
                </c:pt>
                <c:pt idx="938">
                  <c:v>1.0761426497842923E-3</c:v>
                </c:pt>
                <c:pt idx="939">
                  <c:v>-3.2304483003256727E-3</c:v>
                </c:pt>
                <c:pt idx="940">
                  <c:v>-1.4850576551532615E-2</c:v>
                </c:pt>
                <c:pt idx="941">
                  <c:v>-1.8042702592448712E-2</c:v>
                </c:pt>
                <c:pt idx="942">
                  <c:v>-4.2446695446197863E-3</c:v>
                </c:pt>
                <c:pt idx="943">
                  <c:v>7.2129272108916063E-3</c:v>
                </c:pt>
                <c:pt idx="944">
                  <c:v>6.6457931432120443E-3</c:v>
                </c:pt>
                <c:pt idx="945">
                  <c:v>-3.1931409293020671E-2</c:v>
                </c:pt>
                <c:pt idx="946">
                  <c:v>9.6794478072808766E-3</c:v>
                </c:pt>
                <c:pt idx="947">
                  <c:v>-3.0150145965256265E-3</c:v>
                </c:pt>
                <c:pt idx="948">
                  <c:v>5.2866718108563902E-4</c:v>
                </c:pt>
                <c:pt idx="949">
                  <c:v>1.4455561662493168E-2</c:v>
                </c:pt>
                <c:pt idx="950">
                  <c:v>-1.106647963323926E-2</c:v>
                </c:pt>
                <c:pt idx="951">
                  <c:v>-4.9751555809934064E-3</c:v>
                </c:pt>
                <c:pt idx="952">
                  <c:v>2.5367425264278039E-2</c:v>
                </c:pt>
                <c:pt idx="953">
                  <c:v>5.0696559941136544E-3</c:v>
                </c:pt>
                <c:pt idx="954">
                  <c:v>3.0013082185862366E-3</c:v>
                </c:pt>
                <c:pt idx="955">
                  <c:v>8.9480470342375301E-3</c:v>
                </c:pt>
                <c:pt idx="956">
                  <c:v>-2.0857525760913802E-2</c:v>
                </c:pt>
                <c:pt idx="957">
                  <c:v>-2.221248442577367E-3</c:v>
                </c:pt>
                <c:pt idx="958">
                  <c:v>-1.0805002241152563E-2</c:v>
                </c:pt>
                <c:pt idx="959">
                  <c:v>-2.1002203888662811E-3</c:v>
                </c:pt>
                <c:pt idx="960">
                  <c:v>8.5226990737089139E-3</c:v>
                </c:pt>
                <c:pt idx="961">
                  <c:v>-5.8232249962907262E-3</c:v>
                </c:pt>
                <c:pt idx="962">
                  <c:v>9.09364804023979E-3</c:v>
                </c:pt>
                <c:pt idx="963">
                  <c:v>-1.029251473766135E-2</c:v>
                </c:pt>
                <c:pt idx="964">
                  <c:v>-2.5281370629744549E-2</c:v>
                </c:pt>
                <c:pt idx="965">
                  <c:v>9.5654288182126859E-3</c:v>
                </c:pt>
                <c:pt idx="966">
                  <c:v>-2.7455867991645934E-3</c:v>
                </c:pt>
                <c:pt idx="967">
                  <c:v>1.6360047200193281E-2</c:v>
                </c:pt>
                <c:pt idx="968">
                  <c:v>-6.481533931313406E-3</c:v>
                </c:pt>
                <c:pt idx="969">
                  <c:v>-1.9470367419293515E-2</c:v>
                </c:pt>
                <c:pt idx="970">
                  <c:v>2.1585499448749226E-2</c:v>
                </c:pt>
                <c:pt idx="971">
                  <c:v>1.2894201802629231E-2</c:v>
                </c:pt>
                <c:pt idx="972">
                  <c:v>-9.9559424860194163E-3</c:v>
                </c:pt>
                <c:pt idx="973">
                  <c:v>-9.3726835864540187E-3</c:v>
                </c:pt>
                <c:pt idx="974">
                  <c:v>-2.3979363356421625E-2</c:v>
                </c:pt>
                <c:pt idx="975">
                  <c:v>5.8947002000304281E-3</c:v>
                </c:pt>
                <c:pt idx="976">
                  <c:v>2.5574978134376116E-2</c:v>
                </c:pt>
                <c:pt idx="977">
                  <c:v>-1.1370781840929821E-2</c:v>
                </c:pt>
                <c:pt idx="978">
                  <c:v>8.42621072636646E-3</c:v>
                </c:pt>
                <c:pt idx="979">
                  <c:v>-1.4084168305308993E-2</c:v>
                </c:pt>
                <c:pt idx="980">
                  <c:v>7.1816560206233631E-3</c:v>
                </c:pt>
                <c:pt idx="981">
                  <c:v>2.0866004798607448E-2</c:v>
                </c:pt>
                <c:pt idx="982">
                  <c:v>-2.8371071158222664E-3</c:v>
                </c:pt>
                <c:pt idx="983">
                  <c:v>2.4638845084324116E-3</c:v>
                </c:pt>
                <c:pt idx="984">
                  <c:v>2.0009258096954138E-2</c:v>
                </c:pt>
                <c:pt idx="985">
                  <c:v>1.8898892617207706E-2</c:v>
                </c:pt>
                <c:pt idx="986">
                  <c:v>4.7234416518181993E-3</c:v>
                </c:pt>
                <c:pt idx="987">
                  <c:v>7.6095306059745507E-3</c:v>
                </c:pt>
                <c:pt idx="988">
                  <c:v>-2.9090164661088706E-3</c:v>
                </c:pt>
                <c:pt idx="989">
                  <c:v>1.2569294974969648E-2</c:v>
                </c:pt>
                <c:pt idx="990">
                  <c:v>-1.2639680650616907E-3</c:v>
                </c:pt>
                <c:pt idx="991">
                  <c:v>-4.5063752028008195E-3</c:v>
                </c:pt>
                <c:pt idx="992">
                  <c:v>-6.656834367723013E-3</c:v>
                </c:pt>
                <c:pt idx="993">
                  <c:v>-2.12822828684924E-4</c:v>
                </c:pt>
                <c:pt idx="994">
                  <c:v>1.7747819882344151E-3</c:v>
                </c:pt>
                <c:pt idx="995">
                  <c:v>1.0444073275551876E-2</c:v>
                </c:pt>
                <c:pt idx="996">
                  <c:v>2.3841477290660663E-3</c:v>
                </c:pt>
                <c:pt idx="997">
                  <c:v>-2.3525926382131919E-2</c:v>
                </c:pt>
                <c:pt idx="998">
                  <c:v>2.050937151010087E-2</c:v>
                </c:pt>
                <c:pt idx="999">
                  <c:v>1.5443082990848581E-3</c:v>
                </c:pt>
                <c:pt idx="1000">
                  <c:v>-2.9827306370385623E-2</c:v>
                </c:pt>
                <c:pt idx="1001">
                  <c:v>6.3345248469014792E-2</c:v>
                </c:pt>
                <c:pt idx="1002">
                  <c:v>7.1642150722606955E-3</c:v>
                </c:pt>
                <c:pt idx="1003">
                  <c:v>-3.3729524189733892E-3</c:v>
                </c:pt>
                <c:pt idx="1004">
                  <c:v>1.4955346808067019E-2</c:v>
                </c:pt>
                <c:pt idx="1005">
                  <c:v>6.1050797754097852E-3</c:v>
                </c:pt>
                <c:pt idx="1006">
                  <c:v>3.5665267425113319E-3</c:v>
                </c:pt>
                <c:pt idx="1007">
                  <c:v>4.8009504463154161E-3</c:v>
                </c:pt>
                <c:pt idx="1008">
                  <c:v>4.2554698266646972E-3</c:v>
                </c:pt>
                <c:pt idx="1009">
                  <c:v>2.8699441769357908E-3</c:v>
                </c:pt>
                <c:pt idx="1010">
                  <c:v>-3.5235053620785608E-3</c:v>
                </c:pt>
                <c:pt idx="1011">
                  <c:v>-3.6019086415218691E-3</c:v>
                </c:pt>
                <c:pt idx="1012">
                  <c:v>6.2129324306105585E-3</c:v>
                </c:pt>
                <c:pt idx="1013">
                  <c:v>-9.782523445687522E-4</c:v>
                </c:pt>
                <c:pt idx="1014">
                  <c:v>-1.029938192209535E-2</c:v>
                </c:pt>
                <c:pt idx="1015">
                  <c:v>-1.1673796589887353E-2</c:v>
                </c:pt>
                <c:pt idx="1016">
                  <c:v>-5.217138569922319E-3</c:v>
                </c:pt>
                <c:pt idx="1017">
                  <c:v>1.5471980029507903E-3</c:v>
                </c:pt>
                <c:pt idx="1018">
                  <c:v>-2.3599570337335458E-2</c:v>
                </c:pt>
                <c:pt idx="1019">
                  <c:v>1.8478009236176804E-2</c:v>
                </c:pt>
                <c:pt idx="1020">
                  <c:v>-3.5871850136471976E-3</c:v>
                </c:pt>
                <c:pt idx="1021">
                  <c:v>-5.5746579925064002E-3</c:v>
                </c:pt>
                <c:pt idx="1022">
                  <c:v>-8.9723542848089144E-3</c:v>
                </c:pt>
                <c:pt idx="1023">
                  <c:v>-1.8118321533933172E-2</c:v>
                </c:pt>
                <c:pt idx="1024">
                  <c:v>3.4997658914678263E-4</c:v>
                </c:pt>
                <c:pt idx="1025">
                  <c:v>8.715460305883261E-3</c:v>
                </c:pt>
                <c:pt idx="1026">
                  <c:v>7.8141900046159608E-3</c:v>
                </c:pt>
                <c:pt idx="1027">
                  <c:v>-1.1778846130876111E-2</c:v>
                </c:pt>
                <c:pt idx="1028">
                  <c:v>2.0191192811920629E-3</c:v>
                </c:pt>
                <c:pt idx="1029">
                  <c:v>2.7786424575970578E-4</c:v>
                </c:pt>
                <c:pt idx="1030">
                  <c:v>-1.7678049611605216E-2</c:v>
                </c:pt>
                <c:pt idx="1031">
                  <c:v>6.0681382953060832E-3</c:v>
                </c:pt>
                <c:pt idx="1032">
                  <c:v>-2.5356881760303413E-3</c:v>
                </c:pt>
                <c:pt idx="1033">
                  <c:v>1.2685069605946921E-2</c:v>
                </c:pt>
                <c:pt idx="1034">
                  <c:v>1.1130116135543188E-3</c:v>
                </c:pt>
                <c:pt idx="1035">
                  <c:v>-3.4140622756111366E-3</c:v>
                </c:pt>
                <c:pt idx="1036">
                  <c:v>2.4203850378024465E-2</c:v>
                </c:pt>
                <c:pt idx="1037">
                  <c:v>-1.2546001385057896E-2</c:v>
                </c:pt>
                <c:pt idx="1038">
                  <c:v>-6.2125633986864271E-4</c:v>
                </c:pt>
                <c:pt idx="1039">
                  <c:v>8.729113960104817E-3</c:v>
                </c:pt>
                <c:pt idx="1040">
                  <c:v>-9.0741127727920722E-3</c:v>
                </c:pt>
                <c:pt idx="1041">
                  <c:v>3.308895641803812E-3</c:v>
                </c:pt>
                <c:pt idx="1042">
                  <c:v>-6.0752807078549515E-3</c:v>
                </c:pt>
                <c:pt idx="1043">
                  <c:v>-2.5031802565691968E-2</c:v>
                </c:pt>
                <c:pt idx="1044">
                  <c:v>-1.4373926234520325E-2</c:v>
                </c:pt>
                <c:pt idx="1045">
                  <c:v>1.2241508519558702E-2</c:v>
                </c:pt>
                <c:pt idx="1046">
                  <c:v>1.4832306023828236E-2</c:v>
                </c:pt>
                <c:pt idx="1047">
                  <c:v>2.6599320106972541E-3</c:v>
                </c:pt>
                <c:pt idx="1048">
                  <c:v>-4.7661217691740022E-3</c:v>
                </c:pt>
                <c:pt idx="1049">
                  <c:v>-9.1356378318564226E-4</c:v>
                </c:pt>
                <c:pt idx="1050">
                  <c:v>7.6361210560553132E-3</c:v>
                </c:pt>
                <c:pt idx="1051">
                  <c:v>-8.057992799787193E-3</c:v>
                </c:pt>
                <c:pt idx="1052">
                  <c:v>1.2027617566588857E-2</c:v>
                </c:pt>
                <c:pt idx="1053">
                  <c:v>5.5451173370175957E-3</c:v>
                </c:pt>
                <c:pt idx="1054">
                  <c:v>-7.2845994354253972E-3</c:v>
                </c:pt>
                <c:pt idx="1055">
                  <c:v>-1.3388263452701844E-2</c:v>
                </c:pt>
                <c:pt idx="1056">
                  <c:v>-7.2949544531058742E-3</c:v>
                </c:pt>
                <c:pt idx="1057">
                  <c:v>2.1302979986153802E-3</c:v>
                </c:pt>
                <c:pt idx="1058">
                  <c:v>-5.4056907796405399E-3</c:v>
                </c:pt>
                <c:pt idx="1059">
                  <c:v>9.2289711584846758E-3</c:v>
                </c:pt>
                <c:pt idx="1060">
                  <c:v>1.5425936264771145E-2</c:v>
                </c:pt>
                <c:pt idx="1061">
                  <c:v>1.5122959546416645E-2</c:v>
                </c:pt>
                <c:pt idx="1062">
                  <c:v>-2.882452578586697E-3</c:v>
                </c:pt>
                <c:pt idx="1063">
                  <c:v>7.3955965783121698E-3</c:v>
                </c:pt>
                <c:pt idx="1064">
                  <c:v>-1.5816866536375061E-2</c:v>
                </c:pt>
                <c:pt idx="1065">
                  <c:v>1.4929680311659225E-2</c:v>
                </c:pt>
                <c:pt idx="1066">
                  <c:v>6.0585962610289427E-3</c:v>
                </c:pt>
                <c:pt idx="1067">
                  <c:v>-2.1195827646072692E-2</c:v>
                </c:pt>
                <c:pt idx="1068">
                  <c:v>-1.5018167935603743E-2</c:v>
                </c:pt>
                <c:pt idx="1069">
                  <c:v>2.6709252390104618E-3</c:v>
                </c:pt>
                <c:pt idx="1070">
                  <c:v>-7.255896361631143E-3</c:v>
                </c:pt>
                <c:pt idx="1071">
                  <c:v>4.8661202199733935E-3</c:v>
                </c:pt>
                <c:pt idx="1072">
                  <c:v>-1.4028882931903051E-2</c:v>
                </c:pt>
                <c:pt idx="1073">
                  <c:v>2.4947726179735388E-3</c:v>
                </c:pt>
                <c:pt idx="1074">
                  <c:v>1.2087445495332504E-3</c:v>
                </c:pt>
                <c:pt idx="1075">
                  <c:v>-1.4166409309955208E-4</c:v>
                </c:pt>
                <c:pt idx="1076">
                  <c:v>-1.0003736953056482E-2</c:v>
                </c:pt>
                <c:pt idx="1077">
                  <c:v>-8.2933307038527328E-3</c:v>
                </c:pt>
                <c:pt idx="1078">
                  <c:v>-6.7568072912736112E-3</c:v>
                </c:pt>
                <c:pt idx="1079">
                  <c:v>-1.4589100317992814E-3</c:v>
                </c:pt>
                <c:pt idx="1080">
                  <c:v>2.9156947453892884E-3</c:v>
                </c:pt>
                <c:pt idx="1081">
                  <c:v>5.3000225776836706E-3</c:v>
                </c:pt>
                <c:pt idx="1082">
                  <c:v>1.108964458569086E-2</c:v>
                </c:pt>
                <c:pt idx="1083">
                  <c:v>-5.6966262051917106E-3</c:v>
                </c:pt>
                <c:pt idx="1084">
                  <c:v>8.0668184711498812E-3</c:v>
                </c:pt>
                <c:pt idx="1085">
                  <c:v>1.0703422685694334E-2</c:v>
                </c:pt>
                <c:pt idx="1086">
                  <c:v>-3.4125607352940525E-3</c:v>
                </c:pt>
                <c:pt idx="1087">
                  <c:v>-6.4305617168650608E-3</c:v>
                </c:pt>
                <c:pt idx="1088">
                  <c:v>8.0670361721342804E-3</c:v>
                </c:pt>
                <c:pt idx="1089">
                  <c:v>8.1431513905294885E-3</c:v>
                </c:pt>
                <c:pt idx="1090">
                  <c:v>1.6575070196546176E-2</c:v>
                </c:pt>
                <c:pt idx="1091">
                  <c:v>-3.8918359526092525E-3</c:v>
                </c:pt>
                <c:pt idx="1092">
                  <c:v>4.3081958276801171E-3</c:v>
                </c:pt>
                <c:pt idx="1093">
                  <c:v>9.934757483392358E-3</c:v>
                </c:pt>
                <c:pt idx="1094">
                  <c:v>1.2145464176014113E-2</c:v>
                </c:pt>
                <c:pt idx="1095">
                  <c:v>8.3742503571112136E-3</c:v>
                </c:pt>
                <c:pt idx="1096">
                  <c:v>-9.8674563434706809E-3</c:v>
                </c:pt>
                <c:pt idx="1097">
                  <c:v>1.6436502648167442E-2</c:v>
                </c:pt>
                <c:pt idx="1098">
                  <c:v>7.5220136837678185E-3</c:v>
                </c:pt>
                <c:pt idx="1099">
                  <c:v>-1.9250674185304661E-3</c:v>
                </c:pt>
                <c:pt idx="1100">
                  <c:v>-2.9277946042290206E-3</c:v>
                </c:pt>
                <c:pt idx="1101">
                  <c:v>-4.8765271829985237E-3</c:v>
                </c:pt>
                <c:pt idx="1102">
                  <c:v>1.003895319179624E-3</c:v>
                </c:pt>
                <c:pt idx="1103">
                  <c:v>-6.7791414721775634E-3</c:v>
                </c:pt>
                <c:pt idx="1104">
                  <c:v>6.9799344027849123E-3</c:v>
                </c:pt>
                <c:pt idx="1105">
                  <c:v>2.2047208512242155E-3</c:v>
                </c:pt>
                <c:pt idx="1106">
                  <c:v>1.0669641919662312E-3</c:v>
                </c:pt>
                <c:pt idx="1107">
                  <c:v>6.3793229768615099E-3</c:v>
                </c:pt>
                <c:pt idx="1108">
                  <c:v>5.0212061986599082E-3</c:v>
                </c:pt>
                <c:pt idx="1109">
                  <c:v>6.7656548240955846E-3</c:v>
                </c:pt>
                <c:pt idx="1110">
                  <c:v>-7.8205177532077487E-3</c:v>
                </c:pt>
                <c:pt idx="1111">
                  <c:v>-4.3634437074719238E-3</c:v>
                </c:pt>
                <c:pt idx="1112">
                  <c:v>3.10918064528103E-3</c:v>
                </c:pt>
                <c:pt idx="1113">
                  <c:v>-2.7120802073566591E-3</c:v>
                </c:pt>
                <c:pt idx="1114">
                  <c:v>4.0985942715086668E-3</c:v>
                </c:pt>
                <c:pt idx="1115">
                  <c:v>-2.7083173825170302E-3</c:v>
                </c:pt>
                <c:pt idx="1116">
                  <c:v>-3.7110401346585878E-3</c:v>
                </c:pt>
                <c:pt idx="1117">
                  <c:v>2.79507487729532E-3</c:v>
                </c:pt>
                <c:pt idx="1118">
                  <c:v>8.6025206322620108E-3</c:v>
                </c:pt>
                <c:pt idx="1119">
                  <c:v>6.2397330572477039E-3</c:v>
                </c:pt>
                <c:pt idx="1120">
                  <c:v>1.7011524466914243E-3</c:v>
                </c:pt>
                <c:pt idx="1121">
                  <c:v>-2.8149352611157984E-3</c:v>
                </c:pt>
                <c:pt idx="1122">
                  <c:v>3.7296423383351785E-3</c:v>
                </c:pt>
                <c:pt idx="1123">
                  <c:v>-3.2644456926837718E-4</c:v>
                </c:pt>
                <c:pt idx="1124">
                  <c:v>-7.8046980597895558E-3</c:v>
                </c:pt>
                <c:pt idx="1125">
                  <c:v>-1.3923444291786241E-2</c:v>
                </c:pt>
                <c:pt idx="1126">
                  <c:v>-1.6704127978773081E-3</c:v>
                </c:pt>
                <c:pt idx="1127">
                  <c:v>1.2890360550627948E-2</c:v>
                </c:pt>
                <c:pt idx="1128">
                  <c:v>-1.0351979346956875E-2</c:v>
                </c:pt>
                <c:pt idx="1129">
                  <c:v>-8.8447893834536825E-3</c:v>
                </c:pt>
                <c:pt idx="1130">
                  <c:v>-1.8861029589443286E-3</c:v>
                </c:pt>
                <c:pt idx="1131">
                  <c:v>-4.5955950766114074E-3</c:v>
                </c:pt>
                <c:pt idx="1132">
                  <c:v>-1.0006597603643093E-2</c:v>
                </c:pt>
                <c:pt idx="1133">
                  <c:v>1.7767501542489618E-3</c:v>
                </c:pt>
                <c:pt idx="1134">
                  <c:v>-2.4615384375430232E-3</c:v>
                </c:pt>
                <c:pt idx="1135">
                  <c:v>5.5301359913947062E-3</c:v>
                </c:pt>
                <c:pt idx="1136">
                  <c:v>3.6700667819754272E-3</c:v>
                </c:pt>
                <c:pt idx="1137">
                  <c:v>9.5196676919317193E-3</c:v>
                </c:pt>
                <c:pt idx="1138">
                  <c:v>6.5640293459246673E-3</c:v>
                </c:pt>
                <c:pt idx="1139">
                  <c:v>-1.3399491107361612E-4</c:v>
                </c:pt>
                <c:pt idx="1140">
                  <c:v>1.4676051616837502E-3</c:v>
                </c:pt>
                <c:pt idx="1141">
                  <c:v>1.4363600466278053E-2</c:v>
                </c:pt>
                <c:pt idx="1142">
                  <c:v>6.0273962330022841E-3</c:v>
                </c:pt>
                <c:pt idx="1143">
                  <c:v>6.5756139054582484E-3</c:v>
                </c:pt>
                <c:pt idx="1144">
                  <c:v>7.7573174303918815E-3</c:v>
                </c:pt>
                <c:pt idx="1145">
                  <c:v>1.0058458604436136E-2</c:v>
                </c:pt>
                <c:pt idx="1146">
                  <c:v>5.4675693872462752E-3</c:v>
                </c:pt>
                <c:pt idx="1147">
                  <c:v>-1.4046024234611949E-2</c:v>
                </c:pt>
                <c:pt idx="1148">
                  <c:v>-8.8479577071811852E-3</c:v>
                </c:pt>
                <c:pt idx="1149">
                  <c:v>1.9445465840142778E-3</c:v>
                </c:pt>
                <c:pt idx="1150">
                  <c:v>8.3167960860335184E-3</c:v>
                </c:pt>
                <c:pt idx="1151">
                  <c:v>-1.8638697256418758E-3</c:v>
                </c:pt>
                <c:pt idx="1152">
                  <c:v>-2.6405100373159099E-3</c:v>
                </c:pt>
                <c:pt idx="1153">
                  <c:v>-3.6188190645359054E-3</c:v>
                </c:pt>
                <c:pt idx="1154">
                  <c:v>5.423006431482834E-3</c:v>
                </c:pt>
                <c:pt idx="1155">
                  <c:v>-6.782877830301493E-3</c:v>
                </c:pt>
                <c:pt idx="1156">
                  <c:v>1.8622336877430316E-2</c:v>
                </c:pt>
                <c:pt idx="1157">
                  <c:v>6.4684941645370125E-3</c:v>
                </c:pt>
                <c:pt idx="1158">
                  <c:v>-5.6918141258920432E-4</c:v>
                </c:pt>
                <c:pt idx="1159">
                  <c:v>-6.3444288870292348E-3</c:v>
                </c:pt>
                <c:pt idx="1160">
                  <c:v>-2.331092520467129E-2</c:v>
                </c:pt>
                <c:pt idx="1161">
                  <c:v>9.0153589495758444E-3</c:v>
                </c:pt>
                <c:pt idx="1162">
                  <c:v>-1.4862196737904709E-3</c:v>
                </c:pt>
                <c:pt idx="1163">
                  <c:v>2.5185289712149426E-3</c:v>
                </c:pt>
                <c:pt idx="1164">
                  <c:v>-5.8868990180642117E-3</c:v>
                </c:pt>
                <c:pt idx="1165">
                  <c:v>3.4326110635924311E-3</c:v>
                </c:pt>
                <c:pt idx="1166">
                  <c:v>1.2282209591898004E-3</c:v>
                </c:pt>
                <c:pt idx="1167">
                  <c:v>-1.8097850063649138E-3</c:v>
                </c:pt>
                <c:pt idx="1168">
                  <c:v>3.2327712401319231E-4</c:v>
                </c:pt>
                <c:pt idx="1169">
                  <c:v>1.8328168364205397E-2</c:v>
                </c:pt>
                <c:pt idx="1170">
                  <c:v>5.6352998800997603E-3</c:v>
                </c:pt>
                <c:pt idx="1171">
                  <c:v>5.8551139693933489E-3</c:v>
                </c:pt>
                <c:pt idx="1172">
                  <c:v>-8.1615448315155645E-4</c:v>
                </c:pt>
                <c:pt idx="1173">
                  <c:v>3.5741712407128816E-3</c:v>
                </c:pt>
                <c:pt idx="1174">
                  <c:v>-3.637222466071273E-3</c:v>
                </c:pt>
                <c:pt idx="1175">
                  <c:v>4.7015276271346832E-3</c:v>
                </c:pt>
                <c:pt idx="1176">
                  <c:v>-3.1320878257461176E-4</c:v>
                </c:pt>
                <c:pt idx="1177">
                  <c:v>-4.7023731558340264E-3</c:v>
                </c:pt>
                <c:pt idx="1178">
                  <c:v>6.910414571990412E-4</c:v>
                </c:pt>
                <c:pt idx="1179">
                  <c:v>2.5082574107759663E-4</c:v>
                </c:pt>
                <c:pt idx="1180">
                  <c:v>-5.7932086481401537E-3</c:v>
                </c:pt>
                <c:pt idx="1181">
                  <c:v>1.3487116332337869E-2</c:v>
                </c:pt>
                <c:pt idx="1182">
                  <c:v>9.9624261057859619E-4</c:v>
                </c:pt>
                <c:pt idx="1183">
                  <c:v>1.6172481662264817E-3</c:v>
                </c:pt>
                <c:pt idx="1184">
                  <c:v>-4.9906426488119176E-4</c:v>
                </c:pt>
                <c:pt idx="1185">
                  <c:v>5.8483337226034795E-3</c:v>
                </c:pt>
                <c:pt idx="1186">
                  <c:v>-7.4720148387009541E-3</c:v>
                </c:pt>
                <c:pt idx="1187">
                  <c:v>-5.1381778561235712E-3</c:v>
                </c:pt>
                <c:pt idx="1188">
                  <c:v>5.024494515954806E-4</c:v>
                </c:pt>
                <c:pt idx="1189">
                  <c:v>-2.2671236127715603E-2</c:v>
                </c:pt>
                <c:pt idx="1190">
                  <c:v>1.4285046180380215E-2</c:v>
                </c:pt>
                <c:pt idx="1191">
                  <c:v>-2.6629485683192628E-3</c:v>
                </c:pt>
                <c:pt idx="1192">
                  <c:v>-3.1794507262137674E-3</c:v>
                </c:pt>
                <c:pt idx="1193">
                  <c:v>6.9182466279960712E-3</c:v>
                </c:pt>
                <c:pt idx="1194">
                  <c:v>-7.6828213705621871E-3</c:v>
                </c:pt>
                <c:pt idx="1195">
                  <c:v>5.9102202480247881E-3</c:v>
                </c:pt>
                <c:pt idx="1196">
                  <c:v>5.6865004436737277E-3</c:v>
                </c:pt>
                <c:pt idx="1197">
                  <c:v>8.34462287930955E-3</c:v>
                </c:pt>
                <c:pt idx="1198">
                  <c:v>7.1595636566557869E-3</c:v>
                </c:pt>
                <c:pt idx="1199">
                  <c:v>8.7088657651033016E-3</c:v>
                </c:pt>
                <c:pt idx="1200">
                  <c:v>-6.4162105488921187E-3</c:v>
                </c:pt>
                <c:pt idx="1201">
                  <c:v>-8.0785922832549914E-3</c:v>
                </c:pt>
                <c:pt idx="1202">
                  <c:v>7.4594738880455029E-3</c:v>
                </c:pt>
                <c:pt idx="1203">
                  <c:v>1.2310120369586973E-2</c:v>
                </c:pt>
                <c:pt idx="1204">
                  <c:v>1.8335171986594066E-3</c:v>
                </c:pt>
                <c:pt idx="1205">
                  <c:v>3.4744480412657618E-3</c:v>
                </c:pt>
                <c:pt idx="1206">
                  <c:v>1.0946908591815748E-3</c:v>
                </c:pt>
                <c:pt idx="1207">
                  <c:v>2.4310198247841681E-4</c:v>
                </c:pt>
                <c:pt idx="1208">
                  <c:v>4.1842333870940208E-3</c:v>
                </c:pt>
                <c:pt idx="1209">
                  <c:v>-3.698206646056316E-3</c:v>
                </c:pt>
                <c:pt idx="1210">
                  <c:v>-7.4376981291781243E-3</c:v>
                </c:pt>
                <c:pt idx="1211">
                  <c:v>-2.4479804283812656E-4</c:v>
                </c:pt>
                <c:pt idx="1212">
                  <c:v>3.2387207875454183E-3</c:v>
                </c:pt>
                <c:pt idx="1213">
                  <c:v>-1.2215110602168046E-2</c:v>
                </c:pt>
                <c:pt idx="1214">
                  <c:v>2.6521124497541865E-3</c:v>
                </c:pt>
                <c:pt idx="1215">
                  <c:v>4.4250579243309343E-3</c:v>
                </c:pt>
                <c:pt idx="1216">
                  <c:v>-3.5015547033936455E-3</c:v>
                </c:pt>
                <c:pt idx="1217">
                  <c:v>-4.8115569972220816E-3</c:v>
                </c:pt>
                <c:pt idx="1218">
                  <c:v>5.0576805524886323E-3</c:v>
                </c:pt>
                <c:pt idx="1219">
                  <c:v>-1.6187905822279296E-2</c:v>
                </c:pt>
                <c:pt idx="1220">
                  <c:v>1.0624004998895428E-3</c:v>
                </c:pt>
                <c:pt idx="1221">
                  <c:v>-6.3285401855205734E-3</c:v>
                </c:pt>
                <c:pt idx="1222">
                  <c:v>1.193428516731457E-2</c:v>
                </c:pt>
                <c:pt idx="1223">
                  <c:v>-1.1997144644973088E-2</c:v>
                </c:pt>
                <c:pt idx="1224">
                  <c:v>-1.6926455653339799E-2</c:v>
                </c:pt>
                <c:pt idx="1225">
                  <c:v>-3.650924791925159E-3</c:v>
                </c:pt>
                <c:pt idx="1226">
                  <c:v>1.1230337529553755E-2</c:v>
                </c:pt>
                <c:pt idx="1227">
                  <c:v>3.9894933071130956E-3</c:v>
                </c:pt>
                <c:pt idx="1228">
                  <c:v>4.5400166259199747E-3</c:v>
                </c:pt>
                <c:pt idx="1229">
                  <c:v>5.5210630237504527E-3</c:v>
                </c:pt>
                <c:pt idx="1230">
                  <c:v>8.5971125073449634E-3</c:v>
                </c:pt>
                <c:pt idx="1231">
                  <c:v>1.3018010083189842E-3</c:v>
                </c:pt>
                <c:pt idx="1232">
                  <c:v>7.4312611792400486E-4</c:v>
                </c:pt>
                <c:pt idx="1233">
                  <c:v>-4.7780178392815521E-3</c:v>
                </c:pt>
                <c:pt idx="1234">
                  <c:v>-1.2581144260004071E-2</c:v>
                </c:pt>
                <c:pt idx="1235">
                  <c:v>1.4072846941982655E-2</c:v>
                </c:pt>
                <c:pt idx="1236">
                  <c:v>1.3816293299693383E-2</c:v>
                </c:pt>
                <c:pt idx="1237">
                  <c:v>-3.006045023051272E-3</c:v>
                </c:pt>
                <c:pt idx="1238">
                  <c:v>-6.1011497918864325E-3</c:v>
                </c:pt>
                <c:pt idx="1239">
                  <c:v>-3.7158648069760395E-3</c:v>
                </c:pt>
                <c:pt idx="1240">
                  <c:v>1.1413184131684767E-2</c:v>
                </c:pt>
                <c:pt idx="1241">
                  <c:v>2.3894873973812638E-3</c:v>
                </c:pt>
                <c:pt idx="1242">
                  <c:v>8.8949045093945217E-3</c:v>
                </c:pt>
                <c:pt idx="1243">
                  <c:v>3.934748864200437E-3</c:v>
                </c:pt>
                <c:pt idx="1244">
                  <c:v>-5.2092915670076591E-3</c:v>
                </c:pt>
                <c:pt idx="1245">
                  <c:v>1.3351947119235239E-3</c:v>
                </c:pt>
                <c:pt idx="1246">
                  <c:v>4.6591921637013419E-3</c:v>
                </c:pt>
                <c:pt idx="1247">
                  <c:v>-8.1831037026824354E-3</c:v>
                </c:pt>
                <c:pt idx="1248">
                  <c:v>-2.3155211125782528E-3</c:v>
                </c:pt>
                <c:pt idx="1249">
                  <c:v>1.3753208208787678E-2</c:v>
                </c:pt>
                <c:pt idx="1250">
                  <c:v>8.9256889932454939E-3</c:v>
                </c:pt>
                <c:pt idx="1251">
                  <c:v>-1.7892822043978252E-4</c:v>
                </c:pt>
                <c:pt idx="1252">
                  <c:v>1.2625008397584217E-2</c:v>
                </c:pt>
                <c:pt idx="1253">
                  <c:v>-8.4391096671366003E-2</c:v>
                </c:pt>
                <c:pt idx="1254">
                  <c:v>-4.4317487993993567E-3</c:v>
                </c:pt>
                <c:pt idx="1255">
                  <c:v>-3.2190568441495238E-4</c:v>
                </c:pt>
              </c:numCache>
            </c:numRef>
          </c:xVal>
          <c:yVal>
            <c:numRef>
              <c:f>'Risk&amp;Return'!$I$44:$I$1299</c:f>
              <c:numCache>
                <c:formatCode>General</c:formatCode>
                <c:ptCount val="1256"/>
                <c:pt idx="0">
                  <c:v>4.746665274203022E-3</c:v>
                </c:pt>
                <c:pt idx="1">
                  <c:v>5.2255686804421699E-4</c:v>
                </c:pt>
                <c:pt idx="2">
                  <c:v>-2.4133373122681222E-4</c:v>
                </c:pt>
                <c:pt idx="3">
                  <c:v>1.1701779637148611E-2</c:v>
                </c:pt>
                <c:pt idx="4">
                  <c:v>-5.0879524653884396E-4</c:v>
                </c:pt>
                <c:pt idx="5">
                  <c:v>1.9612170464821188E-3</c:v>
                </c:pt>
                <c:pt idx="6">
                  <c:v>5.3707406979540554E-3</c:v>
                </c:pt>
                <c:pt idx="7">
                  <c:v>-1.3441080993107403E-2</c:v>
                </c:pt>
                <c:pt idx="8">
                  <c:v>-2.2009222014219513E-3</c:v>
                </c:pt>
                <c:pt idx="9">
                  <c:v>-7.3505482402671388E-3</c:v>
                </c:pt>
                <c:pt idx="10">
                  <c:v>3.9239116953130289E-3</c:v>
                </c:pt>
                <c:pt idx="11">
                  <c:v>-1.5133097471997073E-4</c:v>
                </c:pt>
                <c:pt idx="12">
                  <c:v>-3.3109138287893015E-3</c:v>
                </c:pt>
                <c:pt idx="13">
                  <c:v>-4.4805584513848669E-4</c:v>
                </c:pt>
                <c:pt idx="14">
                  <c:v>-5.1709727999255739E-3</c:v>
                </c:pt>
                <c:pt idx="15">
                  <c:v>-5.0871350284459257E-3</c:v>
                </c:pt>
                <c:pt idx="16">
                  <c:v>1.8320680142709432E-3</c:v>
                </c:pt>
                <c:pt idx="17">
                  <c:v>-2.366165928425942E-3</c:v>
                </c:pt>
                <c:pt idx="18">
                  <c:v>-1.6418314854697424E-2</c:v>
                </c:pt>
                <c:pt idx="19">
                  <c:v>-4.9716153125288834E-4</c:v>
                </c:pt>
                <c:pt idx="20">
                  <c:v>-6.595396378635222E-3</c:v>
                </c:pt>
                <c:pt idx="21">
                  <c:v>2.3943995414461954E-2</c:v>
                </c:pt>
                <c:pt idx="22">
                  <c:v>6.1721935506318815E-3</c:v>
                </c:pt>
                <c:pt idx="23">
                  <c:v>2.9535551281503966E-3</c:v>
                </c:pt>
                <c:pt idx="24">
                  <c:v>5.2837749303872375E-3</c:v>
                </c:pt>
                <c:pt idx="25">
                  <c:v>1.2092533386870363E-3</c:v>
                </c:pt>
                <c:pt idx="26">
                  <c:v>-2.0573117714297959E-3</c:v>
                </c:pt>
                <c:pt idx="27">
                  <c:v>3.1113909328296455E-3</c:v>
                </c:pt>
                <c:pt idx="28">
                  <c:v>5.5985189872641561E-3</c:v>
                </c:pt>
                <c:pt idx="29">
                  <c:v>3.4429390365527824E-3</c:v>
                </c:pt>
                <c:pt idx="30">
                  <c:v>-1.1970378462230801E-3</c:v>
                </c:pt>
                <c:pt idx="31">
                  <c:v>6.1887094574130091E-4</c:v>
                </c:pt>
                <c:pt idx="32">
                  <c:v>-2.903772478192807E-4</c:v>
                </c:pt>
                <c:pt idx="33">
                  <c:v>8.1025179670604337E-4</c:v>
                </c:pt>
                <c:pt idx="34">
                  <c:v>6.459093813038868E-3</c:v>
                </c:pt>
                <c:pt idx="35">
                  <c:v>7.5555390912997525E-4</c:v>
                </c:pt>
                <c:pt idx="36">
                  <c:v>2.118267505840917E-3</c:v>
                </c:pt>
                <c:pt idx="37">
                  <c:v>4.9074367865182874E-3</c:v>
                </c:pt>
                <c:pt idx="38">
                  <c:v>-8.3269947908234834E-4</c:v>
                </c:pt>
                <c:pt idx="39">
                  <c:v>5.9314025733361361E-3</c:v>
                </c:pt>
                <c:pt idx="40">
                  <c:v>-1.3289921005981223E-3</c:v>
                </c:pt>
                <c:pt idx="41">
                  <c:v>-6.3196464773012271E-3</c:v>
                </c:pt>
                <c:pt idx="42">
                  <c:v>8.4571249781692254E-4</c:v>
                </c:pt>
                <c:pt idx="43">
                  <c:v>-1.3564102783309179E-3</c:v>
                </c:pt>
                <c:pt idx="44">
                  <c:v>-8.7742795276935133E-3</c:v>
                </c:pt>
                <c:pt idx="45">
                  <c:v>5.1911135982549662E-3</c:v>
                </c:pt>
                <c:pt idx="46">
                  <c:v>-9.1484458145577856E-3</c:v>
                </c:pt>
                <c:pt idx="47">
                  <c:v>4.6653592158052521E-3</c:v>
                </c:pt>
                <c:pt idx="48">
                  <c:v>4.2436101396658146E-3</c:v>
                </c:pt>
                <c:pt idx="49">
                  <c:v>4.7401671447474647E-4</c:v>
                </c:pt>
                <c:pt idx="50">
                  <c:v>5.4299531602176607E-3</c:v>
                </c:pt>
                <c:pt idx="51">
                  <c:v>-5.1471067421344748E-3</c:v>
                </c:pt>
                <c:pt idx="52">
                  <c:v>3.2199923459084474E-3</c:v>
                </c:pt>
                <c:pt idx="53">
                  <c:v>3.9042150521988008E-3</c:v>
                </c:pt>
                <c:pt idx="54">
                  <c:v>4.803771138290642E-3</c:v>
                </c:pt>
                <c:pt idx="55">
                  <c:v>2.9652172395144734E-3</c:v>
                </c:pt>
                <c:pt idx="56">
                  <c:v>7.0093827623511715E-3</c:v>
                </c:pt>
                <c:pt idx="57">
                  <c:v>1.0211201890280561E-2</c:v>
                </c:pt>
                <c:pt idx="58">
                  <c:v>-1.0143104796603911E-2</c:v>
                </c:pt>
                <c:pt idx="59">
                  <c:v>-1.9493931113806933E-3</c:v>
                </c:pt>
                <c:pt idx="60">
                  <c:v>1.0143884512433736E-3</c:v>
                </c:pt>
                <c:pt idx="61">
                  <c:v>-1.6817515355987505E-3</c:v>
                </c:pt>
                <c:pt idx="62">
                  <c:v>-1.6902476905764363E-3</c:v>
                </c:pt>
                <c:pt idx="63">
                  <c:v>-2.3926644401943576E-3</c:v>
                </c:pt>
                <c:pt idx="64">
                  <c:v>4.3386847755098497E-3</c:v>
                </c:pt>
                <c:pt idx="65">
                  <c:v>-4.6047621425000657E-3</c:v>
                </c:pt>
                <c:pt idx="66">
                  <c:v>-8.7261846409530019E-5</c:v>
                </c:pt>
                <c:pt idx="67">
                  <c:v>2.5523246312499004E-3</c:v>
                </c:pt>
                <c:pt idx="68">
                  <c:v>-8.5713622444433138E-5</c:v>
                </c:pt>
                <c:pt idx="69">
                  <c:v>-3.4748005548207459E-3</c:v>
                </c:pt>
                <c:pt idx="70">
                  <c:v>9.3583042333874971E-4</c:v>
                </c:pt>
                <c:pt idx="71">
                  <c:v>4.4064737546493371E-3</c:v>
                </c:pt>
                <c:pt idx="72">
                  <c:v>-2.2365514637466327E-4</c:v>
                </c:pt>
                <c:pt idx="73">
                  <c:v>3.3205535748458605E-3</c:v>
                </c:pt>
                <c:pt idx="74">
                  <c:v>-1.00881365321689E-3</c:v>
                </c:pt>
                <c:pt idx="75">
                  <c:v>1.2076243202262119E-3</c:v>
                </c:pt>
                <c:pt idx="76">
                  <c:v>5.969474623712368E-3</c:v>
                </c:pt>
                <c:pt idx="77">
                  <c:v>1.148846063716191E-3</c:v>
                </c:pt>
                <c:pt idx="78">
                  <c:v>-5.2525830566873179E-3</c:v>
                </c:pt>
                <c:pt idx="79">
                  <c:v>2.2133734953101998E-3</c:v>
                </c:pt>
                <c:pt idx="80">
                  <c:v>-3.3057512586459571E-3</c:v>
                </c:pt>
                <c:pt idx="81">
                  <c:v>-2.2475451011142779E-4</c:v>
                </c:pt>
                <c:pt idx="82">
                  <c:v>9.7738010115886289E-4</c:v>
                </c:pt>
                <c:pt idx="83">
                  <c:v>-4.8718657525586313E-3</c:v>
                </c:pt>
                <c:pt idx="84">
                  <c:v>-8.9973609278302859E-5</c:v>
                </c:pt>
                <c:pt idx="85">
                  <c:v>2.1502067111072581E-3</c:v>
                </c:pt>
                <c:pt idx="86">
                  <c:v>1.6322093744403502E-3</c:v>
                </c:pt>
                <c:pt idx="87">
                  <c:v>-3.8197159170631221E-3</c:v>
                </c:pt>
                <c:pt idx="88">
                  <c:v>1.4534753221664796E-3</c:v>
                </c:pt>
                <c:pt idx="89">
                  <c:v>4.562328780859751E-3</c:v>
                </c:pt>
                <c:pt idx="90">
                  <c:v>3.6042037638296161E-3</c:v>
                </c:pt>
                <c:pt idx="91">
                  <c:v>2.1181198019184951E-3</c:v>
                </c:pt>
                <c:pt idx="92">
                  <c:v>-2.1939314465031865E-3</c:v>
                </c:pt>
                <c:pt idx="93">
                  <c:v>4.4517964946571486E-3</c:v>
                </c:pt>
                <c:pt idx="94">
                  <c:v>5.722442065168371E-3</c:v>
                </c:pt>
                <c:pt idx="95">
                  <c:v>3.6947723657338458E-3</c:v>
                </c:pt>
                <c:pt idx="96">
                  <c:v>4.1574125142047353E-3</c:v>
                </c:pt>
                <c:pt idx="97">
                  <c:v>2.495155012454368E-3</c:v>
                </c:pt>
                <c:pt idx="98">
                  <c:v>1.2974794485414276E-3</c:v>
                </c:pt>
                <c:pt idx="99">
                  <c:v>3.7199963698200916E-4</c:v>
                </c:pt>
                <c:pt idx="100">
                  <c:v>-3.2950263854670423E-3</c:v>
                </c:pt>
                <c:pt idx="101">
                  <c:v>3.3785196950911599E-3</c:v>
                </c:pt>
                <c:pt idx="102">
                  <c:v>2.3061168649030194E-3</c:v>
                </c:pt>
                <c:pt idx="103">
                  <c:v>2.3995930884704588E-4</c:v>
                </c:pt>
                <c:pt idx="104">
                  <c:v>-8.5303149224324141E-3</c:v>
                </c:pt>
                <c:pt idx="105">
                  <c:v>4.1804952364585929E-4</c:v>
                </c:pt>
                <c:pt idx="106">
                  <c:v>5.9713867073987546E-3</c:v>
                </c:pt>
                <c:pt idx="107">
                  <c:v>-6.2986675614019527E-3</c:v>
                </c:pt>
                <c:pt idx="108">
                  <c:v>-6.5774836512157988E-4</c:v>
                </c:pt>
                <c:pt idx="109">
                  <c:v>4.4399948338939592E-3</c:v>
                </c:pt>
                <c:pt idx="110">
                  <c:v>1.971123405998614E-3</c:v>
                </c:pt>
                <c:pt idx="111">
                  <c:v>-4.8864759035794477E-3</c:v>
                </c:pt>
                <c:pt idx="112">
                  <c:v>-4.2210636079462113E-3</c:v>
                </c:pt>
                <c:pt idx="113">
                  <c:v>-7.6401614210948538E-4</c:v>
                </c:pt>
                <c:pt idx="114">
                  <c:v>1.0969065836965252E-2</c:v>
                </c:pt>
                <c:pt idx="115">
                  <c:v>-8.8073844769370052E-3</c:v>
                </c:pt>
                <c:pt idx="116">
                  <c:v>2.0986308282280697E-3</c:v>
                </c:pt>
                <c:pt idx="117">
                  <c:v>-1.5761955612317543E-3</c:v>
                </c:pt>
                <c:pt idx="118">
                  <c:v>6.739289680644904E-3</c:v>
                </c:pt>
                <c:pt idx="119">
                  <c:v>-1.7376170676700641E-3</c:v>
                </c:pt>
                <c:pt idx="120">
                  <c:v>3.2457528862508585E-3</c:v>
                </c:pt>
                <c:pt idx="121">
                  <c:v>-1.5087784526264861E-3</c:v>
                </c:pt>
                <c:pt idx="122">
                  <c:v>5.2414813977106015E-3</c:v>
                </c:pt>
                <c:pt idx="123">
                  <c:v>-1.3625740233384987E-3</c:v>
                </c:pt>
                <c:pt idx="124">
                  <c:v>3.880669402865025E-3</c:v>
                </c:pt>
                <c:pt idx="125">
                  <c:v>-8.2318452949396346E-4</c:v>
                </c:pt>
                <c:pt idx="126">
                  <c:v>-1.0480860219496981E-3</c:v>
                </c:pt>
                <c:pt idx="127">
                  <c:v>5.9505474831643423E-4</c:v>
                </c:pt>
                <c:pt idx="128">
                  <c:v>-3.0610597480856252E-3</c:v>
                </c:pt>
                <c:pt idx="129">
                  <c:v>2.6057758338080784E-3</c:v>
                </c:pt>
                <c:pt idx="130">
                  <c:v>2.9482910514120799E-3</c:v>
                </c:pt>
                <c:pt idx="131">
                  <c:v>8.4455961771074759E-3</c:v>
                </c:pt>
                <c:pt idx="132">
                  <c:v>3.2747792863229508E-3</c:v>
                </c:pt>
                <c:pt idx="133">
                  <c:v>4.369655293572249E-3</c:v>
                </c:pt>
                <c:pt idx="134">
                  <c:v>6.4921137071609304E-3</c:v>
                </c:pt>
                <c:pt idx="135">
                  <c:v>2.0547756801675083E-3</c:v>
                </c:pt>
                <c:pt idx="136">
                  <c:v>3.9708970179098144E-3</c:v>
                </c:pt>
                <c:pt idx="137">
                  <c:v>-4.2599499732062719E-4</c:v>
                </c:pt>
                <c:pt idx="138">
                  <c:v>2.0359465397848746E-3</c:v>
                </c:pt>
                <c:pt idx="139">
                  <c:v>6.5839278657816463E-4</c:v>
                </c:pt>
                <c:pt idx="140">
                  <c:v>2.3175456339210214E-3</c:v>
                </c:pt>
                <c:pt idx="141">
                  <c:v>1.5970779152516931E-4</c:v>
                </c:pt>
                <c:pt idx="142">
                  <c:v>3.1744882453486065E-3</c:v>
                </c:pt>
                <c:pt idx="143">
                  <c:v>3.6059456392857495E-3</c:v>
                </c:pt>
                <c:pt idx="144">
                  <c:v>7.3323083168853637E-4</c:v>
                </c:pt>
                <c:pt idx="145">
                  <c:v>-1.8435364823867725E-3</c:v>
                </c:pt>
                <c:pt idx="146">
                  <c:v>-2.0186618764791719E-3</c:v>
                </c:pt>
                <c:pt idx="147">
                  <c:v>3.6597441962729464E-5</c:v>
                </c:pt>
                <c:pt idx="148">
                  <c:v>1.8892267833393631E-3</c:v>
                </c:pt>
                <c:pt idx="149">
                  <c:v>8.1806684232810071E-4</c:v>
                </c:pt>
                <c:pt idx="150">
                  <c:v>4.2892001731442437E-3</c:v>
                </c:pt>
                <c:pt idx="151">
                  <c:v>3.2043529544428873E-3</c:v>
                </c:pt>
                <c:pt idx="152">
                  <c:v>-1.0926902921428077E-3</c:v>
                </c:pt>
                <c:pt idx="153">
                  <c:v>3.2747439694198075E-3</c:v>
                </c:pt>
                <c:pt idx="154">
                  <c:v>9.2817765418420244E-4</c:v>
                </c:pt>
                <c:pt idx="155">
                  <c:v>6.8580013719849635E-4</c:v>
                </c:pt>
                <c:pt idx="156">
                  <c:v>4.0466604644948181E-3</c:v>
                </c:pt>
                <c:pt idx="157">
                  <c:v>2.9863488745994274E-3</c:v>
                </c:pt>
                <c:pt idx="158">
                  <c:v>1.7869578295483376E-3</c:v>
                </c:pt>
                <c:pt idx="159">
                  <c:v>-5.8540646298781401E-4</c:v>
                </c:pt>
                <c:pt idx="160">
                  <c:v>-3.4974615752950166E-4</c:v>
                </c:pt>
                <c:pt idx="161">
                  <c:v>7.5906687061805408E-4</c:v>
                </c:pt>
                <c:pt idx="162">
                  <c:v>-2.9734628743656099E-3</c:v>
                </c:pt>
                <c:pt idx="163">
                  <c:v>-4.0426102844434734E-3</c:v>
                </c:pt>
                <c:pt idx="164">
                  <c:v>-2.6638564462353517E-3</c:v>
                </c:pt>
                <c:pt idx="165">
                  <c:v>-8.0730644036809934E-5</c:v>
                </c:pt>
                <c:pt idx="166">
                  <c:v>1.175112652954673E-3</c:v>
                </c:pt>
                <c:pt idx="167">
                  <c:v>3.5098778190661532E-3</c:v>
                </c:pt>
                <c:pt idx="168">
                  <c:v>-2.7396322272993335E-3</c:v>
                </c:pt>
                <c:pt idx="169">
                  <c:v>-5.664749547615595E-4</c:v>
                </c:pt>
                <c:pt idx="170">
                  <c:v>-6.5755315617924059E-3</c:v>
                </c:pt>
                <c:pt idx="171">
                  <c:v>-3.8485063993097951E-3</c:v>
                </c:pt>
                <c:pt idx="172">
                  <c:v>3.6708690354295419E-4</c:v>
                </c:pt>
                <c:pt idx="173">
                  <c:v>-1.4824833190151586E-2</c:v>
                </c:pt>
                <c:pt idx="174">
                  <c:v>6.464201281274797E-3</c:v>
                </c:pt>
                <c:pt idx="175">
                  <c:v>4.2038217886857868E-3</c:v>
                </c:pt>
                <c:pt idx="176">
                  <c:v>3.8545932420216448E-3</c:v>
                </c:pt>
                <c:pt idx="177">
                  <c:v>-4.9346229301849209E-3</c:v>
                </c:pt>
                <c:pt idx="178">
                  <c:v>-8.5205110388111068E-3</c:v>
                </c:pt>
                <c:pt idx="179">
                  <c:v>9.6384960595159337E-3</c:v>
                </c:pt>
                <c:pt idx="180">
                  <c:v>-4.8608187100178737E-3</c:v>
                </c:pt>
                <c:pt idx="181">
                  <c:v>2.7219434756441785E-2</c:v>
                </c:pt>
                <c:pt idx="182">
                  <c:v>1.4914459438050685E-3</c:v>
                </c:pt>
                <c:pt idx="183">
                  <c:v>3.5676081794820125E-3</c:v>
                </c:pt>
                <c:pt idx="184">
                  <c:v>-6.7934781244606401E-3</c:v>
                </c:pt>
                <c:pt idx="185">
                  <c:v>1.6253246549118288E-4</c:v>
                </c:pt>
                <c:pt idx="186">
                  <c:v>-1.6220657015040391E-4</c:v>
                </c:pt>
                <c:pt idx="187">
                  <c:v>-4.1196425567674218E-3</c:v>
                </c:pt>
                <c:pt idx="188">
                  <c:v>5.011787055134235E-3</c:v>
                </c:pt>
                <c:pt idx="189">
                  <c:v>2.0241374842956579E-3</c:v>
                </c:pt>
                <c:pt idx="190">
                  <c:v>1.4943421379690835E-3</c:v>
                </c:pt>
                <c:pt idx="191">
                  <c:v>5.7300165494145773E-3</c:v>
                </c:pt>
                <c:pt idx="192">
                  <c:v>1.0000010050740366E-3</c:v>
                </c:pt>
                <c:pt idx="193">
                  <c:v>1.7912281749867052E-3</c:v>
                </c:pt>
                <c:pt idx="194">
                  <c:v>5.2870312242951998E-3</c:v>
                </c:pt>
                <c:pt idx="195">
                  <c:v>-1.5609808684653728E-3</c:v>
                </c:pt>
                <c:pt idx="196">
                  <c:v>-2.517608803699365E-3</c:v>
                </c:pt>
                <c:pt idx="197">
                  <c:v>6.5727428794124061E-3</c:v>
                </c:pt>
                <c:pt idx="198">
                  <c:v>-8.1002528261543195E-4</c:v>
                </c:pt>
                <c:pt idx="199">
                  <c:v>1.6630037000655976E-4</c:v>
                </c:pt>
                <c:pt idx="200">
                  <c:v>3.7931635984512612E-3</c:v>
                </c:pt>
                <c:pt idx="201">
                  <c:v>2.2601412077269548E-3</c:v>
                </c:pt>
                <c:pt idx="202">
                  <c:v>-6.9663361066954251E-3</c:v>
                </c:pt>
                <c:pt idx="203">
                  <c:v>3.9625938341427145E-3</c:v>
                </c:pt>
                <c:pt idx="204">
                  <c:v>2.8102705969802284E-3</c:v>
                </c:pt>
                <c:pt idx="205">
                  <c:v>9.0131572116223017E-5</c:v>
                </c:pt>
                <c:pt idx="206">
                  <c:v>-2.205897251923455E-4</c:v>
                </c:pt>
                <c:pt idx="207">
                  <c:v>2.7618791728701297E-3</c:v>
                </c:pt>
                <c:pt idx="208">
                  <c:v>3.2851094177039544E-3</c:v>
                </c:pt>
                <c:pt idx="209">
                  <c:v>5.5244526894323871E-4</c:v>
                </c:pt>
                <c:pt idx="210">
                  <c:v>-3.6820295178906681E-4</c:v>
                </c:pt>
                <c:pt idx="211">
                  <c:v>8.5925533688384294E-4</c:v>
                </c:pt>
                <c:pt idx="212">
                  <c:v>1.1649242638655897E-3</c:v>
                </c:pt>
                <c:pt idx="213">
                  <c:v>-2.9031322799801555E-3</c:v>
                </c:pt>
                <c:pt idx="214">
                  <c:v>-6.4314636220115396E-3</c:v>
                </c:pt>
                <c:pt idx="215">
                  <c:v>1.0265517015509195E-3</c:v>
                </c:pt>
                <c:pt idx="216">
                  <c:v>7.4499329372525519E-3</c:v>
                </c:pt>
                <c:pt idx="217">
                  <c:v>-3.3043340149431681E-3</c:v>
                </c:pt>
                <c:pt idx="218">
                  <c:v>1.6378523607465919E-3</c:v>
                </c:pt>
                <c:pt idx="219">
                  <c:v>5.4679423021978795E-3</c:v>
                </c:pt>
                <c:pt idx="220">
                  <c:v>2.8727313942864359E-3</c:v>
                </c:pt>
                <c:pt idx="221">
                  <c:v>2.6692968011440424E-3</c:v>
                </c:pt>
                <c:pt idx="222">
                  <c:v>-3.7750112393054149E-3</c:v>
                </c:pt>
                <c:pt idx="223">
                  <c:v>1.6535058924955733E-3</c:v>
                </c:pt>
                <c:pt idx="224">
                  <c:v>-1.3375780677890928E-4</c:v>
                </c:pt>
                <c:pt idx="225">
                  <c:v>1.878094821807052E-3</c:v>
                </c:pt>
                <c:pt idx="226">
                  <c:v>-2.3762509216835913E-3</c:v>
                </c:pt>
                <c:pt idx="227">
                  <c:v>2.5651050164103772E-3</c:v>
                </c:pt>
                <c:pt idx="228">
                  <c:v>-3.2323032830410892E-4</c:v>
                </c:pt>
                <c:pt idx="229">
                  <c:v>-5.9041666625085697E-4</c:v>
                </c:pt>
                <c:pt idx="230">
                  <c:v>-6.6850199433136871E-4</c:v>
                </c:pt>
                <c:pt idx="231">
                  <c:v>5.5475493959902339E-5</c:v>
                </c:pt>
                <c:pt idx="232">
                  <c:v>9.6978127048745933E-4</c:v>
                </c:pt>
                <c:pt idx="233">
                  <c:v>-7.6698431714324567E-3</c:v>
                </c:pt>
                <c:pt idx="234">
                  <c:v>3.9517048326445465E-3</c:v>
                </c:pt>
                <c:pt idx="235">
                  <c:v>-2.9576389415042438E-3</c:v>
                </c:pt>
                <c:pt idx="236">
                  <c:v>1.676191846568479E-3</c:v>
                </c:pt>
                <c:pt idx="237">
                  <c:v>9.0889761304333488E-5</c:v>
                </c:pt>
                <c:pt idx="238">
                  <c:v>5.2391690308335884E-3</c:v>
                </c:pt>
                <c:pt idx="239">
                  <c:v>2.722384374938833E-3</c:v>
                </c:pt>
                <c:pt idx="240">
                  <c:v>3.0496757747479931E-3</c:v>
                </c:pt>
                <c:pt idx="241">
                  <c:v>-2.70990547920473E-3</c:v>
                </c:pt>
                <c:pt idx="242">
                  <c:v>-1.2391235329365455E-3</c:v>
                </c:pt>
                <c:pt idx="243">
                  <c:v>5.8879319661022636E-4</c:v>
                </c:pt>
                <c:pt idx="244">
                  <c:v>7.3197974147546337E-3</c:v>
                </c:pt>
                <c:pt idx="245">
                  <c:v>-9.5644766065782665E-4</c:v>
                </c:pt>
                <c:pt idx="246">
                  <c:v>-6.4654155371985135E-3</c:v>
                </c:pt>
                <c:pt idx="247">
                  <c:v>5.5251250772923649E-3</c:v>
                </c:pt>
                <c:pt idx="248">
                  <c:v>-1.0774227962057378E-3</c:v>
                </c:pt>
                <c:pt idx="249">
                  <c:v>-2.6038316238030084E-3</c:v>
                </c:pt>
                <c:pt idx="250">
                  <c:v>3.0578352675352544E-3</c:v>
                </c:pt>
                <c:pt idx="251">
                  <c:v>-1.6140002250093529E-3</c:v>
                </c:pt>
                <c:pt idx="252">
                  <c:v>-1.3935677464705482E-3</c:v>
                </c:pt>
                <c:pt idx="253">
                  <c:v>1.3141661784124761E-3</c:v>
                </c:pt>
                <c:pt idx="254">
                  <c:v>-1.3572439265367E-3</c:v>
                </c:pt>
                <c:pt idx="255">
                  <c:v>1.5440302100877597E-3</c:v>
                </c:pt>
                <c:pt idx="256">
                  <c:v>1.0076400147109217E-3</c:v>
                </c:pt>
                <c:pt idx="257">
                  <c:v>-2.0443946170273066E-3</c:v>
                </c:pt>
                <c:pt idx="258">
                  <c:v>3.6061042152140955E-4</c:v>
                </c:pt>
                <c:pt idx="259">
                  <c:v>2.2014963844030175E-3</c:v>
                </c:pt>
                <c:pt idx="260">
                  <c:v>4.549759204717313E-3</c:v>
                </c:pt>
                <c:pt idx="261">
                  <c:v>-1.3111575214591594E-3</c:v>
                </c:pt>
                <c:pt idx="262">
                  <c:v>-5.5373480998034588E-4</c:v>
                </c:pt>
                <c:pt idx="263">
                  <c:v>-2.4985962526240929E-4</c:v>
                </c:pt>
                <c:pt idx="264">
                  <c:v>3.1748539651000399E-3</c:v>
                </c:pt>
                <c:pt idx="265">
                  <c:v>2.2889117736333009E-3</c:v>
                </c:pt>
                <c:pt idx="266">
                  <c:v>1.2267506323093351E-3</c:v>
                </c:pt>
                <c:pt idx="267">
                  <c:v>3.0633466320062553E-3</c:v>
                </c:pt>
                <c:pt idx="268">
                  <c:v>-5.0643992743338168E-3</c:v>
                </c:pt>
                <c:pt idx="269">
                  <c:v>1.1165777009830788E-3</c:v>
                </c:pt>
                <c:pt idx="270">
                  <c:v>1.0773996574203275E-3</c:v>
                </c:pt>
                <c:pt idx="271">
                  <c:v>-4.4973785342256488E-3</c:v>
                </c:pt>
                <c:pt idx="272">
                  <c:v>2.111309792421143E-3</c:v>
                </c:pt>
                <c:pt idx="273">
                  <c:v>3.2183489534834306E-4</c:v>
                </c:pt>
                <c:pt idx="274">
                  <c:v>5.4995119166450222E-4</c:v>
                </c:pt>
                <c:pt idx="275">
                  <c:v>-4.3829859585983949E-4</c:v>
                </c:pt>
                <c:pt idx="276">
                  <c:v>-1.8507560409198379E-3</c:v>
                </c:pt>
                <c:pt idx="277">
                  <c:v>6.6573641593430273E-4</c:v>
                </c:pt>
                <c:pt idx="278">
                  <c:v>-3.7423061564076038E-3</c:v>
                </c:pt>
                <c:pt idx="279">
                  <c:v>-6.415932898472845E-4</c:v>
                </c:pt>
                <c:pt idx="280">
                  <c:v>-3.94289184356397E-3</c:v>
                </c:pt>
                <c:pt idx="281">
                  <c:v>-1.2768911611199356E-3</c:v>
                </c:pt>
                <c:pt idx="282">
                  <c:v>4.950821435734375E-3</c:v>
                </c:pt>
                <c:pt idx="283">
                  <c:v>-3.5238123436417933E-3</c:v>
                </c:pt>
                <c:pt idx="284">
                  <c:v>-1.6712742167926517E-3</c:v>
                </c:pt>
                <c:pt idx="285">
                  <c:v>1.4579876180163653E-3</c:v>
                </c:pt>
                <c:pt idx="286">
                  <c:v>-3.2473683563459142E-3</c:v>
                </c:pt>
                <c:pt idx="287">
                  <c:v>2.7193566001791321E-3</c:v>
                </c:pt>
                <c:pt idx="288">
                  <c:v>-3.4139318405395375E-3</c:v>
                </c:pt>
                <c:pt idx="289">
                  <c:v>2.7657239127906663E-3</c:v>
                </c:pt>
                <c:pt idx="290">
                  <c:v>2.2830556930858075E-3</c:v>
                </c:pt>
                <c:pt idx="291">
                  <c:v>-8.5181362023767165E-4</c:v>
                </c:pt>
                <c:pt idx="292">
                  <c:v>-5.3977845787951647E-3</c:v>
                </c:pt>
                <c:pt idx="293">
                  <c:v>6.1620060871960952E-3</c:v>
                </c:pt>
                <c:pt idx="294">
                  <c:v>3.1748450346515801E-3</c:v>
                </c:pt>
                <c:pt idx="295">
                  <c:v>-2.4897037750688713E-3</c:v>
                </c:pt>
                <c:pt idx="296">
                  <c:v>2.9798726244723E-3</c:v>
                </c:pt>
                <c:pt idx="297">
                  <c:v>-7.9310731435481199E-3</c:v>
                </c:pt>
                <c:pt idx="298">
                  <c:v>-5.8940039876090007E-4</c:v>
                </c:pt>
                <c:pt idx="299">
                  <c:v>4.2402914435426013E-3</c:v>
                </c:pt>
                <c:pt idx="300">
                  <c:v>6.3107481387458366E-3</c:v>
                </c:pt>
                <c:pt idx="301">
                  <c:v>-1.6640615743292475E-3</c:v>
                </c:pt>
                <c:pt idx="302">
                  <c:v>8.300680264729292E-4</c:v>
                </c:pt>
                <c:pt idx="303">
                  <c:v>-4.4196122446279219E-3</c:v>
                </c:pt>
                <c:pt idx="304">
                  <c:v>8.7434093309170225E-4</c:v>
                </c:pt>
                <c:pt idx="305">
                  <c:v>2.0513927223263172E-3</c:v>
                </c:pt>
                <c:pt idx="306">
                  <c:v>6.4740706598392685E-3</c:v>
                </c:pt>
                <c:pt idx="307">
                  <c:v>2.0207484777076028E-3</c:v>
                </c:pt>
                <c:pt idx="308">
                  <c:v>6.937181457754603E-3</c:v>
                </c:pt>
                <c:pt idx="309">
                  <c:v>-7.1789430502529339E-3</c:v>
                </c:pt>
                <c:pt idx="310">
                  <c:v>3.2242422606181036E-4</c:v>
                </c:pt>
                <c:pt idx="311">
                  <c:v>3.7050039719836343E-3</c:v>
                </c:pt>
                <c:pt idx="312">
                  <c:v>-8.4540326340744806E-3</c:v>
                </c:pt>
                <c:pt idx="313">
                  <c:v>-7.3139066159236214E-3</c:v>
                </c:pt>
                <c:pt idx="314">
                  <c:v>-2.1443326036019268E-3</c:v>
                </c:pt>
                <c:pt idx="315">
                  <c:v>-1.3410200543503158E-2</c:v>
                </c:pt>
                <c:pt idx="316">
                  <c:v>-1.1044005653843645E-2</c:v>
                </c:pt>
                <c:pt idx="317">
                  <c:v>3.3610910304876541E-2</c:v>
                </c:pt>
                <c:pt idx="318">
                  <c:v>-1.1506257951223212E-2</c:v>
                </c:pt>
                <c:pt idx="319">
                  <c:v>1.554842932707139E-2</c:v>
                </c:pt>
                <c:pt idx="320">
                  <c:v>-3.0336226216574613E-3</c:v>
                </c:pt>
                <c:pt idx="321">
                  <c:v>5.3868928880096969E-3</c:v>
                </c:pt>
                <c:pt idx="322">
                  <c:v>1.2562046744804404E-5</c:v>
                </c:pt>
                <c:pt idx="323">
                  <c:v>1.0364722133331051E-2</c:v>
                </c:pt>
                <c:pt idx="324">
                  <c:v>-2.0503026730317595E-2</c:v>
                </c:pt>
                <c:pt idx="325">
                  <c:v>-4.2897379222858752E-2</c:v>
                </c:pt>
                <c:pt idx="326">
                  <c:v>4.2153716635719235E-2</c:v>
                </c:pt>
                <c:pt idx="327">
                  <c:v>-2.9910188316236989E-2</c:v>
                </c:pt>
                <c:pt idx="328">
                  <c:v>5.0563188686618091E-2</c:v>
                </c:pt>
                <c:pt idx="329">
                  <c:v>1.2752737709250535E-2</c:v>
                </c:pt>
                <c:pt idx="330">
                  <c:v>-9.4572417864616978E-3</c:v>
                </c:pt>
                <c:pt idx="331">
                  <c:v>-2.1041720838954482E-2</c:v>
                </c:pt>
                <c:pt idx="332">
                  <c:v>1.5173068475858298E-3</c:v>
                </c:pt>
                <c:pt idx="333">
                  <c:v>3.2543711036511829E-3</c:v>
                </c:pt>
                <c:pt idx="334">
                  <c:v>-2.2503760709150136E-2</c:v>
                </c:pt>
                <c:pt idx="335">
                  <c:v>2.0241828764254238E-3</c:v>
                </c:pt>
                <c:pt idx="336">
                  <c:v>-7.0967546961448586E-4</c:v>
                </c:pt>
                <c:pt idx="337">
                  <c:v>2.2956407315394653E-2</c:v>
                </c:pt>
                <c:pt idx="338">
                  <c:v>-5.9480181772518801E-3</c:v>
                </c:pt>
                <c:pt idx="339">
                  <c:v>2.3574602810620066E-3</c:v>
                </c:pt>
                <c:pt idx="340">
                  <c:v>1.788141087104585E-2</c:v>
                </c:pt>
                <c:pt idx="341">
                  <c:v>3.4493708282118743E-3</c:v>
                </c:pt>
                <c:pt idx="342">
                  <c:v>2.4663908903141563E-2</c:v>
                </c:pt>
                <c:pt idx="343">
                  <c:v>-1.4655282547168745E-2</c:v>
                </c:pt>
                <c:pt idx="344">
                  <c:v>-2.7445748387052988E-4</c:v>
                </c:pt>
                <c:pt idx="345">
                  <c:v>1.346780207820511E-4</c:v>
                </c:pt>
                <c:pt idx="346">
                  <c:v>1.3148908386375661E-2</c:v>
                </c:pt>
                <c:pt idx="347">
                  <c:v>1.349863213572239E-2</c:v>
                </c:pt>
                <c:pt idx="348">
                  <c:v>-5.6143360127093112E-4</c:v>
                </c:pt>
                <c:pt idx="349">
                  <c:v>1.2702809280609403E-2</c:v>
                </c:pt>
                <c:pt idx="350">
                  <c:v>-4.3736731070106137E-4</c:v>
                </c:pt>
                <c:pt idx="351">
                  <c:v>-7.5857857769863696E-3</c:v>
                </c:pt>
                <c:pt idx="352">
                  <c:v>-1.9598135552215106E-3</c:v>
                </c:pt>
                <c:pt idx="353">
                  <c:v>8.5723497192721192E-3</c:v>
                </c:pt>
                <c:pt idx="354">
                  <c:v>-1.0400439652499578E-2</c:v>
                </c:pt>
                <c:pt idx="355">
                  <c:v>3.4874843461474335E-3</c:v>
                </c:pt>
                <c:pt idx="356">
                  <c:v>-3.7329259900903307E-3</c:v>
                </c:pt>
                <c:pt idx="357">
                  <c:v>-7.792632135281898E-4</c:v>
                </c:pt>
                <c:pt idx="358">
                  <c:v>-1.5600129960680491E-2</c:v>
                </c:pt>
                <c:pt idx="359">
                  <c:v>-7.3112128112142183E-3</c:v>
                </c:pt>
                <c:pt idx="360">
                  <c:v>5.373684934429526E-3</c:v>
                </c:pt>
                <c:pt idx="361">
                  <c:v>3.1563713302912742E-3</c:v>
                </c:pt>
                <c:pt idx="362">
                  <c:v>4.0492642934937427E-3</c:v>
                </c:pt>
                <c:pt idx="363">
                  <c:v>-4.9521086858749924E-3</c:v>
                </c:pt>
                <c:pt idx="364">
                  <c:v>-2.9456946806665305E-3</c:v>
                </c:pt>
                <c:pt idx="365">
                  <c:v>4.1788120924734721E-3</c:v>
                </c:pt>
                <c:pt idx="366">
                  <c:v>2.9723004671769514E-3</c:v>
                </c:pt>
                <c:pt idx="367">
                  <c:v>6.8775009513315439E-4</c:v>
                </c:pt>
                <c:pt idx="368">
                  <c:v>2.6863022360381088E-5</c:v>
                </c:pt>
                <c:pt idx="369">
                  <c:v>-7.8180146959417923E-4</c:v>
                </c:pt>
                <c:pt idx="370">
                  <c:v>9.4625435574358235E-3</c:v>
                </c:pt>
                <c:pt idx="371">
                  <c:v>6.4437337838253467E-3</c:v>
                </c:pt>
                <c:pt idx="372">
                  <c:v>-9.459624795597428E-3</c:v>
                </c:pt>
                <c:pt idx="373">
                  <c:v>2.0976272796068484E-3</c:v>
                </c:pt>
                <c:pt idx="374">
                  <c:v>-1.3845171756320866E-3</c:v>
                </c:pt>
                <c:pt idx="375">
                  <c:v>-2.1200216670620286E-3</c:v>
                </c:pt>
                <c:pt idx="376">
                  <c:v>-1.4358234652816517E-3</c:v>
                </c:pt>
                <c:pt idx="377">
                  <c:v>-4.8039994953883265E-3</c:v>
                </c:pt>
                <c:pt idx="378">
                  <c:v>4.747868582905039E-3</c:v>
                </c:pt>
                <c:pt idx="379">
                  <c:v>1.6404379898386924E-3</c:v>
                </c:pt>
                <c:pt idx="380">
                  <c:v>-8.2360828409443925E-5</c:v>
                </c:pt>
                <c:pt idx="381">
                  <c:v>2.1071749775111164E-4</c:v>
                </c:pt>
                <c:pt idx="382">
                  <c:v>-1.4412456871704513E-3</c:v>
                </c:pt>
                <c:pt idx="383">
                  <c:v>-4.7458354546228996E-3</c:v>
                </c:pt>
                <c:pt idx="384">
                  <c:v>-1.7660733009489001E-3</c:v>
                </c:pt>
                <c:pt idx="385">
                  <c:v>-9.1294071357096414E-4</c:v>
                </c:pt>
                <c:pt idx="386">
                  <c:v>6.9584003989744329E-4</c:v>
                </c:pt>
                <c:pt idx="387">
                  <c:v>-4.2748529062161902E-4</c:v>
                </c:pt>
                <c:pt idx="388">
                  <c:v>-3.7443733139562755E-3</c:v>
                </c:pt>
                <c:pt idx="389">
                  <c:v>-8.690110169510934E-3</c:v>
                </c:pt>
                <c:pt idx="390">
                  <c:v>1.5932048690716224E-3</c:v>
                </c:pt>
                <c:pt idx="391">
                  <c:v>6.2819006092798583E-3</c:v>
                </c:pt>
                <c:pt idx="392">
                  <c:v>-2.0750935952895434E-3</c:v>
                </c:pt>
                <c:pt idx="393">
                  <c:v>-3.7013965248275191E-3</c:v>
                </c:pt>
                <c:pt idx="394">
                  <c:v>7.386948340704024E-3</c:v>
                </c:pt>
                <c:pt idx="395">
                  <c:v>7.164906019656133E-3</c:v>
                </c:pt>
                <c:pt idx="396">
                  <c:v>-1.998156252028256E-3</c:v>
                </c:pt>
                <c:pt idx="397">
                  <c:v>-2.6131908607678542E-3</c:v>
                </c:pt>
                <c:pt idx="398">
                  <c:v>-1.9485830214908395E-3</c:v>
                </c:pt>
                <c:pt idx="399">
                  <c:v>-5.0197587028273059E-3</c:v>
                </c:pt>
                <c:pt idx="400">
                  <c:v>3.1150630471471381E-3</c:v>
                </c:pt>
                <c:pt idx="401">
                  <c:v>3.0217612221931783E-3</c:v>
                </c:pt>
                <c:pt idx="402">
                  <c:v>-5.7541501449426724E-5</c:v>
                </c:pt>
                <c:pt idx="403">
                  <c:v>-1.540687933985556E-3</c:v>
                </c:pt>
                <c:pt idx="404">
                  <c:v>-9.3656610774595171E-4</c:v>
                </c:pt>
                <c:pt idx="405">
                  <c:v>3.0070296404666692E-2</c:v>
                </c:pt>
                <c:pt idx="406">
                  <c:v>-8.784063031705357E-3</c:v>
                </c:pt>
                <c:pt idx="407">
                  <c:v>1.2204704647532576E-2</c:v>
                </c:pt>
                <c:pt idx="408">
                  <c:v>1.0581085218276049E-2</c:v>
                </c:pt>
                <c:pt idx="409">
                  <c:v>-3.7649049163026435E-3</c:v>
                </c:pt>
                <c:pt idx="410">
                  <c:v>8.931285502287405E-3</c:v>
                </c:pt>
                <c:pt idx="411">
                  <c:v>2.495601833393821E-4</c:v>
                </c:pt>
                <c:pt idx="412">
                  <c:v>9.7130018324991722E-4</c:v>
                </c:pt>
                <c:pt idx="413">
                  <c:v>-1.2988168001749252E-3</c:v>
                </c:pt>
                <c:pt idx="414">
                  <c:v>-6.4773414805980299E-4</c:v>
                </c:pt>
                <c:pt idx="415">
                  <c:v>3.2447125173818208E-3</c:v>
                </c:pt>
                <c:pt idx="416">
                  <c:v>1.4148331059025789E-3</c:v>
                </c:pt>
                <c:pt idx="417">
                  <c:v>-3.2210051041883072E-3</c:v>
                </c:pt>
                <c:pt idx="418">
                  <c:v>-1.0980627088550351E-3</c:v>
                </c:pt>
                <c:pt idx="419">
                  <c:v>1.8019739396111812E-4</c:v>
                </c:pt>
                <c:pt idx="420">
                  <c:v>2.1834872801686439E-3</c:v>
                </c:pt>
                <c:pt idx="421">
                  <c:v>-3.4189744678114276E-3</c:v>
                </c:pt>
                <c:pt idx="422">
                  <c:v>-1.7009434046887627E-3</c:v>
                </c:pt>
                <c:pt idx="423">
                  <c:v>-2.2357255433381627E-3</c:v>
                </c:pt>
                <c:pt idx="424">
                  <c:v>-6.6869611747311282E-5</c:v>
                </c:pt>
                <c:pt idx="425">
                  <c:v>8.4283716197270098E-3</c:v>
                </c:pt>
                <c:pt idx="426">
                  <c:v>-6.0731203979147571E-3</c:v>
                </c:pt>
                <c:pt idx="427">
                  <c:v>-1.3280097963214721E-3</c:v>
                </c:pt>
                <c:pt idx="428">
                  <c:v>2.4552018532557366E-3</c:v>
                </c:pt>
                <c:pt idx="429">
                  <c:v>6.9089253687719624E-3</c:v>
                </c:pt>
                <c:pt idx="430">
                  <c:v>-5.5380286626336914E-3</c:v>
                </c:pt>
                <c:pt idx="431">
                  <c:v>6.1403049698375766E-3</c:v>
                </c:pt>
                <c:pt idx="432">
                  <c:v>2.0092262341686257E-3</c:v>
                </c:pt>
                <c:pt idx="433">
                  <c:v>2.8598224729099592E-3</c:v>
                </c:pt>
                <c:pt idx="434">
                  <c:v>1.0443105782978761E-2</c:v>
                </c:pt>
                <c:pt idx="435">
                  <c:v>-2.7063337815115152E-3</c:v>
                </c:pt>
                <c:pt idx="436">
                  <c:v>-7.536192179431681E-3</c:v>
                </c:pt>
                <c:pt idx="437">
                  <c:v>-6.0706737681025047E-3</c:v>
                </c:pt>
                <c:pt idx="438">
                  <c:v>3.9556045983977235E-3</c:v>
                </c:pt>
                <c:pt idx="439">
                  <c:v>-7.5225595626664601E-4</c:v>
                </c:pt>
                <c:pt idx="440">
                  <c:v>-2.1428360792066278E-3</c:v>
                </c:pt>
                <c:pt idx="441">
                  <c:v>5.2712382942628937E-4</c:v>
                </c:pt>
                <c:pt idx="442">
                  <c:v>2.0433132213016056E-2</c:v>
                </c:pt>
                <c:pt idx="443">
                  <c:v>1.2320473524674204E-2</c:v>
                </c:pt>
                <c:pt idx="444">
                  <c:v>-4.433327946958652E-3</c:v>
                </c:pt>
                <c:pt idx="445">
                  <c:v>2.8003739879784911E-2</c:v>
                </c:pt>
                <c:pt idx="446">
                  <c:v>5.6071229559070544E-4</c:v>
                </c:pt>
                <c:pt idx="447">
                  <c:v>-9.4751227826356445E-3</c:v>
                </c:pt>
                <c:pt idx="448">
                  <c:v>-5.1204540566521335E-3</c:v>
                </c:pt>
                <c:pt idx="449">
                  <c:v>-1.3859456708305559E-2</c:v>
                </c:pt>
                <c:pt idx="450">
                  <c:v>4.9824547448391607E-3</c:v>
                </c:pt>
                <c:pt idx="451">
                  <c:v>-9.825855967061899E-3</c:v>
                </c:pt>
                <c:pt idx="452">
                  <c:v>-8.1300139663954905E-5</c:v>
                </c:pt>
                <c:pt idx="453">
                  <c:v>2.3389891801675368E-3</c:v>
                </c:pt>
                <c:pt idx="454">
                  <c:v>4.1624507082250453E-4</c:v>
                </c:pt>
                <c:pt idx="455">
                  <c:v>-3.3673145917448672E-3</c:v>
                </c:pt>
                <c:pt idx="456">
                  <c:v>1.7147610329858449E-3</c:v>
                </c:pt>
                <c:pt idx="457">
                  <c:v>-4.3911796130253911E-3</c:v>
                </c:pt>
                <c:pt idx="458">
                  <c:v>6.2198719439978374E-3</c:v>
                </c:pt>
                <c:pt idx="459">
                  <c:v>4.3734181092499585E-3</c:v>
                </c:pt>
                <c:pt idx="460">
                  <c:v>-7.3977361468542937E-3</c:v>
                </c:pt>
                <c:pt idx="461">
                  <c:v>2.6483606414940235E-3</c:v>
                </c:pt>
                <c:pt idx="462">
                  <c:v>2.1737207171724331E-3</c:v>
                </c:pt>
                <c:pt idx="463">
                  <c:v>2.1774152142988731E-4</c:v>
                </c:pt>
                <c:pt idx="464">
                  <c:v>-8.0128587861126046E-5</c:v>
                </c:pt>
                <c:pt idx="465">
                  <c:v>9.3647173409476953E-3</c:v>
                </c:pt>
                <c:pt idx="466">
                  <c:v>1.0457480916387837E-2</c:v>
                </c:pt>
                <c:pt idx="467">
                  <c:v>-7.9787634516639231E-3</c:v>
                </c:pt>
                <c:pt idx="468">
                  <c:v>4.4662833106819087E-3</c:v>
                </c:pt>
                <c:pt idx="469">
                  <c:v>-3.4784406753562329E-3</c:v>
                </c:pt>
                <c:pt idx="470">
                  <c:v>1.122716626198166E-3</c:v>
                </c:pt>
                <c:pt idx="471">
                  <c:v>1.7960404196260516E-3</c:v>
                </c:pt>
                <c:pt idx="472">
                  <c:v>4.8229242518439937E-3</c:v>
                </c:pt>
                <c:pt idx="473">
                  <c:v>4.9350006285780153E-3</c:v>
                </c:pt>
                <c:pt idx="474">
                  <c:v>6.4748470628300126E-3</c:v>
                </c:pt>
                <c:pt idx="475">
                  <c:v>-6.8838152214621712E-3</c:v>
                </c:pt>
                <c:pt idx="476">
                  <c:v>2.1413932075052661E-3</c:v>
                </c:pt>
                <c:pt idx="477">
                  <c:v>8.4902995559149868E-4</c:v>
                </c:pt>
                <c:pt idx="478">
                  <c:v>-5.2727734751291883E-3</c:v>
                </c:pt>
                <c:pt idx="479">
                  <c:v>3.2918297573212608E-3</c:v>
                </c:pt>
                <c:pt idx="480">
                  <c:v>1.85901896497949E-3</c:v>
                </c:pt>
                <c:pt idx="481">
                  <c:v>-2.3969341282734794E-3</c:v>
                </c:pt>
                <c:pt idx="482">
                  <c:v>1.2320102895472624E-3</c:v>
                </c:pt>
                <c:pt idx="483">
                  <c:v>-5.0826170073449252E-3</c:v>
                </c:pt>
                <c:pt idx="484">
                  <c:v>2.5463290729665468E-3</c:v>
                </c:pt>
                <c:pt idx="485">
                  <c:v>-8.8014561596134709E-3</c:v>
                </c:pt>
                <c:pt idx="486">
                  <c:v>-1.0516914237067949E-4</c:v>
                </c:pt>
                <c:pt idx="487">
                  <c:v>-3.529206720993671E-3</c:v>
                </c:pt>
                <c:pt idx="488">
                  <c:v>5.6521748582134615E-3</c:v>
                </c:pt>
                <c:pt idx="489">
                  <c:v>7.9172342421640115E-3</c:v>
                </c:pt>
                <c:pt idx="490">
                  <c:v>-2.3315956751790131E-3</c:v>
                </c:pt>
                <c:pt idx="491">
                  <c:v>5.0884038082059614E-3</c:v>
                </c:pt>
                <c:pt idx="492">
                  <c:v>7.5063121784237274E-3</c:v>
                </c:pt>
                <c:pt idx="493">
                  <c:v>-6.7166808765690362E-3</c:v>
                </c:pt>
                <c:pt idx="494">
                  <c:v>6.6297859572811892E-3</c:v>
                </c:pt>
                <c:pt idx="495">
                  <c:v>7.771312311644559E-3</c:v>
                </c:pt>
                <c:pt idx="496">
                  <c:v>1.050606360505125E-3</c:v>
                </c:pt>
                <c:pt idx="497">
                  <c:v>7.3058626930532083E-3</c:v>
                </c:pt>
                <c:pt idx="498">
                  <c:v>5.9795094485589886E-3</c:v>
                </c:pt>
                <c:pt idx="499">
                  <c:v>-8.9547279882745759E-3</c:v>
                </c:pt>
                <c:pt idx="500">
                  <c:v>-5.6780444417400832E-4</c:v>
                </c:pt>
                <c:pt idx="501">
                  <c:v>9.4200157599961341E-3</c:v>
                </c:pt>
                <c:pt idx="502">
                  <c:v>-5.3629017080388738E-3</c:v>
                </c:pt>
                <c:pt idx="503">
                  <c:v>2.3644321543204424E-3</c:v>
                </c:pt>
                <c:pt idx="504">
                  <c:v>1.5758862460963875E-3</c:v>
                </c:pt>
                <c:pt idx="505">
                  <c:v>1.6919196358247501E-3</c:v>
                </c:pt>
                <c:pt idx="506">
                  <c:v>-4.0460665166227542E-4</c:v>
                </c:pt>
                <c:pt idx="507">
                  <c:v>3.8345743981463079E-3</c:v>
                </c:pt>
                <c:pt idx="508">
                  <c:v>-1.6211924688716361E-4</c:v>
                </c:pt>
                <c:pt idx="509">
                  <c:v>-6.0673150380792873E-3</c:v>
                </c:pt>
                <c:pt idx="510">
                  <c:v>-3.4115804915689505E-3</c:v>
                </c:pt>
                <c:pt idx="511">
                  <c:v>-9.0382166868586316E-4</c:v>
                </c:pt>
                <c:pt idx="512">
                  <c:v>-2.1622797487180281E-3</c:v>
                </c:pt>
                <c:pt idx="513">
                  <c:v>4.3739346644583845E-3</c:v>
                </c:pt>
                <c:pt idx="514">
                  <c:v>-3.3155737179637011E-3</c:v>
                </c:pt>
                <c:pt idx="515">
                  <c:v>-1.8420312065113495E-3</c:v>
                </c:pt>
                <c:pt idx="516">
                  <c:v>1.6014190915825371E-4</c:v>
                </c:pt>
                <c:pt idx="517">
                  <c:v>-3.9055371395214878E-3</c:v>
                </c:pt>
                <c:pt idx="518">
                  <c:v>6.5857774675011561E-5</c:v>
                </c:pt>
                <c:pt idx="519">
                  <c:v>-1.8447129862042197E-4</c:v>
                </c:pt>
                <c:pt idx="520">
                  <c:v>2.3714247486660454E-3</c:v>
                </c:pt>
                <c:pt idx="521">
                  <c:v>-1.8280332445591617E-4</c:v>
                </c:pt>
                <c:pt idx="522">
                  <c:v>3.4628116601579582E-4</c:v>
                </c:pt>
                <c:pt idx="523">
                  <c:v>-5.2559312212574275E-3</c:v>
                </c:pt>
                <c:pt idx="524">
                  <c:v>-2.8125978469835623E-3</c:v>
                </c:pt>
                <c:pt idx="525">
                  <c:v>1.1706267562107118E-3</c:v>
                </c:pt>
                <c:pt idx="526">
                  <c:v>5.6943551668321157E-3</c:v>
                </c:pt>
                <c:pt idx="527">
                  <c:v>-2.6018751656852138E-3</c:v>
                </c:pt>
                <c:pt idx="528">
                  <c:v>-9.394497058313431E-5</c:v>
                </c:pt>
                <c:pt idx="529">
                  <c:v>1.8958030408034262E-4</c:v>
                </c:pt>
                <c:pt idx="530">
                  <c:v>7.7202574208728751E-3</c:v>
                </c:pt>
                <c:pt idx="531">
                  <c:v>-2.1400323710556359E-3</c:v>
                </c:pt>
                <c:pt idx="532">
                  <c:v>3.1104266545063279E-3</c:v>
                </c:pt>
                <c:pt idx="533">
                  <c:v>2.5290975585181733E-4</c:v>
                </c:pt>
                <c:pt idx="534">
                  <c:v>2.222013175610482E-4</c:v>
                </c:pt>
                <c:pt idx="535">
                  <c:v>2.3231664233961226E-3</c:v>
                </c:pt>
                <c:pt idx="536">
                  <c:v>5.4341031683059959E-3</c:v>
                </c:pt>
                <c:pt idx="537">
                  <c:v>-4.3732012556258488E-3</c:v>
                </c:pt>
                <c:pt idx="538">
                  <c:v>-1.1967690647021584E-3</c:v>
                </c:pt>
                <c:pt idx="539">
                  <c:v>-6.9726301641771021E-3</c:v>
                </c:pt>
                <c:pt idx="540">
                  <c:v>-3.6577759303115295E-3</c:v>
                </c:pt>
                <c:pt idx="541">
                  <c:v>6.948698535658414E-3</c:v>
                </c:pt>
                <c:pt idx="542">
                  <c:v>-1.7806256361462683E-3</c:v>
                </c:pt>
                <c:pt idx="543">
                  <c:v>4.9001957767769461E-3</c:v>
                </c:pt>
                <c:pt idx="544">
                  <c:v>-1.1982150633392329E-4</c:v>
                </c:pt>
                <c:pt idx="545">
                  <c:v>4.3349977051319113E-3</c:v>
                </c:pt>
                <c:pt idx="546">
                  <c:v>-1.1156781473461639E-2</c:v>
                </c:pt>
                <c:pt idx="547">
                  <c:v>-5.1681409744239225E-7</c:v>
                </c:pt>
                <c:pt idx="548">
                  <c:v>-1.0132841592576661E-2</c:v>
                </c:pt>
                <c:pt idx="549">
                  <c:v>-3.6763742270593423E-3</c:v>
                </c:pt>
                <c:pt idx="550">
                  <c:v>5.1484863959727163E-3</c:v>
                </c:pt>
                <c:pt idx="551">
                  <c:v>1.6689881363194858E-3</c:v>
                </c:pt>
                <c:pt idx="552">
                  <c:v>4.5409715613729876E-3</c:v>
                </c:pt>
                <c:pt idx="553">
                  <c:v>6.0774658274835624E-3</c:v>
                </c:pt>
                <c:pt idx="554">
                  <c:v>2.3865337179336246E-3</c:v>
                </c:pt>
                <c:pt idx="555">
                  <c:v>2.7819844035282173E-3</c:v>
                </c:pt>
                <c:pt idx="556">
                  <c:v>-5.0409031825905219E-3</c:v>
                </c:pt>
                <c:pt idx="557">
                  <c:v>-6.2796869371049596E-5</c:v>
                </c:pt>
                <c:pt idx="558">
                  <c:v>1.7007727812878306E-3</c:v>
                </c:pt>
                <c:pt idx="559">
                  <c:v>4.008919662789376E-3</c:v>
                </c:pt>
                <c:pt idx="560">
                  <c:v>5.0598316125481388E-3</c:v>
                </c:pt>
                <c:pt idx="561">
                  <c:v>-3.0143349698060325E-2</c:v>
                </c:pt>
                <c:pt idx="562">
                  <c:v>2.5215124752943092E-3</c:v>
                </c:pt>
                <c:pt idx="563">
                  <c:v>-1.8544954324889822E-3</c:v>
                </c:pt>
                <c:pt idx="564">
                  <c:v>-7.0973441687366551E-3</c:v>
                </c:pt>
                <c:pt idx="565">
                  <c:v>-7.3555607501170116E-3</c:v>
                </c:pt>
                <c:pt idx="566">
                  <c:v>-4.0317146941632517E-3</c:v>
                </c:pt>
                <c:pt idx="567">
                  <c:v>-6.7563761550349863E-3</c:v>
                </c:pt>
                <c:pt idx="568">
                  <c:v>5.3237905056862274E-3</c:v>
                </c:pt>
                <c:pt idx="569">
                  <c:v>-4.0924528914925975E-3</c:v>
                </c:pt>
                <c:pt idx="570">
                  <c:v>-8.597442399024215E-3</c:v>
                </c:pt>
                <c:pt idx="571">
                  <c:v>7.0288936154339949E-5</c:v>
                </c:pt>
                <c:pt idx="572">
                  <c:v>5.9105852343409931E-3</c:v>
                </c:pt>
                <c:pt idx="573">
                  <c:v>-4.0982930231045775E-3</c:v>
                </c:pt>
                <c:pt idx="574">
                  <c:v>3.8564207895919432E-3</c:v>
                </c:pt>
                <c:pt idx="575">
                  <c:v>1.1729516244217784E-2</c:v>
                </c:pt>
                <c:pt idx="576">
                  <c:v>1.125053787842796E-4</c:v>
                </c:pt>
                <c:pt idx="577">
                  <c:v>7.0717037419637764E-3</c:v>
                </c:pt>
                <c:pt idx="578">
                  <c:v>-2.0579698975780039E-3</c:v>
                </c:pt>
                <c:pt idx="579">
                  <c:v>1.4786832065571775E-4</c:v>
                </c:pt>
                <c:pt idx="580">
                  <c:v>-3.51069194060481E-3</c:v>
                </c:pt>
                <c:pt idx="581">
                  <c:v>-5.6846333443177407E-3</c:v>
                </c:pt>
                <c:pt idx="582">
                  <c:v>6.2868990297723854E-3</c:v>
                </c:pt>
                <c:pt idx="583">
                  <c:v>2.4502544440203906E-3</c:v>
                </c:pt>
                <c:pt idx="584">
                  <c:v>5.6382083923873566E-3</c:v>
                </c:pt>
                <c:pt idx="585">
                  <c:v>-2.5386426407089458E-3</c:v>
                </c:pt>
                <c:pt idx="586">
                  <c:v>3.3436084561327857E-3</c:v>
                </c:pt>
                <c:pt idx="587">
                  <c:v>4.0635204312338535E-3</c:v>
                </c:pt>
                <c:pt idx="588">
                  <c:v>5.4296823230003642E-3</c:v>
                </c:pt>
                <c:pt idx="589">
                  <c:v>-2.8164692410863135E-3</c:v>
                </c:pt>
                <c:pt idx="590">
                  <c:v>5.8495708912749249E-4</c:v>
                </c:pt>
                <c:pt idx="591">
                  <c:v>-4.1887630796863431E-4</c:v>
                </c:pt>
                <c:pt idx="592">
                  <c:v>1.2865177256686303E-2</c:v>
                </c:pt>
                <c:pt idx="593">
                  <c:v>2.4607676603795843E-3</c:v>
                </c:pt>
                <c:pt idx="594">
                  <c:v>-6.8938544964118706E-4</c:v>
                </c:pt>
                <c:pt idx="595">
                  <c:v>-8.5359313970352342E-6</c:v>
                </c:pt>
                <c:pt idx="596">
                  <c:v>5.1124119977040286E-4</c:v>
                </c:pt>
                <c:pt idx="597">
                  <c:v>3.4909994065763779E-4</c:v>
                </c:pt>
                <c:pt idx="598">
                  <c:v>-1.1149413537669503E-3</c:v>
                </c:pt>
                <c:pt idx="599">
                  <c:v>1.2101074992261506E-4</c:v>
                </c:pt>
                <c:pt idx="600">
                  <c:v>3.0134029898533504E-3</c:v>
                </c:pt>
                <c:pt idx="601">
                  <c:v>1.7397289599556899E-3</c:v>
                </c:pt>
                <c:pt idx="602">
                  <c:v>-2.6319969986537085E-3</c:v>
                </c:pt>
                <c:pt idx="603">
                  <c:v>3.7805451688636606E-3</c:v>
                </c:pt>
                <c:pt idx="604">
                  <c:v>1.6045494696851298E-3</c:v>
                </c:pt>
                <c:pt idx="605">
                  <c:v>-4.6633745783486108E-3</c:v>
                </c:pt>
                <c:pt idx="606">
                  <c:v>1.0311632499678551E-3</c:v>
                </c:pt>
                <c:pt idx="607">
                  <c:v>-6.2218530591456808E-3</c:v>
                </c:pt>
                <c:pt idx="608">
                  <c:v>1.8289338268667585E-3</c:v>
                </c:pt>
                <c:pt idx="609">
                  <c:v>-1.3267794036843073E-3</c:v>
                </c:pt>
                <c:pt idx="610">
                  <c:v>5.9780883096620724E-3</c:v>
                </c:pt>
                <c:pt idx="611">
                  <c:v>1.1936726435901926E-3</c:v>
                </c:pt>
                <c:pt idx="612">
                  <c:v>7.4006585571575814E-3</c:v>
                </c:pt>
                <c:pt idx="613">
                  <c:v>-4.2113834261006695E-3</c:v>
                </c:pt>
                <c:pt idx="614">
                  <c:v>-1.0329357751153877E-4</c:v>
                </c:pt>
                <c:pt idx="615">
                  <c:v>3.5145728867504514E-3</c:v>
                </c:pt>
                <c:pt idx="616">
                  <c:v>-2.4608741505003934E-3</c:v>
                </c:pt>
                <c:pt idx="617">
                  <c:v>2.2878437266527574E-3</c:v>
                </c:pt>
                <c:pt idx="618">
                  <c:v>-3.8301180534280332E-3</c:v>
                </c:pt>
                <c:pt idx="619">
                  <c:v>-1.1617688031547576E-2</c:v>
                </c:pt>
                <c:pt idx="620">
                  <c:v>7.9026350213881776E-3</c:v>
                </c:pt>
                <c:pt idx="621">
                  <c:v>4.4694838339652022E-3</c:v>
                </c:pt>
                <c:pt idx="622">
                  <c:v>-1.7715197263002416E-3</c:v>
                </c:pt>
                <c:pt idx="623">
                  <c:v>1.0052172707490621E-2</c:v>
                </c:pt>
                <c:pt idx="624">
                  <c:v>3.1606970929402741E-4</c:v>
                </c:pt>
                <c:pt idx="625">
                  <c:v>1.880842296000921E-3</c:v>
                </c:pt>
                <c:pt idx="626">
                  <c:v>-1.8572488387437185E-3</c:v>
                </c:pt>
                <c:pt idx="627">
                  <c:v>3.1577432329641758E-4</c:v>
                </c:pt>
                <c:pt idx="628">
                  <c:v>2.1380327391884411E-3</c:v>
                </c:pt>
                <c:pt idx="629">
                  <c:v>-2.5873493563992138E-4</c:v>
                </c:pt>
                <c:pt idx="630">
                  <c:v>-1.2517415070969139E-3</c:v>
                </c:pt>
                <c:pt idx="631">
                  <c:v>1.3722973615006881E-3</c:v>
                </c:pt>
                <c:pt idx="632">
                  <c:v>-9.006626329186591E-4</c:v>
                </c:pt>
                <c:pt idx="633">
                  <c:v>-7.1080660519086056E-4</c:v>
                </c:pt>
                <c:pt idx="634">
                  <c:v>1.0864767392265188E-3</c:v>
                </c:pt>
                <c:pt idx="635">
                  <c:v>1.0850608914621707E-3</c:v>
                </c:pt>
                <c:pt idx="636">
                  <c:v>-2.7675577114460283E-3</c:v>
                </c:pt>
                <c:pt idx="637">
                  <c:v>-3.1777194677581454E-3</c:v>
                </c:pt>
                <c:pt idx="638">
                  <c:v>-2.1582320199781662E-3</c:v>
                </c:pt>
                <c:pt idx="639">
                  <c:v>2.8884696641197655E-3</c:v>
                </c:pt>
                <c:pt idx="640">
                  <c:v>3.0994746974927889E-3</c:v>
                </c:pt>
                <c:pt idx="641">
                  <c:v>-3.2941856599150979E-4</c:v>
                </c:pt>
                <c:pt idx="642">
                  <c:v>-1.5288727787162928E-3</c:v>
                </c:pt>
                <c:pt idx="643">
                  <c:v>-9.0558127259663754E-3</c:v>
                </c:pt>
                <c:pt idx="644">
                  <c:v>2.1674520984777657E-3</c:v>
                </c:pt>
                <c:pt idx="645">
                  <c:v>-8.2029717810062561E-3</c:v>
                </c:pt>
                <c:pt idx="646">
                  <c:v>4.3973042678635554E-3</c:v>
                </c:pt>
                <c:pt idx="647">
                  <c:v>2.3764825137850953E-3</c:v>
                </c:pt>
                <c:pt idx="648">
                  <c:v>-3.275869160285402E-3</c:v>
                </c:pt>
                <c:pt idx="649">
                  <c:v>3.4459179077461696E-3</c:v>
                </c:pt>
                <c:pt idx="650">
                  <c:v>5.6255087788455909E-3</c:v>
                </c:pt>
                <c:pt idx="651">
                  <c:v>-1.1277022731440705E-3</c:v>
                </c:pt>
                <c:pt idx="652">
                  <c:v>-2.3542683914749406E-3</c:v>
                </c:pt>
                <c:pt idx="653">
                  <c:v>1.2423713971504017E-2</c:v>
                </c:pt>
                <c:pt idx="654">
                  <c:v>-5.2235507296798378E-3</c:v>
                </c:pt>
                <c:pt idx="655">
                  <c:v>2.8514485129887629E-3</c:v>
                </c:pt>
                <c:pt idx="656">
                  <c:v>-2.6737733120942269E-4</c:v>
                </c:pt>
                <c:pt idx="657">
                  <c:v>-4.6284700255677484E-4</c:v>
                </c:pt>
                <c:pt idx="658">
                  <c:v>-1.0625165200337276E-4</c:v>
                </c:pt>
                <c:pt idx="659">
                  <c:v>2.5875387631665407E-3</c:v>
                </c:pt>
                <c:pt idx="660">
                  <c:v>-5.2604983113566886E-4</c:v>
                </c:pt>
                <c:pt idx="661">
                  <c:v>1.9994579991365344E-3</c:v>
                </c:pt>
                <c:pt idx="662">
                  <c:v>3.4064584006767455E-3</c:v>
                </c:pt>
                <c:pt idx="663">
                  <c:v>6.3652998103856965E-4</c:v>
                </c:pt>
                <c:pt idx="664">
                  <c:v>-3.6775597336978342E-5</c:v>
                </c:pt>
                <c:pt idx="665">
                  <c:v>-7.7575374139141127E-4</c:v>
                </c:pt>
                <c:pt idx="666">
                  <c:v>2.3368917467903108E-3</c:v>
                </c:pt>
                <c:pt idx="667">
                  <c:v>-1.9621399194174778E-3</c:v>
                </c:pt>
                <c:pt idx="668">
                  <c:v>6.0553144595842348E-4</c:v>
                </c:pt>
                <c:pt idx="669">
                  <c:v>3.9973749447153924E-3</c:v>
                </c:pt>
                <c:pt idx="670">
                  <c:v>9.212162776831731E-4</c:v>
                </c:pt>
                <c:pt idx="671">
                  <c:v>3.1590750578703246E-4</c:v>
                </c:pt>
                <c:pt idx="672">
                  <c:v>-1.5662546150202487E-3</c:v>
                </c:pt>
                <c:pt idx="673">
                  <c:v>8.5875665136390619E-4</c:v>
                </c:pt>
                <c:pt idx="674">
                  <c:v>1.2727894134377249E-3</c:v>
                </c:pt>
                <c:pt idx="675">
                  <c:v>-7.6871568734677423E-4</c:v>
                </c:pt>
                <c:pt idx="676">
                  <c:v>5.364111597456549E-3</c:v>
                </c:pt>
                <c:pt idx="677">
                  <c:v>-2.8207336104891165E-3</c:v>
                </c:pt>
                <c:pt idx="678">
                  <c:v>8.6310731931145135E-3</c:v>
                </c:pt>
                <c:pt idx="679">
                  <c:v>-5.2820709609471058E-4</c:v>
                </c:pt>
                <c:pt idx="680">
                  <c:v>1.3771261386350863E-3</c:v>
                </c:pt>
                <c:pt idx="681">
                  <c:v>9.8520335439338906E-3</c:v>
                </c:pt>
                <c:pt idx="682">
                  <c:v>4.3279258100383635E-3</c:v>
                </c:pt>
                <c:pt idx="683">
                  <c:v>-9.3308996495089047E-4</c:v>
                </c:pt>
                <c:pt idx="684">
                  <c:v>1.7137141847822894E-3</c:v>
                </c:pt>
                <c:pt idx="685">
                  <c:v>3.9738411195927061E-3</c:v>
                </c:pt>
                <c:pt idx="686">
                  <c:v>1.3320800709058244E-4</c:v>
                </c:pt>
                <c:pt idx="687">
                  <c:v>-4.5631108138748499E-3</c:v>
                </c:pt>
                <c:pt idx="688">
                  <c:v>3.3495491864887423E-3</c:v>
                </c:pt>
                <c:pt idx="689">
                  <c:v>4.3197992616217738E-3</c:v>
                </c:pt>
                <c:pt idx="690">
                  <c:v>-2.724572687483667E-3</c:v>
                </c:pt>
                <c:pt idx="691">
                  <c:v>-4.4186095509141507E-3</c:v>
                </c:pt>
                <c:pt idx="692">
                  <c:v>4.6698756293313899E-4</c:v>
                </c:pt>
                <c:pt idx="693">
                  <c:v>-4.6508703969364538E-3</c:v>
                </c:pt>
                <c:pt idx="694">
                  <c:v>-2.2810847560169375E-3</c:v>
                </c:pt>
                <c:pt idx="695">
                  <c:v>3.9262961353378088E-3</c:v>
                </c:pt>
                <c:pt idx="696">
                  <c:v>1.5121509263371249E-3</c:v>
                </c:pt>
                <c:pt idx="697">
                  <c:v>-6.98561895651648E-4</c:v>
                </c:pt>
                <c:pt idx="698">
                  <c:v>2.6745649320528767E-3</c:v>
                </c:pt>
                <c:pt idx="699">
                  <c:v>2.3881378126787648E-3</c:v>
                </c:pt>
                <c:pt idx="700">
                  <c:v>-5.7807117881910168E-3</c:v>
                </c:pt>
                <c:pt idx="701">
                  <c:v>8.6943966350675383E-4</c:v>
                </c:pt>
                <c:pt idx="702">
                  <c:v>-2.9300467433126072E-3</c:v>
                </c:pt>
                <c:pt idx="703">
                  <c:v>-1.3627700378967004E-3</c:v>
                </c:pt>
                <c:pt idx="704">
                  <c:v>-2.3068282158909877E-3</c:v>
                </c:pt>
                <c:pt idx="705">
                  <c:v>-2.1015517219618697E-3</c:v>
                </c:pt>
                <c:pt idx="706">
                  <c:v>1.0701209374387106E-3</c:v>
                </c:pt>
                <c:pt idx="707">
                  <c:v>1.7892582301396644E-3</c:v>
                </c:pt>
                <c:pt idx="708">
                  <c:v>-6.5626651283594078E-4</c:v>
                </c:pt>
                <c:pt idx="709">
                  <c:v>-6.0032539763787566E-3</c:v>
                </c:pt>
                <c:pt idx="710">
                  <c:v>1.1740238977376053E-3</c:v>
                </c:pt>
                <c:pt idx="711">
                  <c:v>-7.6534056747756905E-4</c:v>
                </c:pt>
                <c:pt idx="712">
                  <c:v>5.3860718537963718E-4</c:v>
                </c:pt>
                <c:pt idx="713">
                  <c:v>1.5545032821535931E-3</c:v>
                </c:pt>
                <c:pt idx="714">
                  <c:v>-2.6435727925186222E-3</c:v>
                </c:pt>
                <c:pt idx="715">
                  <c:v>-5.3371690344699435E-3</c:v>
                </c:pt>
                <c:pt idx="716">
                  <c:v>8.9857970303863072E-5</c:v>
                </c:pt>
                <c:pt idx="717">
                  <c:v>-3.1564920280517687E-3</c:v>
                </c:pt>
                <c:pt idx="718">
                  <c:v>-7.3711229392939472E-3</c:v>
                </c:pt>
                <c:pt idx="719">
                  <c:v>-4.1111149132686039E-3</c:v>
                </c:pt>
                <c:pt idx="720">
                  <c:v>3.2518343558457083E-3</c:v>
                </c:pt>
                <c:pt idx="721">
                  <c:v>3.595543941484064E-3</c:v>
                </c:pt>
                <c:pt idx="722">
                  <c:v>5.5982537746841034E-3</c:v>
                </c:pt>
                <c:pt idx="723">
                  <c:v>1.6517407384157297E-3</c:v>
                </c:pt>
                <c:pt idx="724">
                  <c:v>-1.3920108153724818E-4</c:v>
                </c:pt>
                <c:pt idx="725">
                  <c:v>-2.0445331891371992E-4</c:v>
                </c:pt>
                <c:pt idx="726">
                  <c:v>-3.0185419177998548E-3</c:v>
                </c:pt>
                <c:pt idx="727">
                  <c:v>5.1799626321925932E-3</c:v>
                </c:pt>
                <c:pt idx="728">
                  <c:v>2.4865562702338292E-3</c:v>
                </c:pt>
                <c:pt idx="729">
                  <c:v>3.9200425090385729E-3</c:v>
                </c:pt>
                <c:pt idx="730">
                  <c:v>9.8303137938262619E-3</c:v>
                </c:pt>
                <c:pt idx="731">
                  <c:v>4.3769316157582141E-3</c:v>
                </c:pt>
                <c:pt idx="732">
                  <c:v>2.7961702583748317E-3</c:v>
                </c:pt>
                <c:pt idx="733">
                  <c:v>4.9921345349573341E-3</c:v>
                </c:pt>
                <c:pt idx="734">
                  <c:v>5.5185479925249541E-3</c:v>
                </c:pt>
                <c:pt idx="735">
                  <c:v>-3.697522671568771E-3</c:v>
                </c:pt>
                <c:pt idx="736">
                  <c:v>-3.4557889731033145E-3</c:v>
                </c:pt>
                <c:pt idx="737">
                  <c:v>3.1069943211516175E-3</c:v>
                </c:pt>
                <c:pt idx="738">
                  <c:v>3.2413076390318072E-3</c:v>
                </c:pt>
                <c:pt idx="739">
                  <c:v>1.4070401333946083E-3</c:v>
                </c:pt>
                <c:pt idx="740">
                  <c:v>7.1550289948754924E-5</c:v>
                </c:pt>
                <c:pt idx="741">
                  <c:v>1.6771676965846017E-3</c:v>
                </c:pt>
                <c:pt idx="742">
                  <c:v>3.5979704600145445E-3</c:v>
                </c:pt>
                <c:pt idx="743">
                  <c:v>-2.8788514552210587E-3</c:v>
                </c:pt>
                <c:pt idx="744">
                  <c:v>-2.6273127007823277E-3</c:v>
                </c:pt>
                <c:pt idx="745">
                  <c:v>1.863086127517562E-3</c:v>
                </c:pt>
                <c:pt idx="746">
                  <c:v>-3.8271509850140804E-3</c:v>
                </c:pt>
                <c:pt idx="747">
                  <c:v>4.6723922593487139E-4</c:v>
                </c:pt>
                <c:pt idx="748">
                  <c:v>-1.9843287918818566E-3</c:v>
                </c:pt>
                <c:pt idx="749">
                  <c:v>-2.3361178343107606E-3</c:v>
                </c:pt>
                <c:pt idx="750">
                  <c:v>-1.1425907265432982E-2</c:v>
                </c:pt>
                <c:pt idx="751">
                  <c:v>-3.6341781203538285E-3</c:v>
                </c:pt>
                <c:pt idx="752">
                  <c:v>4.170310983049398E-3</c:v>
                </c:pt>
                <c:pt idx="753">
                  <c:v>-2.1652045562300035E-3</c:v>
                </c:pt>
                <c:pt idx="754">
                  <c:v>7.8428908561124864E-3</c:v>
                </c:pt>
                <c:pt idx="755">
                  <c:v>3.5030313434593245E-3</c:v>
                </c:pt>
                <c:pt idx="756">
                  <c:v>2.5517715738267279E-3</c:v>
                </c:pt>
                <c:pt idx="757">
                  <c:v>-4.8268780810840238E-3</c:v>
                </c:pt>
                <c:pt idx="758">
                  <c:v>-6.8862732146766211E-3</c:v>
                </c:pt>
                <c:pt idx="759">
                  <c:v>-6.1287841633511113E-3</c:v>
                </c:pt>
                <c:pt idx="760">
                  <c:v>-1.1127569509083985E-2</c:v>
                </c:pt>
                <c:pt idx="761">
                  <c:v>-5.2799152926375995E-3</c:v>
                </c:pt>
                <c:pt idx="762">
                  <c:v>7.0713217905666531E-3</c:v>
                </c:pt>
                <c:pt idx="763">
                  <c:v>5.1777298392756341E-3</c:v>
                </c:pt>
                <c:pt idx="764">
                  <c:v>-1.1884104365984243E-3</c:v>
                </c:pt>
                <c:pt idx="765">
                  <c:v>-4.3279201574357076E-3</c:v>
                </c:pt>
                <c:pt idx="766">
                  <c:v>6.5564755325514543E-3</c:v>
                </c:pt>
                <c:pt idx="767">
                  <c:v>8.5044127047754856E-3</c:v>
                </c:pt>
                <c:pt idx="768">
                  <c:v>8.3894383874647763E-3</c:v>
                </c:pt>
                <c:pt idx="769">
                  <c:v>4.5966943988476157E-3</c:v>
                </c:pt>
                <c:pt idx="770">
                  <c:v>2.8770306677919112E-3</c:v>
                </c:pt>
                <c:pt idx="771">
                  <c:v>-7.3500825296861439E-3</c:v>
                </c:pt>
                <c:pt idx="772">
                  <c:v>-1.4495059199178274E-2</c:v>
                </c:pt>
                <c:pt idx="773">
                  <c:v>1.754644057171719E-3</c:v>
                </c:pt>
                <c:pt idx="774">
                  <c:v>1.6520006806767873E-3</c:v>
                </c:pt>
                <c:pt idx="775">
                  <c:v>8.6898954852815521E-4</c:v>
                </c:pt>
                <c:pt idx="776">
                  <c:v>-7.2435100413653359E-4</c:v>
                </c:pt>
                <c:pt idx="777">
                  <c:v>4.3998447315719185E-3</c:v>
                </c:pt>
                <c:pt idx="778">
                  <c:v>6.7541441091332486E-3</c:v>
                </c:pt>
                <c:pt idx="779">
                  <c:v>6.1360306216088695E-5</c:v>
                </c:pt>
                <c:pt idx="780">
                  <c:v>1.7451812771080346E-3</c:v>
                </c:pt>
                <c:pt idx="781">
                  <c:v>5.0796945083487243E-3</c:v>
                </c:pt>
                <c:pt idx="782">
                  <c:v>1.5816540813149942E-4</c:v>
                </c:pt>
                <c:pt idx="783">
                  <c:v>-8.1122517062934656E-3</c:v>
                </c:pt>
                <c:pt idx="784">
                  <c:v>6.3827375985375237E-3</c:v>
                </c:pt>
                <c:pt idx="785">
                  <c:v>-9.7980333621056721E-4</c:v>
                </c:pt>
                <c:pt idx="786">
                  <c:v>4.5978657310293599E-3</c:v>
                </c:pt>
                <c:pt idx="787">
                  <c:v>-5.943548233717787E-4</c:v>
                </c:pt>
                <c:pt idx="788">
                  <c:v>-1.0054706819443307E-3</c:v>
                </c:pt>
                <c:pt idx="789">
                  <c:v>-2.115600307981096E-3</c:v>
                </c:pt>
                <c:pt idx="790">
                  <c:v>6.6655301128933772E-3</c:v>
                </c:pt>
                <c:pt idx="791">
                  <c:v>-9.9783681870697308E-4</c:v>
                </c:pt>
                <c:pt idx="792">
                  <c:v>-7.7378974653716159E-3</c:v>
                </c:pt>
                <c:pt idx="793">
                  <c:v>4.7858672327942614E-3</c:v>
                </c:pt>
                <c:pt idx="794">
                  <c:v>-8.3789785862763057E-3</c:v>
                </c:pt>
                <c:pt idx="795">
                  <c:v>-3.0401068077979621E-3</c:v>
                </c:pt>
                <c:pt idx="796">
                  <c:v>3.162147261260511E-4</c:v>
                </c:pt>
                <c:pt idx="797">
                  <c:v>-9.7039938101336955E-3</c:v>
                </c:pt>
                <c:pt idx="798">
                  <c:v>-4.3753622267485174E-3</c:v>
                </c:pt>
                <c:pt idx="799">
                  <c:v>5.8523956757474717E-4</c:v>
                </c:pt>
                <c:pt idx="800">
                  <c:v>5.8655645167055995E-3</c:v>
                </c:pt>
                <c:pt idx="801">
                  <c:v>7.7832792640557345E-3</c:v>
                </c:pt>
                <c:pt idx="802">
                  <c:v>3.8428397903157614E-3</c:v>
                </c:pt>
                <c:pt idx="803">
                  <c:v>9.0536545714295613E-5</c:v>
                </c:pt>
                <c:pt idx="804">
                  <c:v>7.3484962974495267E-4</c:v>
                </c:pt>
                <c:pt idx="805">
                  <c:v>-5.0941976200653593E-3</c:v>
                </c:pt>
                <c:pt idx="806">
                  <c:v>-4.2033342601741387E-3</c:v>
                </c:pt>
                <c:pt idx="807">
                  <c:v>3.8267033490624298E-4</c:v>
                </c:pt>
                <c:pt idx="808">
                  <c:v>-7.0438497752477376E-4</c:v>
                </c:pt>
                <c:pt idx="809">
                  <c:v>-5.0568841397097518E-3</c:v>
                </c:pt>
                <c:pt idx="810">
                  <c:v>-2.2260861297644782E-3</c:v>
                </c:pt>
                <c:pt idx="811">
                  <c:v>-4.370428757999827E-3</c:v>
                </c:pt>
                <c:pt idx="812">
                  <c:v>1.7055374354718225E-3</c:v>
                </c:pt>
                <c:pt idx="813">
                  <c:v>-2.5637340967474397E-3</c:v>
                </c:pt>
                <c:pt idx="814">
                  <c:v>1.8123061246341592E-2</c:v>
                </c:pt>
                <c:pt idx="815">
                  <c:v>-2.6356000226508839E-3</c:v>
                </c:pt>
                <c:pt idx="816">
                  <c:v>-4.8123016529416762E-3</c:v>
                </c:pt>
                <c:pt idx="817">
                  <c:v>-4.3993872912667211E-3</c:v>
                </c:pt>
                <c:pt idx="818">
                  <c:v>-1.4678022559370936E-3</c:v>
                </c:pt>
                <c:pt idx="819">
                  <c:v>6.4857498873032758E-3</c:v>
                </c:pt>
                <c:pt idx="820">
                  <c:v>-3.7963075530135903E-3</c:v>
                </c:pt>
                <c:pt idx="821">
                  <c:v>3.0640901759399842E-3</c:v>
                </c:pt>
                <c:pt idx="822">
                  <c:v>8.5101848993675495E-4</c:v>
                </c:pt>
                <c:pt idx="823">
                  <c:v>1.0604681045602079E-2</c:v>
                </c:pt>
                <c:pt idx="824">
                  <c:v>1.1648473652125733E-2</c:v>
                </c:pt>
                <c:pt idx="825">
                  <c:v>-3.3872110177416859E-3</c:v>
                </c:pt>
                <c:pt idx="826">
                  <c:v>-9.2062875181361335E-3</c:v>
                </c:pt>
                <c:pt idx="827">
                  <c:v>2.6347562217817052E-3</c:v>
                </c:pt>
                <c:pt idx="828">
                  <c:v>1.0490079424088333E-2</c:v>
                </c:pt>
                <c:pt idx="829">
                  <c:v>-1.5022614620482427E-3</c:v>
                </c:pt>
                <c:pt idx="830">
                  <c:v>6.5686078255879953E-3</c:v>
                </c:pt>
                <c:pt idx="831">
                  <c:v>5.7051662803124289E-3</c:v>
                </c:pt>
                <c:pt idx="832">
                  <c:v>-1.0573729749206351E-3</c:v>
                </c:pt>
                <c:pt idx="833">
                  <c:v>9.731924168492049E-4</c:v>
                </c:pt>
                <c:pt idx="834">
                  <c:v>1.628644012360049E-3</c:v>
                </c:pt>
                <c:pt idx="835">
                  <c:v>-3.5098257553301954E-3</c:v>
                </c:pt>
                <c:pt idx="836">
                  <c:v>-1.0717489144643762E-3</c:v>
                </c:pt>
                <c:pt idx="837">
                  <c:v>-5.5962283271809594E-3</c:v>
                </c:pt>
                <c:pt idx="838">
                  <c:v>3.0905515706132689E-3</c:v>
                </c:pt>
                <c:pt idx="839">
                  <c:v>2.2508342001467188E-3</c:v>
                </c:pt>
                <c:pt idx="840">
                  <c:v>8.2852093978239786E-3</c:v>
                </c:pt>
                <c:pt idx="841">
                  <c:v>4.0934489168978289E-3</c:v>
                </c:pt>
                <c:pt idx="842">
                  <c:v>8.3541970223928695E-3</c:v>
                </c:pt>
                <c:pt idx="843">
                  <c:v>-2.6035535802608339E-3</c:v>
                </c:pt>
                <c:pt idx="844">
                  <c:v>6.6125319540072183E-3</c:v>
                </c:pt>
                <c:pt idx="845">
                  <c:v>3.74098860152402E-4</c:v>
                </c:pt>
                <c:pt idx="846">
                  <c:v>1.5750352259342717E-3</c:v>
                </c:pt>
                <c:pt idx="847">
                  <c:v>1.0716022838173123E-2</c:v>
                </c:pt>
                <c:pt idx="848">
                  <c:v>4.802663259750567E-3</c:v>
                </c:pt>
                <c:pt idx="849">
                  <c:v>2.8007648517801411E-3</c:v>
                </c:pt>
                <c:pt idx="850">
                  <c:v>-8.8072686661978573E-3</c:v>
                </c:pt>
                <c:pt idx="851">
                  <c:v>-2.8465065520989893E-3</c:v>
                </c:pt>
                <c:pt idx="852">
                  <c:v>1.195698135491732E-2</c:v>
                </c:pt>
                <c:pt idx="853">
                  <c:v>-1.2062691277147687E-4</c:v>
                </c:pt>
                <c:pt idx="854">
                  <c:v>-3.1983911466395738E-3</c:v>
                </c:pt>
                <c:pt idx="855">
                  <c:v>5.4112419031511986E-3</c:v>
                </c:pt>
                <c:pt idx="856">
                  <c:v>5.9515114876187514E-3</c:v>
                </c:pt>
                <c:pt idx="857">
                  <c:v>9.6614087401724019E-4</c:v>
                </c:pt>
                <c:pt idx="858">
                  <c:v>-8.347381787478762E-3</c:v>
                </c:pt>
                <c:pt idx="859">
                  <c:v>5.1556635574131939E-4</c:v>
                </c:pt>
                <c:pt idx="860">
                  <c:v>-4.4861890682082444E-3</c:v>
                </c:pt>
                <c:pt idx="861">
                  <c:v>-2.8260771006956694E-3</c:v>
                </c:pt>
                <c:pt idx="862">
                  <c:v>6.0468612160517474E-3</c:v>
                </c:pt>
                <c:pt idx="863">
                  <c:v>-9.1742075505109703E-3</c:v>
                </c:pt>
                <c:pt idx="864">
                  <c:v>-2.7239476064870923E-3</c:v>
                </c:pt>
                <c:pt idx="865">
                  <c:v>1.8648794085239348E-3</c:v>
                </c:pt>
                <c:pt idx="866">
                  <c:v>6.5231841319316987E-3</c:v>
                </c:pt>
                <c:pt idx="867">
                  <c:v>-3.6234247510239567E-3</c:v>
                </c:pt>
                <c:pt idx="868">
                  <c:v>-9.2701952054776871E-3</c:v>
                </c:pt>
                <c:pt idx="869">
                  <c:v>5.5663953761564541E-3</c:v>
                </c:pt>
                <c:pt idx="870">
                  <c:v>-6.1536189524041508E-3</c:v>
                </c:pt>
                <c:pt idx="871">
                  <c:v>-4.4896226593801377E-3</c:v>
                </c:pt>
                <c:pt idx="872">
                  <c:v>-1.4695726691152079E-4</c:v>
                </c:pt>
                <c:pt idx="873">
                  <c:v>2.0353966045169496E-3</c:v>
                </c:pt>
                <c:pt idx="874">
                  <c:v>7.7441089777864852E-4</c:v>
                </c:pt>
                <c:pt idx="875">
                  <c:v>-5.4555115558262167E-2</c:v>
                </c:pt>
                <c:pt idx="876">
                  <c:v>-3.1651140478678536E-2</c:v>
                </c:pt>
                <c:pt idx="877">
                  <c:v>-1.2352766637132957E-2</c:v>
                </c:pt>
                <c:pt idx="878">
                  <c:v>7.7950880734947877E-4</c:v>
                </c:pt>
                <c:pt idx="879">
                  <c:v>1.3055125826660898E-2</c:v>
                </c:pt>
                <c:pt idx="880">
                  <c:v>5.9158760693303666E-3</c:v>
                </c:pt>
                <c:pt idx="881">
                  <c:v>-2.504912117205162E-3</c:v>
                </c:pt>
                <c:pt idx="882">
                  <c:v>9.8626565302172876E-3</c:v>
                </c:pt>
                <c:pt idx="883">
                  <c:v>9.1349112907941881E-3</c:v>
                </c:pt>
                <c:pt idx="884">
                  <c:v>8.1379525104210916E-4</c:v>
                </c:pt>
                <c:pt idx="885">
                  <c:v>-1.1083579664766672E-2</c:v>
                </c:pt>
                <c:pt idx="886">
                  <c:v>7.6803223832872724E-3</c:v>
                </c:pt>
                <c:pt idx="887">
                  <c:v>-7.5833236360910378E-3</c:v>
                </c:pt>
                <c:pt idx="888">
                  <c:v>-1.3492430390934316E-3</c:v>
                </c:pt>
                <c:pt idx="889">
                  <c:v>-5.2040585579736847E-3</c:v>
                </c:pt>
                <c:pt idx="890">
                  <c:v>-3.6717138954538353E-3</c:v>
                </c:pt>
                <c:pt idx="891">
                  <c:v>-4.4940116977442686E-3</c:v>
                </c:pt>
                <c:pt idx="892">
                  <c:v>2.8285606412113079E-3</c:v>
                </c:pt>
                <c:pt idx="893">
                  <c:v>-8.3422165058292669E-3</c:v>
                </c:pt>
                <c:pt idx="894">
                  <c:v>4.7391252451988624E-4</c:v>
                </c:pt>
                <c:pt idx="895">
                  <c:v>-2.0067019687577329E-5</c:v>
                </c:pt>
                <c:pt idx="896">
                  <c:v>4.9763203763736946E-3</c:v>
                </c:pt>
                <c:pt idx="897">
                  <c:v>-8.5736246676526694E-3</c:v>
                </c:pt>
                <c:pt idx="898">
                  <c:v>1.4939601336864259E-2</c:v>
                </c:pt>
                <c:pt idx="899">
                  <c:v>-5.250892367076646E-3</c:v>
                </c:pt>
                <c:pt idx="900">
                  <c:v>1.1176825768000923E-2</c:v>
                </c:pt>
                <c:pt idx="901">
                  <c:v>6.5087854552292655E-4</c:v>
                </c:pt>
                <c:pt idx="902">
                  <c:v>1.7498702181577722E-3</c:v>
                </c:pt>
                <c:pt idx="903">
                  <c:v>-6.1643377236675068E-3</c:v>
                </c:pt>
                <c:pt idx="904">
                  <c:v>-1.3890665625023078E-3</c:v>
                </c:pt>
                <c:pt idx="905">
                  <c:v>-9.8410951132299669E-4</c:v>
                </c:pt>
                <c:pt idx="906">
                  <c:v>4.1889031344865876E-3</c:v>
                </c:pt>
                <c:pt idx="907">
                  <c:v>6.2433344374486516E-3</c:v>
                </c:pt>
                <c:pt idx="908">
                  <c:v>3.4888656909667411E-3</c:v>
                </c:pt>
                <c:pt idx="909">
                  <c:v>9.7284040734589138E-4</c:v>
                </c:pt>
                <c:pt idx="910">
                  <c:v>5.7390188370905204E-4</c:v>
                </c:pt>
                <c:pt idx="911">
                  <c:v>4.6483964780272903E-4</c:v>
                </c:pt>
                <c:pt idx="912">
                  <c:v>-1.0934911059974084E-3</c:v>
                </c:pt>
                <c:pt idx="913">
                  <c:v>1.3718793172210182E-3</c:v>
                </c:pt>
                <c:pt idx="914">
                  <c:v>9.072458625380822E-3</c:v>
                </c:pt>
                <c:pt idx="915">
                  <c:v>4.7031314542136113E-3</c:v>
                </c:pt>
                <c:pt idx="916">
                  <c:v>-7.7278525133954207E-4</c:v>
                </c:pt>
                <c:pt idx="917">
                  <c:v>3.0612657098638843E-3</c:v>
                </c:pt>
                <c:pt idx="918">
                  <c:v>4.0535736892232822E-3</c:v>
                </c:pt>
                <c:pt idx="919">
                  <c:v>6.8751680217574397E-3</c:v>
                </c:pt>
                <c:pt idx="920">
                  <c:v>-8.8263598863105126E-4</c:v>
                </c:pt>
                <c:pt idx="921">
                  <c:v>-3.690426912282144E-4</c:v>
                </c:pt>
                <c:pt idx="922">
                  <c:v>-3.5633615115304891E-2</c:v>
                </c:pt>
                <c:pt idx="923">
                  <c:v>1.7129431384557303E-2</c:v>
                </c:pt>
                <c:pt idx="924">
                  <c:v>1.1480033178065443E-2</c:v>
                </c:pt>
                <c:pt idx="925">
                  <c:v>8.2629996581857837E-3</c:v>
                </c:pt>
                <c:pt idx="926">
                  <c:v>1.9657883429450131E-3</c:v>
                </c:pt>
                <c:pt idx="927">
                  <c:v>7.6337253183509789E-4</c:v>
                </c:pt>
                <c:pt idx="928">
                  <c:v>-7.2390766236057631E-3</c:v>
                </c:pt>
                <c:pt idx="929">
                  <c:v>-1.72033779430227E-2</c:v>
                </c:pt>
                <c:pt idx="930">
                  <c:v>3.9219569960362776E-3</c:v>
                </c:pt>
                <c:pt idx="931">
                  <c:v>3.963807975407913E-3</c:v>
                </c:pt>
                <c:pt idx="932">
                  <c:v>4.7459451691890166E-3</c:v>
                </c:pt>
                <c:pt idx="933">
                  <c:v>1.2340695228172205E-3</c:v>
                </c:pt>
                <c:pt idx="934">
                  <c:v>4.6421983333248193E-3</c:v>
                </c:pt>
                <c:pt idx="935">
                  <c:v>8.6022543209033023E-3</c:v>
                </c:pt>
                <c:pt idx="936">
                  <c:v>1.5872507365114151E-3</c:v>
                </c:pt>
                <c:pt idx="937">
                  <c:v>2.2895887054267205E-2</c:v>
                </c:pt>
                <c:pt idx="938">
                  <c:v>7.7261186634289519E-4</c:v>
                </c:pt>
                <c:pt idx="939">
                  <c:v>-1.1830127624847424E-3</c:v>
                </c:pt>
                <c:pt idx="940">
                  <c:v>-6.459717530002974E-3</c:v>
                </c:pt>
                <c:pt idx="941">
                  <c:v>-7.9092632092317341E-3</c:v>
                </c:pt>
                <c:pt idx="942">
                  <c:v>-1.6435710247852601E-3</c:v>
                </c:pt>
                <c:pt idx="943">
                  <c:v>3.5593281271951655E-3</c:v>
                </c:pt>
                <c:pt idx="944">
                  <c:v>3.3017923260360068E-3</c:v>
                </c:pt>
                <c:pt idx="945">
                  <c:v>-1.4216130334726537E-2</c:v>
                </c:pt>
                <c:pt idx="946">
                  <c:v>4.6793760912782938E-3</c:v>
                </c:pt>
                <c:pt idx="947">
                  <c:v>-1.0851842336294141E-3</c:v>
                </c:pt>
                <c:pt idx="948">
                  <c:v>5.2400304264239904E-4</c:v>
                </c:pt>
                <c:pt idx="949">
                  <c:v>6.8482112542973357E-3</c:v>
                </c:pt>
                <c:pt idx="950">
                  <c:v>-4.7413576446518266E-3</c:v>
                </c:pt>
                <c:pt idx="951">
                  <c:v>-1.9752850185906059E-3</c:v>
                </c:pt>
                <c:pt idx="952">
                  <c:v>1.1803292768485131E-2</c:v>
                </c:pt>
                <c:pt idx="953">
                  <c:v>2.5860678323716422E-3</c:v>
                </c:pt>
                <c:pt idx="954">
                  <c:v>1.6468303014194646E-3</c:v>
                </c:pt>
                <c:pt idx="955">
                  <c:v>4.3472467151947306E-3</c:v>
                </c:pt>
                <c:pt idx="956">
                  <c:v>-9.1874755070364324E-3</c:v>
                </c:pt>
                <c:pt idx="957">
                  <c:v>-7.2473471377163218E-4</c:v>
                </c:pt>
                <c:pt idx="958">
                  <c:v>-4.6226206590011905E-3</c:v>
                </c:pt>
                <c:pt idx="959">
                  <c:v>-6.6977582741386686E-4</c:v>
                </c:pt>
                <c:pt idx="960">
                  <c:v>4.1540960405502935E-3</c:v>
                </c:pt>
                <c:pt idx="961">
                  <c:v>-2.3603936705902905E-3</c:v>
                </c:pt>
                <c:pt idx="962">
                  <c:v>4.413364188764592E-3</c:v>
                </c:pt>
                <c:pt idx="963">
                  <c:v>-4.3898998839370495E-3</c:v>
                </c:pt>
                <c:pt idx="964">
                  <c:v>-1.1196345186051867E-2</c:v>
                </c:pt>
                <c:pt idx="965">
                  <c:v>4.6276000239064696E-3</c:v>
                </c:pt>
                <c:pt idx="966">
                  <c:v>-9.6283696584523681E-4</c:v>
                </c:pt>
                <c:pt idx="967">
                  <c:v>7.7130388791910552E-3</c:v>
                </c:pt>
                <c:pt idx="968">
                  <c:v>-2.6593320145430113E-3</c:v>
                </c:pt>
                <c:pt idx="969">
                  <c:v>-8.5575663634974881E-3</c:v>
                </c:pt>
                <c:pt idx="970">
                  <c:v>1.0085918781745494E-2</c:v>
                </c:pt>
                <c:pt idx="971">
                  <c:v>6.1391971334334031E-3</c:v>
                </c:pt>
                <c:pt idx="972">
                  <c:v>-4.2370622932960964E-3</c:v>
                </c:pt>
                <c:pt idx="973">
                  <c:v>-3.9722041996933426E-3</c:v>
                </c:pt>
                <c:pt idx="974">
                  <c:v>-1.0605103175812187E-2</c:v>
                </c:pt>
                <c:pt idx="975">
                  <c:v>2.9607207278181408E-3</c:v>
                </c:pt>
                <c:pt idx="976">
                  <c:v>1.1897542607685043E-2</c:v>
                </c:pt>
                <c:pt idx="977">
                  <c:v>-4.8795413957580438E-3</c:v>
                </c:pt>
                <c:pt idx="978">
                  <c:v>4.110280644418241E-3</c:v>
                </c:pt>
                <c:pt idx="979">
                  <c:v>-6.1116912467049879E-3</c:v>
                </c:pt>
                <c:pt idx="980">
                  <c:v>3.5451278675072166E-3</c:v>
                </c:pt>
                <c:pt idx="981">
                  <c:v>9.7591959807116369E-3</c:v>
                </c:pt>
                <c:pt idx="982">
                  <c:v>-1.0043963773071682E-3</c:v>
                </c:pt>
                <c:pt idx="983">
                  <c:v>1.4027859851915886E-3</c:v>
                </c:pt>
                <c:pt idx="984">
                  <c:v>9.370146969595948E-3</c:v>
                </c:pt>
                <c:pt idx="985">
                  <c:v>8.865929572506797E-3</c:v>
                </c:pt>
                <c:pt idx="986">
                  <c:v>2.4288517646071693E-3</c:v>
                </c:pt>
                <c:pt idx="987">
                  <c:v>3.739425883468271E-3</c:v>
                </c:pt>
                <c:pt idx="988">
                  <c:v>-1.0370504412971289E-3</c:v>
                </c:pt>
                <c:pt idx="989">
                  <c:v>5.9916568163691335E-3</c:v>
                </c:pt>
                <c:pt idx="990">
                  <c:v>-2.9003332126643639E-4</c:v>
                </c:pt>
                <c:pt idx="991">
                  <c:v>-1.7624116661582952E-3</c:v>
                </c:pt>
                <c:pt idx="992">
                  <c:v>-2.7389360110354356E-3</c:v>
                </c:pt>
                <c:pt idx="993">
                  <c:v>1.872921402289872E-4</c:v>
                </c:pt>
                <c:pt idx="994">
                  <c:v>1.0898642622097516E-3</c:v>
                </c:pt>
                <c:pt idx="995">
                  <c:v>5.0265928144132017E-3</c:v>
                </c:pt>
                <c:pt idx="996">
                  <c:v>1.3665774826059787E-3</c:v>
                </c:pt>
                <c:pt idx="997">
                  <c:v>-1.0399197269071871E-2</c:v>
                </c:pt>
                <c:pt idx="998">
                  <c:v>9.5972486654121777E-3</c:v>
                </c:pt>
                <c:pt idx="999">
                  <c:v>9.8520607014576417E-4</c:v>
                </c:pt>
                <c:pt idx="1000">
                  <c:v>-1.3260656377538137E-2</c:v>
                </c:pt>
                <c:pt idx="1001">
                  <c:v>2.9049037086632767E-2</c:v>
                </c:pt>
                <c:pt idx="1002">
                  <c:v>3.5372079260585698E-3</c:v>
                </c:pt>
                <c:pt idx="1003">
                  <c:v>-1.2477239382999738E-3</c:v>
                </c:pt>
                <c:pt idx="1004">
                  <c:v>7.0751638836807863E-3</c:v>
                </c:pt>
                <c:pt idx="1005">
                  <c:v>3.0562541749879178E-3</c:v>
                </c:pt>
                <c:pt idx="1006">
                  <c:v>1.9034962534131862E-3</c:v>
                </c:pt>
                <c:pt idx="1007">
                  <c:v>2.4640485383954081E-3</c:v>
                </c:pt>
                <c:pt idx="1008">
                  <c:v>2.2163455764250203E-3</c:v>
                </c:pt>
                <c:pt idx="1009">
                  <c:v>1.5871778389102515E-3</c:v>
                </c:pt>
                <c:pt idx="1010">
                  <c:v>-1.3160900884381572E-3</c:v>
                </c:pt>
                <c:pt idx="1011">
                  <c:v>-1.3516930481890187E-3</c:v>
                </c:pt>
                <c:pt idx="1012">
                  <c:v>3.1052301077473783E-3</c:v>
                </c:pt>
                <c:pt idx="1013">
                  <c:v>-1.6028970124026311E-4</c:v>
                </c:pt>
                <c:pt idx="1014">
                  <c:v>-4.3930182750648366E-3</c:v>
                </c:pt>
                <c:pt idx="1015">
                  <c:v>-5.0171405113518391E-3</c:v>
                </c:pt>
                <c:pt idx="1016">
                  <c:v>-2.0851695881698509E-3</c:v>
                </c:pt>
                <c:pt idx="1017">
                  <c:v>9.8651828579747144E-4</c:v>
                </c:pt>
                <c:pt idx="1018">
                  <c:v>-1.043263901783063E-2</c:v>
                </c:pt>
                <c:pt idx="1019">
                  <c:v>8.6748062651522267E-3</c:v>
                </c:pt>
                <c:pt idx="1020">
                  <c:v>-1.3450070430329763E-3</c:v>
                </c:pt>
                <c:pt idx="1021">
                  <c:v>-2.247519297299252E-3</c:v>
                </c:pt>
                <c:pt idx="1022">
                  <c:v>-3.790414507798285E-3</c:v>
                </c:pt>
                <c:pt idx="1023">
                  <c:v>-7.9436018000303595E-3</c:v>
                </c:pt>
                <c:pt idx="1024">
                  <c:v>4.4285957520291675E-4</c:v>
                </c:pt>
                <c:pt idx="1025">
                  <c:v>4.2416289912043815E-3</c:v>
                </c:pt>
                <c:pt idx="1026">
                  <c:v>3.8323617961520551E-3</c:v>
                </c:pt>
                <c:pt idx="1027">
                  <c:v>-5.0648435488551821E-3</c:v>
                </c:pt>
                <c:pt idx="1028">
                  <c:v>1.2008179221659749E-3</c:v>
                </c:pt>
                <c:pt idx="1029">
                  <c:v>4.1011333196691992E-4</c:v>
                </c:pt>
                <c:pt idx="1030">
                  <c:v>-7.7436741485166121E-3</c:v>
                </c:pt>
                <c:pt idx="1031">
                  <c:v>3.0394790344758383E-3</c:v>
                </c:pt>
                <c:pt idx="1032">
                  <c:v>-8.6752191927740052E-4</c:v>
                </c:pt>
                <c:pt idx="1033">
                  <c:v>6.0442301214160884E-3</c:v>
                </c:pt>
                <c:pt idx="1034">
                  <c:v>7.8935407715959157E-4</c:v>
                </c:pt>
                <c:pt idx="1035">
                  <c:v>-1.2663919402206808E-3</c:v>
                </c:pt>
                <c:pt idx="1036">
                  <c:v>1.1274912959164095E-2</c:v>
                </c:pt>
                <c:pt idx="1037">
                  <c:v>-5.4132090487580969E-3</c:v>
                </c:pt>
                <c:pt idx="1038">
                  <c:v>1.8223236240381144E-6</c:v>
                </c:pt>
                <c:pt idx="1039">
                  <c:v>4.2478291209075494E-3</c:v>
                </c:pt>
                <c:pt idx="1040">
                  <c:v>-3.8366230768491823E-3</c:v>
                </c:pt>
                <c:pt idx="1041">
                  <c:v>1.7865058701768274E-3</c:v>
                </c:pt>
                <c:pt idx="1042">
                  <c:v>-2.4748522674438158E-3</c:v>
                </c:pt>
                <c:pt idx="1043">
                  <c:v>-1.1083016230902876E-2</c:v>
                </c:pt>
                <c:pt idx="1044">
                  <c:v>-6.2432704352855311E-3</c:v>
                </c:pt>
                <c:pt idx="1045">
                  <c:v>5.8428088592207099E-3</c:v>
                </c:pt>
                <c:pt idx="1046">
                  <c:v>7.0192910156059839E-3</c:v>
                </c:pt>
                <c:pt idx="1047">
                  <c:v>1.491811232374509E-3</c:v>
                </c:pt>
                <c:pt idx="1048">
                  <c:v>-1.8803626831778795E-3</c:v>
                </c:pt>
                <c:pt idx="1049">
                  <c:v>-1.3091460030549524E-4</c:v>
                </c:pt>
                <c:pt idx="1050">
                  <c:v>3.7515006172128863E-3</c:v>
                </c:pt>
                <c:pt idx="1051">
                  <c:v>-3.3752026011011254E-3</c:v>
                </c:pt>
                <c:pt idx="1052">
                  <c:v>5.7456808941186233E-3</c:v>
                </c:pt>
                <c:pt idx="1053">
                  <c:v>2.8019750134831121E-3</c:v>
                </c:pt>
                <c:pt idx="1054">
                  <c:v>-3.0240043729343261E-3</c:v>
                </c:pt>
                <c:pt idx="1055">
                  <c:v>-5.7956805819251219E-3</c:v>
                </c:pt>
                <c:pt idx="1056">
                  <c:v>-3.0287065904986308E-3</c:v>
                </c:pt>
                <c:pt idx="1057">
                  <c:v>1.2513042210769397E-3</c:v>
                </c:pt>
                <c:pt idx="1058">
                  <c:v>-2.1707912200862539E-3</c:v>
                </c:pt>
                <c:pt idx="1059">
                  <c:v>4.4748144694982889E-3</c:v>
                </c:pt>
                <c:pt idx="1060">
                  <c:v>7.2888587393702287E-3</c:v>
                </c:pt>
                <c:pt idx="1061">
                  <c:v>7.1512768934880906E-3</c:v>
                </c:pt>
                <c:pt idx="1062">
                  <c:v>-1.0249877696207202E-3</c:v>
                </c:pt>
                <c:pt idx="1063">
                  <c:v>3.6422783581315163E-3</c:v>
                </c:pt>
                <c:pt idx="1064">
                  <c:v>-6.8985101887065175E-3</c:v>
                </c:pt>
                <c:pt idx="1065">
                  <c:v>7.0635087176591522E-3</c:v>
                </c:pt>
                <c:pt idx="1066">
                  <c:v>3.0351459929918272E-3</c:v>
                </c:pt>
                <c:pt idx="1067">
                  <c:v>-9.3410985249315157E-3</c:v>
                </c:pt>
                <c:pt idx="1068">
                  <c:v>-6.5358208428240904E-3</c:v>
                </c:pt>
                <c:pt idx="1069">
                  <c:v>1.4968032616358637E-3</c:v>
                </c:pt>
                <c:pt idx="1070">
                  <c:v>-3.0109702959380726E-3</c:v>
                </c:pt>
                <c:pt idx="1071">
                  <c:v>2.4936421580117338E-3</c:v>
                </c:pt>
                <c:pt idx="1072">
                  <c:v>-6.0865861370953019E-3</c:v>
                </c:pt>
                <c:pt idx="1073">
                  <c:v>1.4168122877720581E-3</c:v>
                </c:pt>
                <c:pt idx="1074">
                  <c:v>8.3282644069706602E-4</c:v>
                </c:pt>
                <c:pt idx="1075">
                  <c:v>2.1960534979058571E-4</c:v>
                </c:pt>
                <c:pt idx="1076">
                  <c:v>-4.2587657794042879E-3</c:v>
                </c:pt>
                <c:pt idx="1077">
                  <c:v>-3.4820696350541629E-3</c:v>
                </c:pt>
                <c:pt idx="1078">
                  <c:v>-2.7843337545816298E-3</c:v>
                </c:pt>
                <c:pt idx="1079">
                  <c:v>-3.7855654433557797E-4</c:v>
                </c:pt>
                <c:pt idx="1080">
                  <c:v>1.6079531898750884E-3</c:v>
                </c:pt>
                <c:pt idx="1081">
                  <c:v>2.6906773877502189E-3</c:v>
                </c:pt>
                <c:pt idx="1082">
                  <c:v>5.3197469979420755E-3</c:v>
                </c:pt>
                <c:pt idx="1083">
                  <c:v>-2.3029051102136152E-3</c:v>
                </c:pt>
                <c:pt idx="1084">
                  <c:v>3.9470804812605344E-3</c:v>
                </c:pt>
                <c:pt idx="1085">
                  <c:v>5.1443634826336326E-3</c:v>
                </c:pt>
                <c:pt idx="1086">
                  <c:v>-1.2657100901775063E-3</c:v>
                </c:pt>
                <c:pt idx="1087">
                  <c:v>-2.6361855120969118E-3</c:v>
                </c:pt>
                <c:pt idx="1088">
                  <c:v>3.9471793393623935E-3</c:v>
                </c:pt>
                <c:pt idx="1089">
                  <c:v>3.9817432896995996E-3</c:v>
                </c:pt>
                <c:pt idx="1090">
                  <c:v>7.8106809056345695E-3</c:v>
                </c:pt>
                <c:pt idx="1091">
                  <c:v>-1.4833491531454882E-3</c:v>
                </c:pt>
                <c:pt idx="1092">
                  <c:v>2.2402884740347203E-3</c:v>
                </c:pt>
                <c:pt idx="1093">
                  <c:v>4.795312314700876E-3</c:v>
                </c:pt>
                <c:pt idx="1094">
                  <c:v>5.7991950853863074E-3</c:v>
                </c:pt>
                <c:pt idx="1095">
                  <c:v>4.0866854204892203E-3</c:v>
                </c:pt>
                <c:pt idx="1096">
                  <c:v>-4.1968807014795247E-3</c:v>
                </c:pt>
                <c:pt idx="1097">
                  <c:v>7.7477573279126598E-3</c:v>
                </c:pt>
                <c:pt idx="1098">
                  <c:v>3.6996844149867316E-3</c:v>
                </c:pt>
                <c:pt idx="1099">
                  <c:v>-5.9023879532302237E-4</c:v>
                </c:pt>
                <c:pt idx="1100">
                  <c:v>-1.045577601135784E-3</c:v>
                </c:pt>
                <c:pt idx="1101">
                  <c:v>-1.9304978246232559E-3</c:v>
                </c:pt>
                <c:pt idx="1102">
                  <c:v>7.3980432535878239E-4</c:v>
                </c:pt>
                <c:pt idx="1103">
                  <c:v>-2.7944757148342849E-3</c:v>
                </c:pt>
                <c:pt idx="1104">
                  <c:v>3.4535260022309803E-3</c:v>
                </c:pt>
                <c:pt idx="1105">
                  <c:v>1.2850996674509984E-3</c:v>
                </c:pt>
                <c:pt idx="1106">
                  <c:v>7.6844392507064655E-4</c:v>
                </c:pt>
                <c:pt idx="1107">
                  <c:v>3.1807881196463574E-3</c:v>
                </c:pt>
                <c:pt idx="1108">
                  <c:v>2.5640667613740387E-3</c:v>
                </c:pt>
                <c:pt idx="1109">
                  <c:v>3.3562215620382202E-3</c:v>
                </c:pt>
                <c:pt idx="1110">
                  <c:v>-3.267365089899628E-3</c:v>
                </c:pt>
                <c:pt idx="1111">
                  <c:v>-1.697506418425581E-3</c:v>
                </c:pt>
                <c:pt idx="1112">
                  <c:v>1.6958152124220654E-3</c:v>
                </c:pt>
                <c:pt idx="1113">
                  <c:v>-9.476216094469244E-4</c:v>
                </c:pt>
                <c:pt idx="1114">
                  <c:v>2.1451083256904665E-3</c:v>
                </c:pt>
                <c:pt idx="1115">
                  <c:v>-9.4591290922078496E-4</c:v>
                </c:pt>
                <c:pt idx="1116">
                  <c:v>-1.4012497017535863E-3</c:v>
                </c:pt>
                <c:pt idx="1117">
                  <c:v>1.553179660765136E-3</c:v>
                </c:pt>
                <c:pt idx="1118">
                  <c:v>4.1903430413976475E-3</c:v>
                </c:pt>
                <c:pt idx="1119">
                  <c:v>3.1174002827481593E-3</c:v>
                </c:pt>
                <c:pt idx="1120">
                  <c:v>1.0564290586998655E-3</c:v>
                </c:pt>
                <c:pt idx="1121">
                  <c:v>-9.9432812944405275E-4</c:v>
                </c:pt>
                <c:pt idx="1122">
                  <c:v>1.97756710904689E-3</c:v>
                </c:pt>
                <c:pt idx="1123">
                  <c:v>1.3569646354889942E-4</c:v>
                </c:pt>
                <c:pt idx="1124">
                  <c:v>-3.2601813609531094E-3</c:v>
                </c:pt>
                <c:pt idx="1125">
                  <c:v>-6.0387064095262693E-3</c:v>
                </c:pt>
                <c:pt idx="1126">
                  <c:v>-4.7460003283935563E-4</c:v>
                </c:pt>
                <c:pt idx="1127">
                  <c:v>6.1374528194025916E-3</c:v>
                </c:pt>
                <c:pt idx="1128">
                  <c:v>-4.4169027861929444E-3</c:v>
                </c:pt>
                <c:pt idx="1129">
                  <c:v>-3.7324872363777451E-3</c:v>
                </c:pt>
                <c:pt idx="1130">
                  <c:v>-5.7254501903956467E-4</c:v>
                </c:pt>
                <c:pt idx="1131">
                  <c:v>-1.8029264456268267E-3</c:v>
                </c:pt>
                <c:pt idx="1132">
                  <c:v>-4.2600648019505329E-3</c:v>
                </c:pt>
                <c:pt idx="1133">
                  <c:v>1.0907580071639993E-3</c:v>
                </c:pt>
                <c:pt idx="1134">
                  <c:v>-8.3385049413236211E-4</c:v>
                </c:pt>
                <c:pt idx="1135">
                  <c:v>2.7951719785971659E-3</c:v>
                </c:pt>
                <c:pt idx="1136">
                  <c:v>1.9505138256858906E-3</c:v>
                </c:pt>
                <c:pt idx="1137">
                  <c:v>4.6068198786280642E-3</c:v>
                </c:pt>
                <c:pt idx="1138">
                  <c:v>3.2646633538224792E-3</c:v>
                </c:pt>
                <c:pt idx="1139">
                  <c:v>2.2308792833742905E-4</c:v>
                </c:pt>
                <c:pt idx="1140">
                  <c:v>9.5037514555885235E-4</c:v>
                </c:pt>
                <c:pt idx="1141">
                  <c:v>6.8064516392565486E-3</c:v>
                </c:pt>
                <c:pt idx="1142">
                  <c:v>3.0209780481055149E-3</c:v>
                </c:pt>
                <c:pt idx="1143">
                  <c:v>3.2699239068214609E-3</c:v>
                </c:pt>
                <c:pt idx="1144">
                  <c:v>3.8065359380322818E-3</c:v>
                </c:pt>
                <c:pt idx="1145">
                  <c:v>4.851485041976176E-3</c:v>
                </c:pt>
                <c:pt idx="1146">
                  <c:v>2.7667604592696432E-3</c:v>
                </c:pt>
                <c:pt idx="1147">
                  <c:v>-6.0943700093357934E-3</c:v>
                </c:pt>
                <c:pt idx="1148">
                  <c:v>-3.7339259734171766E-3</c:v>
                </c:pt>
                <c:pt idx="1149">
                  <c:v>1.1669544313147582E-3</c:v>
                </c:pt>
                <c:pt idx="1150">
                  <c:v>4.0605954136015195E-3</c:v>
                </c:pt>
                <c:pt idx="1151">
                  <c:v>-5.6244889913209181E-4</c:v>
                </c:pt>
                <c:pt idx="1152">
                  <c:v>-9.1512156733879299E-4</c:v>
                </c:pt>
                <c:pt idx="1153">
                  <c:v>-1.3593720778700936E-3</c:v>
                </c:pt>
                <c:pt idx="1154">
                  <c:v>2.746524403690203E-3</c:v>
                </c:pt>
                <c:pt idx="1155">
                  <c:v>-2.7961723965145109E-3</c:v>
                </c:pt>
                <c:pt idx="1156">
                  <c:v>8.7403455032934209E-3</c:v>
                </c:pt>
                <c:pt idx="1157">
                  <c:v>3.2212807907219731E-3</c:v>
                </c:pt>
                <c:pt idx="1158">
                  <c:v>2.5469568396490326E-5</c:v>
                </c:pt>
                <c:pt idx="1159">
                  <c:v>-2.5970725605004158E-3</c:v>
                </c:pt>
                <c:pt idx="1160">
                  <c:v>-1.0301565150595838E-2</c:v>
                </c:pt>
                <c:pt idx="1161">
                  <c:v>4.3778130821829414E-3</c:v>
                </c:pt>
                <c:pt idx="1162">
                  <c:v>-3.9095786340700544E-4</c:v>
                </c:pt>
                <c:pt idx="1163">
                  <c:v>1.4276000570374052E-3</c:v>
                </c:pt>
                <c:pt idx="1164">
                  <c:v>-2.3893080686929373E-3</c:v>
                </c:pt>
                <c:pt idx="1165">
                  <c:v>1.842685091425933E-3</c:v>
                </c:pt>
                <c:pt idx="1166">
                  <c:v>8.4167068591253357E-4</c:v>
                </c:pt>
                <c:pt idx="1167">
                  <c:v>-5.3788900703029946E-4</c:v>
                </c:pt>
                <c:pt idx="1168">
                  <c:v>4.3073533768032572E-4</c:v>
                </c:pt>
                <c:pt idx="1169">
                  <c:v>8.6067634667933973E-3</c:v>
                </c:pt>
                <c:pt idx="1170">
                  <c:v>2.8429269414430424E-3</c:v>
                </c:pt>
                <c:pt idx="1171">
                  <c:v>2.9427446050581309E-3</c:v>
                </c:pt>
                <c:pt idx="1172">
                  <c:v>-8.6680999197255538E-5</c:v>
                </c:pt>
                <c:pt idx="1173">
                  <c:v>1.9069676230257558E-3</c:v>
                </c:pt>
                <c:pt idx="1174">
                  <c:v>-1.3677290696795549E-3</c:v>
                </c:pt>
                <c:pt idx="1175">
                  <c:v>2.4189005974579588E-3</c:v>
                </c:pt>
                <c:pt idx="1176">
                  <c:v>1.4170683944484465E-4</c:v>
                </c:pt>
                <c:pt idx="1177">
                  <c:v>-1.8514144130158193E-3</c:v>
                </c:pt>
                <c:pt idx="1178">
                  <c:v>5.9773726470667941E-4</c:v>
                </c:pt>
                <c:pt idx="1179">
                  <c:v>3.9783513645321464E-4</c:v>
                </c:pt>
                <c:pt idx="1180">
                  <c:v>-2.346763235197019E-3</c:v>
                </c:pt>
                <c:pt idx="1181">
                  <c:v>6.4084398524472353E-3</c:v>
                </c:pt>
                <c:pt idx="1182">
                  <c:v>7.3632922740060993E-4</c:v>
                </c:pt>
                <c:pt idx="1183">
                  <c:v>1.0183280922412066E-3</c:v>
                </c:pt>
                <c:pt idx="1184">
                  <c:v>5.7309792497047956E-5</c:v>
                </c:pt>
                <c:pt idx="1185">
                  <c:v>2.9396656923484253E-3</c:v>
                </c:pt>
                <c:pt idx="1186">
                  <c:v>-3.109109780602074E-3</c:v>
                </c:pt>
                <c:pt idx="1187">
                  <c:v>-2.0493134972609387E-3</c:v>
                </c:pt>
                <c:pt idx="1188">
                  <c:v>5.120975614632344E-4</c:v>
                </c:pt>
                <c:pt idx="1189">
                  <c:v>-1.0011082091447947E-2</c:v>
                </c:pt>
                <c:pt idx="1190">
                  <c:v>6.7707801074158337E-3</c:v>
                </c:pt>
                <c:pt idx="1191">
                  <c:v>-9.2531091301225406E-4</c:v>
                </c:pt>
                <c:pt idx="1192">
                  <c:v>-1.1598547442055376E-3</c:v>
                </c:pt>
                <c:pt idx="1193">
                  <c:v>3.4255135596581495E-3</c:v>
                </c:pt>
                <c:pt idx="1194">
                  <c:v>-3.2048371088766658E-3</c:v>
                </c:pt>
                <c:pt idx="1195">
                  <c:v>2.9677683876609172E-3</c:v>
                </c:pt>
                <c:pt idx="1196">
                  <c:v>2.8661771373160796E-3</c:v>
                </c:pt>
                <c:pt idx="1197">
                  <c:v>4.0732315712729405E-3</c:v>
                </c:pt>
                <c:pt idx="1198">
                  <c:v>3.5350957164196114E-3</c:v>
                </c:pt>
                <c:pt idx="1199">
                  <c:v>4.2386344076661498E-3</c:v>
                </c:pt>
                <c:pt idx="1200">
                  <c:v>-2.629668641127402E-3</c:v>
                </c:pt>
                <c:pt idx="1201">
                  <c:v>-3.3845568345719701E-3</c:v>
                </c:pt>
                <c:pt idx="1202">
                  <c:v>3.6712850693759562E-3</c:v>
                </c:pt>
                <c:pt idx="1203">
                  <c:v>5.8739655270582461E-3</c:v>
                </c:pt>
                <c:pt idx="1204">
                  <c:v>1.1165359441542731E-3</c:v>
                </c:pt>
                <c:pt idx="1205">
                  <c:v>1.8616832792922749E-3</c:v>
                </c:pt>
                <c:pt idx="1206">
                  <c:v>7.810346154588872E-4</c:v>
                </c:pt>
                <c:pt idx="1207">
                  <c:v>3.9432777466319148E-4</c:v>
                </c:pt>
                <c:pt idx="1208">
                  <c:v>2.1839970814534117E-3</c:v>
                </c:pt>
                <c:pt idx="1209">
                  <c:v>-1.3954220095777736E-3</c:v>
                </c:pt>
                <c:pt idx="1210">
                  <c:v>-3.0935265494337044E-3</c:v>
                </c:pt>
                <c:pt idx="1211">
                  <c:v>1.7277218302050323E-4</c:v>
                </c:pt>
                <c:pt idx="1212">
                  <c:v>1.754639441509252E-3</c:v>
                </c:pt>
                <c:pt idx="1213">
                  <c:v>-5.2629514152916709E-3</c:v>
                </c:pt>
                <c:pt idx="1214">
                  <c:v>1.48826036670279E-3</c:v>
                </c:pt>
                <c:pt idx="1215">
                  <c:v>2.2933555976678436E-3</c:v>
                </c:pt>
                <c:pt idx="1216">
                  <c:v>-1.3061222857746343E-3</c:v>
                </c:pt>
                <c:pt idx="1217">
                  <c:v>-1.9009948379417202E-3</c:v>
                </c:pt>
                <c:pt idx="1218">
                  <c:v>2.5806297796626002E-3</c:v>
                </c:pt>
                <c:pt idx="1219">
                  <c:v>-7.0669992730386186E-3</c:v>
                </c:pt>
                <c:pt idx="1220">
                  <c:v>7.6637155072004103E-4</c:v>
                </c:pt>
                <c:pt idx="1221">
                  <c:v>-2.5898574949531211E-3</c:v>
                </c:pt>
                <c:pt idx="1222">
                  <c:v>5.7032986152342749E-3</c:v>
                </c:pt>
                <c:pt idx="1223">
                  <c:v>-5.1639729891828322E-3</c:v>
                </c:pt>
                <c:pt idx="1224">
                  <c:v>-7.4023750391539337E-3</c:v>
                </c:pt>
                <c:pt idx="1225">
                  <c:v>-1.3739513011899326E-3</c:v>
                </c:pt>
                <c:pt idx="1226">
                  <c:v>5.3836357185816607E-3</c:v>
                </c:pt>
                <c:pt idx="1227">
                  <c:v>2.0955655352391522E-3</c:v>
                </c:pt>
                <c:pt idx="1228">
                  <c:v>2.345558388861615E-3</c:v>
                </c:pt>
                <c:pt idx="1229">
                  <c:v>2.7910519404539553E-3</c:v>
                </c:pt>
                <c:pt idx="1230">
                  <c:v>4.1878872097651388E-3</c:v>
                </c:pt>
                <c:pt idx="1231">
                  <c:v>8.7508341489802145E-4</c:v>
                </c:pt>
                <c:pt idx="1232">
                  <c:v>6.2138892944053805E-4</c:v>
                </c:pt>
                <c:pt idx="1233">
                  <c:v>-1.8857646932499042E-3</c:v>
                </c:pt>
                <c:pt idx="1234">
                  <c:v>-5.4291674419671828E-3</c:v>
                </c:pt>
                <c:pt idx="1235">
                  <c:v>6.6744203505603242E-3</c:v>
                </c:pt>
                <c:pt idx="1236">
                  <c:v>6.5579192416116037E-3</c:v>
                </c:pt>
                <c:pt idx="1237">
                  <c:v>-1.08111114681905E-3</c:v>
                </c:pt>
                <c:pt idx="1238">
                  <c:v>-2.486599428584319E-3</c:v>
                </c:pt>
                <c:pt idx="1239">
                  <c:v>-1.4034405873332326E-3</c:v>
                </c:pt>
                <c:pt idx="1240">
                  <c:v>5.4666664318690989E-3</c:v>
                </c:pt>
                <c:pt idx="1241">
                  <c:v>1.369002228068908E-3</c:v>
                </c:pt>
                <c:pt idx="1242">
                  <c:v>4.3231146739525928E-3</c:v>
                </c:pt>
                <c:pt idx="1243">
                  <c:v>2.0707060623772798E-3</c:v>
                </c:pt>
                <c:pt idx="1244">
                  <c:v>-2.081606261088137E-3</c:v>
                </c:pt>
                <c:pt idx="1245">
                  <c:v>8.9024750871917729E-4</c:v>
                </c:pt>
                <c:pt idx="1246">
                  <c:v>2.3996760470137244E-3</c:v>
                </c:pt>
                <c:pt idx="1247">
                  <c:v>-3.4320155108646016E-3</c:v>
                </c:pt>
                <c:pt idx="1248">
                  <c:v>-7.6754396995937506E-4</c:v>
                </c:pt>
                <c:pt idx="1249">
                  <c:v>6.5292722772455365E-3</c:v>
                </c:pt>
                <c:pt idx="1250">
                  <c:v>4.3370939200667773E-3</c:v>
                </c:pt>
                <c:pt idx="1251">
                  <c:v>2.0268369504265494E-4</c:v>
                </c:pt>
                <c:pt idx="1252">
                  <c:v>6.0169563032912788E-3</c:v>
                </c:pt>
                <c:pt idx="1253">
                  <c:v>-3.8038094818042718E-2</c:v>
                </c:pt>
                <c:pt idx="1254">
                  <c:v>-1.7285237872899757E-3</c:v>
                </c:pt>
                <c:pt idx="1255">
                  <c:v>1.3775757292975286E-4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65-4477-91AD-6A6E57ADD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035695"/>
        <c:axId val="1190040271"/>
      </c:scatterChart>
      <c:valAx>
        <c:axId val="1190035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190040271"/>
        <c:crosses val="autoZero"/>
        <c:crossBetween val="midCat"/>
      </c:valAx>
      <c:valAx>
        <c:axId val="11900402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1900356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Adjusted</a:t>
            </a:r>
            <a:r>
              <a:rPr lang="en-US" baseline="0"/>
              <a:t> Daily Return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'Risk&amp;Return'!$D$4:$D$1259</c:f>
              <c:numCache>
                <c:formatCode>0.00%</c:formatCode>
                <c:ptCount val="1256"/>
                <c:pt idx="0">
                  <c:v>9.8276291003328315E-3</c:v>
                </c:pt>
                <c:pt idx="1">
                  <c:v>5.2548247869183516E-4</c:v>
                </c:pt>
                <c:pt idx="2">
                  <c:v>-1.1567239597016349E-3</c:v>
                </c:pt>
                <c:pt idx="3">
                  <c:v>2.5143877490187434E-2</c:v>
                </c:pt>
                <c:pt idx="4">
                  <c:v>-1.7457160005903845E-3</c:v>
                </c:pt>
                <c:pt idx="5">
                  <c:v>3.6936369462792474E-3</c:v>
                </c:pt>
                <c:pt idx="6">
                  <c:v>1.1201940679607343E-2</c:v>
                </c:pt>
                <c:pt idx="7">
                  <c:v>-3.0224629560702303E-2</c:v>
                </c:pt>
                <c:pt idx="8">
                  <c:v>-5.4720439077539035E-3</c:v>
                </c:pt>
                <c:pt idx="9">
                  <c:v>-1.6812324945550114E-2</c:v>
                </c:pt>
                <c:pt idx="10">
                  <c:v>8.0157971849501991E-3</c:v>
                </c:pt>
                <c:pt idx="11">
                  <c:v>-9.5852382919413737E-4</c:v>
                </c:pt>
                <c:pt idx="12">
                  <c:v>-7.9164188796439616E-3</c:v>
                </c:pt>
                <c:pt idx="13">
                  <c:v>-1.6119583496946258E-3</c:v>
                </c:pt>
                <c:pt idx="14">
                  <c:v>-1.2012559321773945E-2</c:v>
                </c:pt>
                <c:pt idx="15">
                  <c:v>-1.182793545142103E-2</c:v>
                </c:pt>
                <c:pt idx="16">
                  <c:v>3.4092306010444075E-3</c:v>
                </c:pt>
                <c:pt idx="17">
                  <c:v>-5.8359364098157342E-3</c:v>
                </c:pt>
                <c:pt idx="18">
                  <c:v>-3.6780963642243772E-2</c:v>
                </c:pt>
                <c:pt idx="19">
                  <c:v>-1.7200967420536951E-3</c:v>
                </c:pt>
                <c:pt idx="20">
                  <c:v>-1.5149362572647139E-2</c:v>
                </c:pt>
                <c:pt idx="21">
                  <c:v>5.2103149171827644E-2</c:v>
                </c:pt>
                <c:pt idx="22">
                  <c:v>1.2966865068165117E-2</c:v>
                </c:pt>
                <c:pt idx="23">
                  <c:v>5.8789204301163429E-3</c:v>
                </c:pt>
                <c:pt idx="24">
                  <c:v>1.1010428473199333E-2</c:v>
                </c:pt>
                <c:pt idx="25">
                  <c:v>2.0376953861942731E-3</c:v>
                </c:pt>
                <c:pt idx="26">
                  <c:v>-5.1557913053736706E-3</c:v>
                </c:pt>
                <c:pt idx="27">
                  <c:v>6.2264995299165272E-3</c:v>
                </c:pt>
                <c:pt idx="28">
                  <c:v>1.1703544057328388E-2</c:v>
                </c:pt>
                <c:pt idx="29">
                  <c:v>6.9566202504129475E-3</c:v>
                </c:pt>
                <c:pt idx="30">
                  <c:v>-3.2613337257860115E-3</c:v>
                </c:pt>
                <c:pt idx="31">
                  <c:v>7.3758112444631497E-4</c:v>
                </c:pt>
                <c:pt idx="32">
                  <c:v>-1.264725445060975E-3</c:v>
                </c:pt>
                <c:pt idx="33">
                  <c:v>1.1590316567415626E-3</c:v>
                </c:pt>
                <c:pt idx="34">
                  <c:v>1.3598664266974961E-2</c:v>
                </c:pt>
                <c:pt idx="35">
                  <c:v>1.0385783631223049E-3</c:v>
                </c:pt>
                <c:pt idx="36">
                  <c:v>4.0394865929932362E-3</c:v>
                </c:pt>
                <c:pt idx="37">
                  <c:v>1.0181673086978409E-2</c:v>
                </c:pt>
                <c:pt idx="38">
                  <c:v>-2.4590037225855821E-3</c:v>
                </c:pt>
                <c:pt idx="39">
                  <c:v>1.2436605718592675E-2</c:v>
                </c:pt>
                <c:pt idx="40">
                  <c:v>-3.551917608471481E-3</c:v>
                </c:pt>
                <c:pt idx="41">
                  <c:v>-1.4542118210885031E-2</c:v>
                </c:pt>
                <c:pt idx="42">
                  <c:v>1.2371216604352758E-3</c:v>
                </c:pt>
                <c:pt idx="43">
                  <c:v>-3.6122967192435472E-3</c:v>
                </c:pt>
                <c:pt idx="44">
                  <c:v>-1.9947603662864341E-2</c:v>
                </c:pt>
                <c:pt idx="45">
                  <c:v>1.0806373743828698E-2</c:v>
                </c:pt>
                <c:pt idx="46">
                  <c:v>-2.0771576280662635E-2</c:v>
                </c:pt>
                <c:pt idx="47">
                  <c:v>9.6485804577030546E-3</c:v>
                </c:pt>
                <c:pt idx="48">
                  <c:v>8.7198231043002297E-3</c:v>
                </c:pt>
                <c:pt idx="49">
                  <c:v>4.1858947734701822E-4</c:v>
                </c:pt>
                <c:pt idx="50">
                  <c:v>1.1332335771977928E-2</c:v>
                </c:pt>
                <c:pt idx="51">
                  <c:v>-1.1960002534043385E-2</c:v>
                </c:pt>
                <c:pt idx="52">
                  <c:v>6.4656568077703551E-3</c:v>
                </c:pt>
                <c:pt idx="53">
                  <c:v>7.9724220997048605E-3</c:v>
                </c:pt>
                <c:pt idx="54">
                  <c:v>9.953385134416624E-3</c:v>
                </c:pt>
                <c:pt idx="55">
                  <c:v>5.9046022212532329E-3</c:v>
                </c:pt>
                <c:pt idx="56">
                  <c:v>1.4810486502244407E-2</c:v>
                </c:pt>
                <c:pt idx="57">
                  <c:v>2.1861392426095402E-2</c:v>
                </c:pt>
                <c:pt idx="58">
                  <c:v>-2.2961970749714383E-2</c:v>
                </c:pt>
                <c:pt idx="59">
                  <c:v>-4.9181375563543224E-3</c:v>
                </c:pt>
                <c:pt idx="60">
                  <c:v>1.6085724612788913E-3</c:v>
                </c:pt>
                <c:pt idx="61">
                  <c:v>-4.3287489941808838E-3</c:v>
                </c:pt>
                <c:pt idx="62">
                  <c:v>-4.3474588547534453E-3</c:v>
                </c:pt>
                <c:pt idx="63">
                  <c:v>-5.8942902724594317E-3</c:v>
                </c:pt>
                <c:pt idx="64">
                  <c:v>8.9291923054625084E-3</c:v>
                </c:pt>
                <c:pt idx="65">
                  <c:v>-1.0765674997870584E-2</c:v>
                </c:pt>
                <c:pt idx="66">
                  <c:v>-8.1743359945583285E-4</c:v>
                </c:pt>
                <c:pt idx="67">
                  <c:v>4.9953481937124343E-3</c:v>
                </c:pt>
                <c:pt idx="68">
                  <c:v>-8.1402416841342123E-4</c:v>
                </c:pt>
                <c:pt idx="69">
                  <c:v>-8.277323053566786E-3</c:v>
                </c:pt>
                <c:pt idx="70">
                  <c:v>1.4355754111060495E-3</c:v>
                </c:pt>
                <c:pt idx="71">
                  <c:v>9.0784742278600204E-3</c:v>
                </c:pt>
                <c:pt idx="72">
                  <c:v>-1.1177929540205208E-3</c:v>
                </c:pt>
                <c:pt idx="73">
                  <c:v>6.687108344067186E-3</c:v>
                </c:pt>
                <c:pt idx="74">
                  <c:v>-2.8468346474643438E-3</c:v>
                </c:pt>
                <c:pt idx="75">
                  <c:v>2.0341080330501509E-3</c:v>
                </c:pt>
                <c:pt idx="76">
                  <c:v>1.2520446321326699E-2</c:v>
                </c:pt>
                <c:pt idx="77">
                  <c:v>1.9046691295827466E-3</c:v>
                </c:pt>
                <c:pt idx="78">
                  <c:v>-1.2192277856724576E-2</c:v>
                </c:pt>
                <c:pt idx="79">
                  <c:v>4.2489248397365306E-3</c:v>
                </c:pt>
                <c:pt idx="80">
                  <c:v>-7.9050500936658653E-3</c:v>
                </c:pt>
                <c:pt idx="81">
                  <c:v>-1.1202139247169613E-3</c:v>
                </c:pt>
                <c:pt idx="82">
                  <c:v>1.5270742927638013E-3</c:v>
                </c:pt>
                <c:pt idx="83">
                  <c:v>-1.1353878875477459E-2</c:v>
                </c:pt>
                <c:pt idx="84">
                  <c:v>-8.2340532493798855E-4</c:v>
                </c:pt>
                <c:pt idx="85">
                  <c:v>4.1098217126916345E-3</c:v>
                </c:pt>
                <c:pt idx="86">
                  <c:v>2.9691106532241046E-3</c:v>
                </c:pt>
                <c:pt idx="87">
                  <c:v>-9.0368805656223569E-3</c:v>
                </c:pt>
                <c:pt idx="88">
                  <c:v>2.5755103473921134E-3</c:v>
                </c:pt>
                <c:pt idx="89">
                  <c:v>9.4216913440247387E-3</c:v>
                </c:pt>
                <c:pt idx="90">
                  <c:v>7.3117503734564E-3</c:v>
                </c:pt>
                <c:pt idx="91">
                  <c:v>4.0391613258810187E-3</c:v>
                </c:pt>
                <c:pt idx="92">
                  <c:v>-5.4566491732921888E-3</c:v>
                </c:pt>
                <c:pt idx="93">
                  <c:v>9.1782819819016728E-3</c:v>
                </c:pt>
                <c:pt idx="94">
                  <c:v>1.197644203475466E-2</c:v>
                </c:pt>
                <c:pt idx="95">
                  <c:v>7.5111965839281362E-3</c:v>
                </c:pt>
                <c:pt idx="96">
                  <c:v>8.5300024668120474E-3</c:v>
                </c:pt>
                <c:pt idx="97">
                  <c:v>4.8694517618017401E-3</c:v>
                </c:pt>
                <c:pt idx="98">
                  <c:v>2.2319830632164762E-3</c:v>
                </c:pt>
                <c:pt idx="99">
                  <c:v>1.9393193509144243E-4</c:v>
                </c:pt>
                <c:pt idx="100">
                  <c:v>-7.8814322474327261E-3</c:v>
                </c:pt>
                <c:pt idx="101">
                  <c:v>6.8147587966036968E-3</c:v>
                </c:pt>
                <c:pt idx="102">
                  <c:v>4.4531602284115955E-3</c:v>
                </c:pt>
                <c:pt idx="103">
                  <c:v>-9.6841495460245195E-5</c:v>
                </c:pt>
                <c:pt idx="104">
                  <c:v>-1.9410355488712203E-2</c:v>
                </c:pt>
                <c:pt idx="105">
                  <c:v>2.9534097966816913E-4</c:v>
                </c:pt>
                <c:pt idx="106">
                  <c:v>1.2524657028319371E-2</c:v>
                </c:pt>
                <c:pt idx="107">
                  <c:v>-1.4495919360643974E-2</c:v>
                </c:pt>
                <c:pt idx="108">
                  <c:v>-2.0737340379085294E-3</c:v>
                </c:pt>
                <c:pt idx="109">
                  <c:v>9.1522928811868347E-3</c:v>
                </c:pt>
                <c:pt idx="110">
                  <c:v>3.7154522975554522E-3</c:v>
                </c:pt>
                <c:pt idx="111">
                  <c:v>-1.1386052710495944E-2</c:v>
                </c:pt>
                <c:pt idx="112">
                  <c:v>-9.9207108814845634E-3</c:v>
                </c:pt>
                <c:pt idx="113">
                  <c:v>-2.3077522845179371E-3</c:v>
                </c:pt>
                <c:pt idx="114">
                  <c:v>2.3530327233980037E-2</c:v>
                </c:pt>
                <c:pt idx="115">
                  <c:v>-2.0020505932918764E-2</c:v>
                </c:pt>
                <c:pt idx="116">
                  <c:v>3.9962435611500483E-3</c:v>
                </c:pt>
                <c:pt idx="117">
                  <c:v>-4.096298248144073E-3</c:v>
                </c:pt>
                <c:pt idx="118">
                  <c:v>1.4215699341039126E-2</c:v>
                </c:pt>
                <c:pt idx="119">
                  <c:v>-4.4517736233939172E-3</c:v>
                </c:pt>
                <c:pt idx="120">
                  <c:v>6.5223855420444158E-3</c:v>
                </c:pt>
                <c:pt idx="121">
                  <c:v>-3.9478352427583813E-3</c:v>
                </c:pt>
                <c:pt idx="122">
                  <c:v>1.0917291506938804E-2</c:v>
                </c:pt>
                <c:pt idx="123">
                  <c:v>-3.6258702486812212E-3</c:v>
                </c:pt>
                <c:pt idx="124">
                  <c:v>7.9205709014531344E-3</c:v>
                </c:pt>
                <c:pt idx="125">
                  <c:v>-2.4380503171190864E-3</c:v>
                </c:pt>
                <c:pt idx="126">
                  <c:v>-2.9333185387392679E-3</c:v>
                </c:pt>
                <c:pt idx="127">
                  <c:v>6.851341370316342E-4</c:v>
                </c:pt>
                <c:pt idx="128">
                  <c:v>-7.3662011604840464E-3</c:v>
                </c:pt>
                <c:pt idx="129">
                  <c:v>5.1130560921589466E-3</c:v>
                </c:pt>
                <c:pt idx="130">
                  <c:v>5.8673281107582513E-3</c:v>
                </c:pt>
                <c:pt idx="131">
                  <c:v>1.7973252813959319E-2</c:v>
                </c:pt>
                <c:pt idx="132">
                  <c:v>6.5863062096521265E-3</c:v>
                </c:pt>
                <c:pt idx="133">
                  <c:v>8.9973942246046826E-3</c:v>
                </c:pt>
                <c:pt idx="134">
                  <c:v>1.3671379232364261E-2</c:v>
                </c:pt>
                <c:pt idx="135">
                  <c:v>3.8996676738507719E-3</c:v>
                </c:pt>
                <c:pt idx="136">
                  <c:v>8.1192662055897154E-3</c:v>
                </c:pt>
                <c:pt idx="137">
                  <c:v>-1.5633769163440436E-3</c:v>
                </c:pt>
                <c:pt idx="138">
                  <c:v>3.8582029651460085E-3</c:v>
                </c:pt>
                <c:pt idx="139">
                  <c:v>8.2461439226814547E-4</c:v>
                </c:pt>
                <c:pt idx="140">
                  <c:v>4.4783281632485216E-3</c:v>
                </c:pt>
                <c:pt idx="141">
                  <c:v>-2.7356787389523862E-4</c:v>
                </c:pt>
                <c:pt idx="142">
                  <c:v>6.3654496694600833E-3</c:v>
                </c:pt>
                <c:pt idx="143">
                  <c:v>7.3155862553352753E-3</c:v>
                </c:pt>
                <c:pt idx="144">
                  <c:v>9.8941945917378153E-4</c:v>
                </c:pt>
                <c:pt idx="145">
                  <c:v>-4.6850247218592584E-3</c:v>
                </c:pt>
                <c:pt idx="146">
                  <c:v>-5.0706781986130734E-3</c:v>
                </c:pt>
                <c:pt idx="147">
                  <c:v>-5.446760965444465E-4</c:v>
                </c:pt>
                <c:pt idx="148">
                  <c:v>3.5351031401610017E-3</c:v>
                </c:pt>
                <c:pt idx="149">
                  <c:v>1.1762416081067307E-3</c:v>
                </c:pt>
                <c:pt idx="150">
                  <c:v>8.8202194803221005E-3</c:v>
                </c:pt>
                <c:pt idx="151">
                  <c:v>6.4312164244994686E-3</c:v>
                </c:pt>
                <c:pt idx="152">
                  <c:v>-3.0315441100060101E-3</c:v>
                </c:pt>
                <c:pt idx="153">
                  <c:v>6.5862284363140218E-3</c:v>
                </c:pt>
                <c:pt idx="154">
                  <c:v>1.4187228178739776E-3</c:v>
                </c:pt>
                <c:pt idx="155">
                  <c:v>8.8496966004710062E-4</c:v>
                </c:pt>
                <c:pt idx="156">
                  <c:v>8.2861091511133231E-3</c:v>
                </c:pt>
                <c:pt idx="157">
                  <c:v>5.9511373829997105E-3</c:v>
                </c:pt>
                <c:pt idx="158">
                  <c:v>3.3098909269472241E-3</c:v>
                </c:pt>
                <c:pt idx="159">
                  <c:v>-1.9144258677972826E-3</c:v>
                </c:pt>
                <c:pt idx="160">
                  <c:v>-1.3954650591500076E-3</c:v>
                </c:pt>
                <c:pt idx="161">
                  <c:v>1.0463144531314159E-3</c:v>
                </c:pt>
                <c:pt idx="162">
                  <c:v>-7.1732991597321469E-3</c:v>
                </c:pt>
                <c:pt idx="163">
                  <c:v>-9.5277287842634555E-3</c:v>
                </c:pt>
                <c:pt idx="164">
                  <c:v>-6.4914974367292202E-3</c:v>
                </c:pt>
                <c:pt idx="165">
                  <c:v>-8.0305087149409979E-4</c:v>
                </c:pt>
                <c:pt idx="166">
                  <c:v>1.9625122625834372E-3</c:v>
                </c:pt>
                <c:pt idx="167">
                  <c:v>7.1040299070177946E-3</c:v>
                </c:pt>
                <c:pt idx="168">
                  <c:v>-6.6583675447024933E-3</c:v>
                </c:pt>
                <c:pt idx="169">
                  <c:v>-1.8727357291084506E-3</c:v>
                </c:pt>
                <c:pt idx="170">
                  <c:v>-1.5105617142578513E-2</c:v>
                </c:pt>
                <c:pt idx="171">
                  <c:v>-9.1002817053222346E-3</c:v>
                </c:pt>
                <c:pt idx="172">
                  <c:v>1.8311332856692762E-4</c:v>
                </c:pt>
                <c:pt idx="173">
                  <c:v>-3.3271868075262084E-2</c:v>
                </c:pt>
                <c:pt idx="174">
                  <c:v>1.3609911709944635E-2</c:v>
                </c:pt>
                <c:pt idx="175">
                  <c:v>8.6322029395076074E-3</c:v>
                </c:pt>
                <c:pt idx="176">
                  <c:v>7.8631471215281322E-3</c:v>
                </c:pt>
                <c:pt idx="177">
                  <c:v>-1.1492079984849784E-2</c:v>
                </c:pt>
                <c:pt idx="178">
                  <c:v>-1.9388765805366498E-2</c:v>
                </c:pt>
                <c:pt idx="179">
                  <c:v>2.0600204715790934E-2</c:v>
                </c:pt>
                <c:pt idx="180">
                  <c:v>-1.1329551561978637E-2</c:v>
                </c:pt>
                <c:pt idx="181">
                  <c:v>5.9316178308334661E-2</c:v>
                </c:pt>
                <c:pt idx="182">
                  <c:v>2.6591275882001443E-3</c:v>
                </c:pt>
                <c:pt idx="183">
                  <c:v>7.2311611795783009E-3</c:v>
                </c:pt>
                <c:pt idx="184">
                  <c:v>-1.5585569522272805E-2</c:v>
                </c:pt>
                <c:pt idx="185">
                  <c:v>-2.6734750053742414E-4</c:v>
                </c:pt>
                <c:pt idx="186">
                  <c:v>-9.8247358937170203E-4</c:v>
                </c:pt>
                <c:pt idx="187">
                  <c:v>-9.6973658822865055E-3</c:v>
                </c:pt>
                <c:pt idx="188">
                  <c:v>1.0411468680590046E-2</c:v>
                </c:pt>
                <c:pt idx="189">
                  <c:v>3.8321975800892165E-3</c:v>
                </c:pt>
                <c:pt idx="190">
                  <c:v>2.6655054602071995E-3</c:v>
                </c:pt>
                <c:pt idx="191">
                  <c:v>1.1993122232388506E-2</c:v>
                </c:pt>
                <c:pt idx="192">
                  <c:v>1.5768890571354252E-3</c:v>
                </c:pt>
                <c:pt idx="193">
                  <c:v>3.3192948947371689E-3</c:v>
                </c:pt>
                <c:pt idx="194">
                  <c:v>1.101759934109914E-2</c:v>
                </c:pt>
                <c:pt idx="195">
                  <c:v>-4.0627931177573268E-3</c:v>
                </c:pt>
                <c:pt idx="196">
                  <c:v>-6.1694372803289769E-3</c:v>
                </c:pt>
                <c:pt idx="197">
                  <c:v>1.3848937265953367E-2</c:v>
                </c:pt>
                <c:pt idx="198">
                  <c:v>-2.4090715996893924E-3</c:v>
                </c:pt>
                <c:pt idx="199">
                  <c:v>-2.5904998615373167E-4</c:v>
                </c:pt>
                <c:pt idx="200">
                  <c:v>7.7278694495409002E-3</c:v>
                </c:pt>
                <c:pt idx="201">
                  <c:v>4.3519146487634728E-3</c:v>
                </c:pt>
                <c:pt idx="202">
                  <c:v>-1.5966229803889766E-2</c:v>
                </c:pt>
                <c:pt idx="203">
                  <c:v>8.1009812977697881E-3</c:v>
                </c:pt>
                <c:pt idx="204">
                  <c:v>5.5633855078556661E-3</c:v>
                </c:pt>
                <c:pt idx="205">
                  <c:v>-4.2678557857768582E-4</c:v>
                </c:pt>
                <c:pt idx="206">
                  <c:v>-1.1110424176816738E-3</c:v>
                </c:pt>
                <c:pt idx="207">
                  <c:v>5.456820032015643E-3</c:v>
                </c:pt>
                <c:pt idx="208">
                  <c:v>6.6090547727777338E-3</c:v>
                </c:pt>
                <c:pt idx="209">
                  <c:v>5.9130140678651194E-4</c:v>
                </c:pt>
                <c:pt idx="210">
                  <c:v>-1.4361098035220066E-3</c:v>
                </c:pt>
                <c:pt idx="211">
                  <c:v>1.2669451077904868E-3</c:v>
                </c:pt>
                <c:pt idx="212">
                  <c:v>1.9400758381283264E-3</c:v>
                </c:pt>
                <c:pt idx="213">
                  <c:v>-7.018420203499208E-3</c:v>
                </c:pt>
                <c:pt idx="214">
                  <c:v>-1.4788357032169078E-2</c:v>
                </c:pt>
                <c:pt idx="215">
                  <c:v>1.6353578386597242E-3</c:v>
                </c:pt>
                <c:pt idx="216">
                  <c:v>1.5780646812322434E-2</c:v>
                </c:pt>
                <c:pt idx="217">
                  <c:v>-7.901929101623446E-3</c:v>
                </c:pt>
                <c:pt idx="218">
                  <c:v>2.9815373906459091E-3</c:v>
                </c:pt>
                <c:pt idx="219">
                  <c:v>1.1415993797471567E-2</c:v>
                </c:pt>
                <c:pt idx="220">
                  <c:v>5.7009339414611599E-3</c:v>
                </c:pt>
                <c:pt idx="221">
                  <c:v>5.2529391857950129E-3</c:v>
                </c:pt>
                <c:pt idx="222">
                  <c:v>-8.9384338812121995E-3</c:v>
                </c:pt>
                <c:pt idx="223">
                  <c:v>3.0160089130299543E-3</c:v>
                </c:pt>
                <c:pt idx="224">
                  <c:v>-9.1982496801999334E-4</c:v>
                </c:pt>
                <c:pt idx="225">
                  <c:v>3.5105888217763109E-3</c:v>
                </c:pt>
                <c:pt idx="226">
                  <c:v>-5.8581451404970137E-3</c:v>
                </c:pt>
                <c:pt idx="227">
                  <c:v>5.0234925984513059E-3</c:v>
                </c:pt>
                <c:pt idx="228">
                  <c:v>-1.3370730607606264E-3</c:v>
                </c:pt>
                <c:pt idx="229">
                  <c:v>-1.9254591181014412E-3</c:v>
                </c:pt>
                <c:pt idx="230">
                  <c:v>-2.0974152094140638E-3</c:v>
                </c:pt>
                <c:pt idx="231">
                  <c:v>-5.0310367682325084E-4</c:v>
                </c:pt>
                <c:pt idx="232">
                  <c:v>1.5103404804981504E-3</c:v>
                </c:pt>
                <c:pt idx="233">
                  <c:v>-1.7515462265822498E-2</c:v>
                </c:pt>
                <c:pt idx="234">
                  <c:v>8.0770020153367091E-3</c:v>
                </c:pt>
                <c:pt idx="235">
                  <c:v>-7.1384523874777183E-3</c:v>
                </c:pt>
                <c:pt idx="236">
                  <c:v>3.0659669280113646E-3</c:v>
                </c:pt>
                <c:pt idx="237">
                  <c:v>-4.251159275373708E-4</c:v>
                </c:pt>
                <c:pt idx="238">
                  <c:v>1.0912199313826136E-2</c:v>
                </c:pt>
                <c:pt idx="239">
                  <c:v>5.3698463168966497E-3</c:v>
                </c:pt>
                <c:pt idx="240">
                  <c:v>6.0905931103709806E-3</c:v>
                </c:pt>
                <c:pt idx="241">
                  <c:v>-6.5929046013373516E-3</c:v>
                </c:pt>
                <c:pt idx="242">
                  <c:v>-3.3540129827649072E-3</c:v>
                </c:pt>
                <c:pt idx="243">
                  <c:v>6.7134522196373293E-4</c:v>
                </c:pt>
                <c:pt idx="244">
                  <c:v>1.5494068061361754E-2</c:v>
                </c:pt>
                <c:pt idx="245">
                  <c:v>-2.7315165509727984E-3</c:v>
                </c:pt>
                <c:pt idx="246">
                  <c:v>-1.4863124453548291E-2</c:v>
                </c:pt>
                <c:pt idx="247">
                  <c:v>1.15419192016079E-2</c:v>
                </c:pt>
                <c:pt idx="248">
                  <c:v>-2.9979226987882335E-3</c:v>
                </c:pt>
                <c:pt idx="249">
                  <c:v>-6.3593134003561182E-3</c:v>
                </c:pt>
                <c:pt idx="250">
                  <c:v>6.1085615882051827E-3</c:v>
                </c:pt>
                <c:pt idx="251">
                  <c:v>-4.179550023815439E-3</c:v>
                </c:pt>
                <c:pt idx="252">
                  <c:v>-3.6941232690119764E-3</c:v>
                </c:pt>
                <c:pt idx="253">
                  <c:v>2.268729849276676E-3</c:v>
                </c:pt>
                <c:pt idx="254">
                  <c:v>-3.6141325428293587E-3</c:v>
                </c:pt>
                <c:pt idx="255">
                  <c:v>2.7749263575309276E-3</c:v>
                </c:pt>
                <c:pt idx="256">
                  <c:v>1.5937113497600248E-3</c:v>
                </c:pt>
                <c:pt idx="257">
                  <c:v>-5.127345713397115E-3</c:v>
                </c:pt>
                <c:pt idx="258">
                  <c:v>1.6885110336716905E-4</c:v>
                </c:pt>
                <c:pt idx="259">
                  <c:v>4.2227695860174224E-3</c:v>
                </c:pt>
                <c:pt idx="260">
                  <c:v>9.3940111736772261E-3</c:v>
                </c:pt>
                <c:pt idx="261">
                  <c:v>-3.5126430790005971E-3</c:v>
                </c:pt>
                <c:pt idx="262">
                  <c:v>-1.84467993997127E-3</c:v>
                </c:pt>
                <c:pt idx="263">
                  <c:v>-1.1754993103257015E-3</c:v>
                </c:pt>
                <c:pt idx="264">
                  <c:v>6.3662550414873027E-3</c:v>
                </c:pt>
                <c:pt idx="265">
                  <c:v>4.4152719295705214E-3</c:v>
                </c:pt>
                <c:pt idx="266">
                  <c:v>2.0762271602650377E-3</c:v>
                </c:pt>
                <c:pt idx="267">
                  <c:v>6.1206984737831671E-3</c:v>
                </c:pt>
                <c:pt idx="268">
                  <c:v>-1.1777867768973284E-2</c:v>
                </c:pt>
                <c:pt idx="269">
                  <c:v>1.833609153719897E-3</c:v>
                </c:pt>
                <c:pt idx="270">
                  <c:v>1.7473329812053868E-3</c:v>
                </c:pt>
                <c:pt idx="271">
                  <c:v>-1.0529199516447551E-2</c:v>
                </c:pt>
                <c:pt idx="272">
                  <c:v>4.024164621074207E-3</c:v>
                </c:pt>
                <c:pt idx="273">
                  <c:v>8.3461337028018347E-5</c:v>
                </c:pt>
                <c:pt idx="274">
                  <c:v>5.8580905898154465E-4</c:v>
                </c:pt>
                <c:pt idx="275">
                  <c:v>-1.5904713624569065E-3</c:v>
                </c:pt>
                <c:pt idx="276">
                  <c:v>-4.7009233176245032E-3</c:v>
                </c:pt>
                <c:pt idx="277">
                  <c:v>8.4078621136875968E-4</c:v>
                </c:pt>
                <c:pt idx="278">
                  <c:v>-8.866412179320082E-3</c:v>
                </c:pt>
                <c:pt idx="279">
                  <c:v>-2.0381580383281119E-3</c:v>
                </c:pt>
                <c:pt idx="280">
                  <c:v>-9.3081331989346948E-3</c:v>
                </c:pt>
                <c:pt idx="281">
                  <c:v>-3.43718320027194E-3</c:v>
                </c:pt>
                <c:pt idx="282">
                  <c:v>1.0277212862318478E-2</c:v>
                </c:pt>
                <c:pt idx="283">
                  <c:v>-8.3852546694167859E-3</c:v>
                </c:pt>
                <c:pt idx="284">
                  <c:v>-4.305676301350864E-3</c:v>
                </c:pt>
                <c:pt idx="285">
                  <c:v>2.5854471277869202E-3</c:v>
                </c:pt>
                <c:pt idx="286">
                  <c:v>-7.776481821933039E-3</c:v>
                </c:pt>
                <c:pt idx="287">
                  <c:v>5.3631786838617169E-3</c:v>
                </c:pt>
                <c:pt idx="288">
                  <c:v>-8.1432806355054895E-3</c:v>
                </c:pt>
                <c:pt idx="289">
                  <c:v>5.465286749965108E-3</c:v>
                </c:pt>
                <c:pt idx="290">
                  <c:v>4.4023759253388351E-3</c:v>
                </c:pt>
                <c:pt idx="291">
                  <c:v>-2.5010960475160505E-3</c:v>
                </c:pt>
                <c:pt idx="292">
                  <c:v>-1.2512034292511907E-2</c:v>
                </c:pt>
                <c:pt idx="293">
                  <c:v>1.2944430682143177E-2</c:v>
                </c:pt>
                <c:pt idx="294">
                  <c:v>6.3662353752446353E-3</c:v>
                </c:pt>
                <c:pt idx="295">
                  <c:v>-6.1079860478219054E-3</c:v>
                </c:pt>
                <c:pt idx="296">
                  <c:v>5.9368756684676869E-3</c:v>
                </c:pt>
                <c:pt idx="297">
                  <c:v>-1.809073147507009E-2</c:v>
                </c:pt>
                <c:pt idx="298">
                  <c:v>-1.9232211383221811E-3</c:v>
                </c:pt>
                <c:pt idx="299">
                  <c:v>8.7125148169736565E-3</c:v>
                </c:pt>
                <c:pt idx="300">
                  <c:v>1.3271983916880722E-2</c:v>
                </c:pt>
                <c:pt idx="301">
                  <c:v>-4.289792935851475E-3</c:v>
                </c:pt>
                <c:pt idx="302">
                  <c:v>1.2026700904784757E-3</c:v>
                </c:pt>
                <c:pt idx="303">
                  <c:v>-1.0357945997715803E-2</c:v>
                </c:pt>
                <c:pt idx="304">
                  <c:v>1.300165947387259E-3</c:v>
                </c:pt>
                <c:pt idx="305">
                  <c:v>3.892217872181926E-3</c:v>
                </c:pt>
                <c:pt idx="306">
                  <c:v>1.3631645623387135E-2</c:v>
                </c:pt>
                <c:pt idx="307">
                  <c:v>3.8247344581348102E-3</c:v>
                </c:pt>
                <c:pt idx="308">
                  <c:v>1.4651487949874918E-2</c:v>
                </c:pt>
                <c:pt idx="309">
                  <c:v>-1.6434423508120317E-2</c:v>
                </c:pt>
                <c:pt idx="310">
                  <c:v>8.4759135327256135E-5</c:v>
                </c:pt>
                <c:pt idx="311">
                  <c:v>7.533728179322719E-3</c:v>
                </c:pt>
                <c:pt idx="312">
                  <c:v>-1.9242369972548554E-2</c:v>
                </c:pt>
                <c:pt idx="313">
                  <c:v>-1.6731634364408415E-2</c:v>
                </c:pt>
                <c:pt idx="314">
                  <c:v>-5.3474247726450451E-3</c:v>
                </c:pt>
                <c:pt idx="315">
                  <c:v>-3.0156625986375928E-2</c:v>
                </c:pt>
                <c:pt idx="316">
                  <c:v>-2.4945895180580661E-2</c:v>
                </c:pt>
                <c:pt idx="317">
                  <c:v>7.3391205974170134E-2</c:v>
                </c:pt>
                <c:pt idx="318">
                  <c:v>-2.596384695476945E-2</c:v>
                </c:pt>
                <c:pt idx="319">
                  <c:v>3.36148010501938E-2</c:v>
                </c:pt>
                <c:pt idx="320">
                  <c:v>-7.3057803217245207E-3</c:v>
                </c:pt>
                <c:pt idx="321">
                  <c:v>1.1237510325485542E-2</c:v>
                </c:pt>
                <c:pt idx="322">
                  <c:v>-5.9760579174361421E-4</c:v>
                </c:pt>
                <c:pt idx="323">
                  <c:v>2.2199467984990499E-2</c:v>
                </c:pt>
                <c:pt idx="324">
                  <c:v>-4.5776137326417575E-2</c:v>
                </c:pt>
                <c:pt idx="325">
                  <c:v>-9.5092000072412114E-2</c:v>
                </c:pt>
                <c:pt idx="326">
                  <c:v>9.2203800114490628E-2</c:v>
                </c:pt>
                <c:pt idx="327">
                  <c:v>-6.6492176772305137E-2</c:v>
                </c:pt>
                <c:pt idx="328">
                  <c:v>0.11072277134022869</c:v>
                </c:pt>
                <c:pt idx="329">
                  <c:v>2.7458251350866641E-2</c:v>
                </c:pt>
                <c:pt idx="330">
                  <c:v>-2.1451593252441635E-2</c:v>
                </c:pt>
                <c:pt idx="331">
                  <c:v>-4.6962425911115928E-2</c:v>
                </c:pt>
                <c:pt idx="332">
                  <c:v>2.7160773384447279E-3</c:v>
                </c:pt>
                <c:pt idx="333">
                  <c:v>6.5413642031408288E-3</c:v>
                </c:pt>
                <c:pt idx="334">
                  <c:v>-5.0182066112445939E-2</c:v>
                </c:pt>
                <c:pt idx="335">
                  <c:v>3.8322975406503471E-3</c:v>
                </c:pt>
                <c:pt idx="336">
                  <c:v>-2.188085634313114E-3</c:v>
                </c:pt>
                <c:pt idx="337">
                  <c:v>4.9928325891743862E-2</c:v>
                </c:pt>
                <c:pt idx="338">
                  <c:v>-1.3723734636550161E-2</c:v>
                </c:pt>
                <c:pt idx="339">
                  <c:v>4.5662264519181883E-3</c:v>
                </c:pt>
                <c:pt idx="340">
                  <c:v>3.8752390880036097E-2</c:v>
                </c:pt>
                <c:pt idx="341">
                  <c:v>6.9707840604528335E-3</c:v>
                </c:pt>
                <c:pt idx="342">
                  <c:v>5.3688511142375293E-2</c:v>
                </c:pt>
                <c:pt idx="343">
                  <c:v>-3.2898491071366935E-2</c:v>
                </c:pt>
                <c:pt idx="344">
                  <c:v>-1.2296676377809154E-3</c:v>
                </c:pt>
                <c:pt idx="345">
                  <c:v>-3.2868733934718483E-4</c:v>
                </c:pt>
                <c:pt idx="346">
                  <c:v>2.8330681073654912E-2</c:v>
                </c:pt>
                <c:pt idx="347">
                  <c:v>2.9100827405304473E-2</c:v>
                </c:pt>
                <c:pt idx="348">
                  <c:v>-1.8616338811367052E-3</c:v>
                </c:pt>
                <c:pt idx="349">
                  <c:v>2.734830115093077E-2</c:v>
                </c:pt>
                <c:pt idx="350">
                  <c:v>-1.5884205270472655E-3</c:v>
                </c:pt>
                <c:pt idx="351">
                  <c:v>-1.7330354751386889E-2</c:v>
                </c:pt>
                <c:pt idx="352">
                  <c:v>-4.9410850016255023E-3</c:v>
                </c:pt>
                <c:pt idx="353">
                  <c:v>1.8252383915876295E-2</c:v>
                </c:pt>
                <c:pt idx="354">
                  <c:v>-2.3528662304531066E-2</c:v>
                </c:pt>
                <c:pt idx="355">
                  <c:v>7.0547159812307664E-3</c:v>
                </c:pt>
                <c:pt idx="356">
                  <c:v>-8.8457555876730876E-3</c:v>
                </c:pt>
                <c:pt idx="357">
                  <c:v>-2.3413287177554529E-3</c:v>
                </c:pt>
                <c:pt idx="358">
                  <c:v>-3.4979192684694349E-2</c:v>
                </c:pt>
                <c:pt idx="359">
                  <c:v>-1.6725702185598705E-2</c:v>
                </c:pt>
                <c:pt idx="360">
                  <c:v>1.1208424348289633E-2</c:v>
                </c:pt>
                <c:pt idx="361">
                  <c:v>6.3255533921890254E-3</c:v>
                </c:pt>
                <c:pt idx="362">
                  <c:v>8.2918431893521053E-3</c:v>
                </c:pt>
                <c:pt idx="363">
                  <c:v>-1.153058635059127E-2</c:v>
                </c:pt>
                <c:pt idx="364">
                  <c:v>-7.1121492591210839E-3</c:v>
                </c:pt>
                <c:pt idx="365">
                  <c:v>8.5771276813086349E-3</c:v>
                </c:pt>
                <c:pt idx="366">
                  <c:v>5.9202005951431557E-3</c:v>
                </c:pt>
                <c:pt idx="367">
                  <c:v>8.8926377205136961E-4</c:v>
                </c:pt>
                <c:pt idx="368">
                  <c:v>-5.6611280926838995E-4</c:v>
                </c:pt>
                <c:pt idx="369">
                  <c:v>-2.3469183541517816E-3</c:v>
                </c:pt>
                <c:pt idx="370">
                  <c:v>2.0212729818033244E-2</c:v>
                </c:pt>
                <c:pt idx="371">
                  <c:v>1.3564839083026428E-2</c:v>
                </c:pt>
                <c:pt idx="372">
                  <c:v>-2.1456841010844083E-2</c:v>
                </c:pt>
                <c:pt idx="373">
                  <c:v>3.9940335903067489E-3</c:v>
                </c:pt>
                <c:pt idx="374">
                  <c:v>-3.6741924981003758E-3</c:v>
                </c:pt>
                <c:pt idx="375">
                  <c:v>-5.2938882924084543E-3</c:v>
                </c:pt>
                <c:pt idx="376">
                  <c:v>-3.7871769632331332E-3</c:v>
                </c:pt>
                <c:pt idx="377">
                  <c:v>-1.1204426774783328E-2</c:v>
                </c:pt>
                <c:pt idx="378">
                  <c:v>9.8302789740815581E-3</c:v>
                </c:pt>
                <c:pt idx="379">
                  <c:v>2.9872313498465848E-3</c:v>
                </c:pt>
                <c:pt idx="380">
                  <c:v>-8.066407921581717E-4</c:v>
                </c:pt>
                <c:pt idx="381">
                  <c:v>-1.6123653179504009E-4</c:v>
                </c:pt>
                <c:pt idx="382">
                  <c:v>-3.7991175429188118E-3</c:v>
                </c:pt>
                <c:pt idx="383">
                  <c:v>-1.1076340470341367E-2</c:v>
                </c:pt>
                <c:pt idx="384">
                  <c:v>-4.5144386946485782E-3</c:v>
                </c:pt>
                <c:pt idx="385">
                  <c:v>-2.6357074566153E-3</c:v>
                </c:pt>
                <c:pt idx="386">
                  <c:v>9.0707909427384663E-4</c:v>
                </c:pt>
                <c:pt idx="387">
                  <c:v>-1.5666587750138787E-3</c:v>
                </c:pt>
                <c:pt idx="388">
                  <c:v>-8.8709643831839172E-3</c:v>
                </c:pt>
                <c:pt idx="389">
                  <c:v>-1.9762249586789446E-2</c:v>
                </c:pt>
                <c:pt idx="390">
                  <c:v>2.8832166389238358E-3</c:v>
                </c:pt>
                <c:pt idx="391">
                  <c:v>1.3208457150291732E-2</c:v>
                </c:pt>
                <c:pt idx="392">
                  <c:v>-5.1949496594780294E-3</c:v>
                </c:pt>
                <c:pt idx="393">
                  <c:v>-8.7763227794740873E-3</c:v>
                </c:pt>
                <c:pt idx="394">
                  <c:v>1.5641944890954822E-2</c:v>
                </c:pt>
                <c:pt idx="395">
                  <c:v>1.5152973011448726E-2</c:v>
                </c:pt>
                <c:pt idx="396">
                  <c:v>-5.025521610081251E-3</c:v>
                </c:pt>
                <c:pt idx="397">
                  <c:v>-6.3799239022993785E-3</c:v>
                </c:pt>
                <c:pt idx="398">
                  <c:v>-4.9163536118605813E-3</c:v>
                </c:pt>
                <c:pt idx="399">
                  <c:v>-1.167956225654326E-2</c:v>
                </c:pt>
                <c:pt idx="400">
                  <c:v>6.2345860993196561E-3</c:v>
                </c:pt>
                <c:pt idx="401">
                  <c:v>6.0291209046946792E-3</c:v>
                </c:pt>
                <c:pt idx="402">
                  <c:v>-7.5198475679319108E-4</c:v>
                </c:pt>
                <c:pt idx="403">
                  <c:v>-4.0181049057693525E-3</c:v>
                </c:pt>
                <c:pt idx="404">
                  <c:v>-2.6877342654655118E-3</c:v>
                </c:pt>
                <c:pt idx="405">
                  <c:v>6.5594221033548811E-2</c:v>
                </c:pt>
                <c:pt idx="406">
                  <c:v>-1.9969148467126205E-2</c:v>
                </c:pt>
                <c:pt idx="407">
                  <c:v>2.6251396932505954E-2</c:v>
                </c:pt>
                <c:pt idx="408">
                  <c:v>2.2675933299359439E-2</c:v>
                </c:pt>
                <c:pt idx="409">
                  <c:v>-8.916178179099921E-3</c:v>
                </c:pt>
                <c:pt idx="410">
                  <c:v>1.9042816584813861E-2</c:v>
                </c:pt>
                <c:pt idx="411">
                  <c:v>-7.5698869931631525E-5</c:v>
                </c:pt>
                <c:pt idx="412">
                  <c:v>1.5136853636932087E-3</c:v>
                </c:pt>
                <c:pt idx="413">
                  <c:v>-3.4854668828036956E-3</c:v>
                </c:pt>
                <c:pt idx="414">
                  <c:v>-2.0516811674675698E-3</c:v>
                </c:pt>
                <c:pt idx="415">
                  <c:v>6.5200944872631818E-3</c:v>
                </c:pt>
                <c:pt idx="416">
                  <c:v>2.4904141502992846E-3</c:v>
                </c:pt>
                <c:pt idx="417">
                  <c:v>-7.7184258220832731E-3</c:v>
                </c:pt>
                <c:pt idx="418">
                  <c:v>-3.0433750109120639E-3</c:v>
                </c:pt>
                <c:pt idx="419">
                  <c:v>-2.2844656834341255E-4</c:v>
                </c:pt>
                <c:pt idx="420">
                  <c:v>4.1831107250212629E-3</c:v>
                </c:pt>
                <c:pt idx="421">
                  <c:v>-8.1543852885425702E-3</c:v>
                </c:pt>
                <c:pt idx="422">
                  <c:v>-4.3710124881665823E-3</c:v>
                </c:pt>
                <c:pt idx="423">
                  <c:v>-5.548686303805026E-3</c:v>
                </c:pt>
                <c:pt idx="424">
                  <c:v>-7.7252671295303954E-4</c:v>
                </c:pt>
                <c:pt idx="425">
                  <c:v>1.7935321647701286E-2</c:v>
                </c:pt>
                <c:pt idx="426">
                  <c:v>-1.3999229270542568E-2</c:v>
                </c:pt>
                <c:pt idx="427">
                  <c:v>-3.5497544209938249E-3</c:v>
                </c:pt>
                <c:pt idx="428">
                  <c:v>4.7814686635645918E-3</c:v>
                </c:pt>
                <c:pt idx="429">
                  <c:v>1.4589263627628019E-2</c:v>
                </c:pt>
                <c:pt idx="430">
                  <c:v>-1.2820873674754466E-2</c:v>
                </c:pt>
                <c:pt idx="431">
                  <c:v>1.2896641431462949E-2</c:v>
                </c:pt>
                <c:pt idx="432">
                  <c:v>3.7993606777996401E-3</c:v>
                </c:pt>
                <c:pt idx="433">
                  <c:v>5.6725064798940888E-3</c:v>
                </c:pt>
                <c:pt idx="434">
                  <c:v>2.2372081026999377E-2</c:v>
                </c:pt>
                <c:pt idx="435">
                  <c:v>-6.5850391650284692E-3</c:v>
                </c:pt>
                <c:pt idx="436">
                  <c:v>-1.7221141901812349E-2</c:v>
                </c:pt>
                <c:pt idx="437">
                  <c:v>-1.3993841409471278E-2</c:v>
                </c:pt>
                <c:pt idx="438">
                  <c:v>8.0855899087660561E-3</c:v>
                </c:pt>
                <c:pt idx="439">
                  <c:v>-2.2818545180571287E-3</c:v>
                </c:pt>
                <c:pt idx="440">
                  <c:v>-5.3441291921320928E-3</c:v>
                </c:pt>
                <c:pt idx="441">
                  <c:v>5.3553964112863924E-4</c:v>
                </c:pt>
                <c:pt idx="442">
                  <c:v>4.4371679917687042E-2</c:v>
                </c:pt>
                <c:pt idx="443">
                  <c:v>2.6506338085963102E-2</c:v>
                </c:pt>
                <c:pt idx="444">
                  <c:v>-1.0388150116983484E-2</c:v>
                </c:pt>
                <c:pt idx="445">
                  <c:v>6.1043340717993638E-2</c:v>
                </c:pt>
                <c:pt idx="446">
                  <c:v>6.0950669098036115E-4</c:v>
                </c:pt>
                <c:pt idx="447">
                  <c:v>-2.1490969999475053E-2</c:v>
                </c:pt>
                <c:pt idx="448">
                  <c:v>-1.1901309156795836E-2</c:v>
                </c:pt>
                <c:pt idx="449">
                  <c:v>-3.1145958246309158E-2</c:v>
                </c:pt>
                <c:pt idx="450">
                  <c:v>1.0346874350880508E-2</c:v>
                </c:pt>
                <c:pt idx="451">
                  <c:v>-2.2263339264868717E-2</c:v>
                </c:pt>
                <c:pt idx="452">
                  <c:v>-8.0430498983451973E-4</c:v>
                </c:pt>
                <c:pt idx="453">
                  <c:v>4.5255502021010743E-3</c:v>
                </c:pt>
                <c:pt idx="454">
                  <c:v>2.9136729265052372E-4</c:v>
                </c:pt>
                <c:pt idx="455">
                  <c:v>-8.040622170880557E-3</c:v>
                </c:pt>
                <c:pt idx="456">
                  <c:v>3.150902301973037E-3</c:v>
                </c:pt>
                <c:pt idx="457">
                  <c:v>-1.0295332901039539E-2</c:v>
                </c:pt>
                <c:pt idx="458">
                  <c:v>1.3071860338913319E-2</c:v>
                </c:pt>
                <c:pt idx="459">
                  <c:v>9.0056805325728281E-3</c:v>
                </c:pt>
                <c:pt idx="460">
                  <c:v>-1.6916240087785105E-2</c:v>
                </c:pt>
                <c:pt idx="461">
                  <c:v>5.2068344914944099E-3</c:v>
                </c:pt>
                <c:pt idx="462">
                  <c:v>4.161603227522433E-3</c:v>
                </c:pt>
                <c:pt idx="463">
                  <c:v>-1.4576853432637075E-4</c:v>
                </c:pt>
                <c:pt idx="464">
                  <c:v>-8.0172504973902582E-4</c:v>
                </c:pt>
                <c:pt idx="465">
                  <c:v>1.9997301206427023E-2</c:v>
                </c:pt>
                <c:pt idx="466">
                  <c:v>2.2403737316521184E-2</c:v>
                </c:pt>
                <c:pt idx="467">
                  <c:v>-1.8195752983958837E-2</c:v>
                </c:pt>
                <c:pt idx="468">
                  <c:v>9.2101842139908352E-3</c:v>
                </c:pt>
                <c:pt idx="469">
                  <c:v>-8.2853391676637102E-3</c:v>
                </c:pt>
                <c:pt idx="470">
                  <c:v>1.847128026097029E-3</c:v>
                </c:pt>
                <c:pt idx="471">
                  <c:v>3.3298922092258642E-3</c:v>
                </c:pt>
                <c:pt idx="472">
                  <c:v>9.9955632826560139E-3</c:v>
                </c:pt>
                <c:pt idx="473">
                  <c:v>1.0242372973354787E-2</c:v>
                </c:pt>
                <c:pt idx="474">
                  <c:v>1.3633355384066299E-2</c:v>
                </c:pt>
                <c:pt idx="475">
                  <c:v>-1.5784505922781949E-2</c:v>
                </c:pt>
                <c:pt idx="476">
                  <c:v>4.090413000870566E-3</c:v>
                </c:pt>
                <c:pt idx="477">
                  <c:v>1.244427220724689E-3</c:v>
                </c:pt>
                <c:pt idx="478">
                  <c:v>-1.2236740312381427E-2</c:v>
                </c:pt>
                <c:pt idx="479">
                  <c:v>6.623854010500009E-3</c:v>
                </c:pt>
                <c:pt idx="480">
                  <c:v>3.4685808049165416E-3</c:v>
                </c:pt>
                <c:pt idx="481">
                  <c:v>-5.9036927926416211E-3</c:v>
                </c:pt>
                <c:pt idx="482">
                  <c:v>2.0878097471928357E-3</c:v>
                </c:pt>
                <c:pt idx="483">
                  <c:v>-1.1817986063128842E-2</c:v>
                </c:pt>
                <c:pt idx="484">
                  <c:v>4.9821450377164761E-3</c:v>
                </c:pt>
                <c:pt idx="485">
                  <c:v>-2.0007450852021047E-2</c:v>
                </c:pt>
                <c:pt idx="486">
                  <c:v>-8.5686826272935617E-4</c:v>
                </c:pt>
                <c:pt idx="487">
                  <c:v>-8.3971339310821499E-3</c:v>
                </c:pt>
                <c:pt idx="488">
                  <c:v>1.1821702667546482E-2</c:v>
                </c:pt>
                <c:pt idx="489">
                  <c:v>1.6809717289877586E-2</c:v>
                </c:pt>
                <c:pt idx="490">
                  <c:v>-5.7598073114286446E-3</c:v>
                </c:pt>
                <c:pt idx="491">
                  <c:v>1.0580190740305213E-2</c:v>
                </c:pt>
                <c:pt idx="492">
                  <c:v>1.5904802709227561E-2</c:v>
                </c:pt>
                <c:pt idx="493">
                  <c:v>-1.5416449984766468E-2</c:v>
                </c:pt>
                <c:pt idx="494">
                  <c:v>1.3974555034974506E-2</c:v>
                </c:pt>
                <c:pt idx="495">
                  <c:v>1.6488374402222103E-2</c:v>
                </c:pt>
                <c:pt idx="496">
                  <c:v>1.6883299556156581E-3</c:v>
                </c:pt>
                <c:pt idx="497">
                  <c:v>1.5463381627223504E-2</c:v>
                </c:pt>
                <c:pt idx="498">
                  <c:v>1.2542544573329335E-2</c:v>
                </c:pt>
                <c:pt idx="499">
                  <c:v>-2.0344979363622184E-2</c:v>
                </c:pt>
                <c:pt idx="500">
                  <c:v>-1.8756634724941285E-3</c:v>
                </c:pt>
                <c:pt idx="501">
                  <c:v>2.0119076964166462E-2</c:v>
                </c:pt>
                <c:pt idx="502">
                  <c:v>-1.2435216761530535E-2</c:v>
                </c:pt>
                <c:pt idx="503">
                  <c:v>4.5815796060140702E-3</c:v>
                </c:pt>
                <c:pt idx="504">
                  <c:v>2.8450783255307257E-3</c:v>
                </c:pt>
                <c:pt idx="505">
                  <c:v>3.1006019770273398E-3</c:v>
                </c:pt>
                <c:pt idx="506">
                  <c:v>-1.5162764378103383E-3</c:v>
                </c:pt>
                <c:pt idx="507">
                  <c:v>7.8190624998710229E-3</c:v>
                </c:pt>
                <c:pt idx="508">
                  <c:v>-9.8228128990397127E-4</c:v>
                </c:pt>
                <c:pt idx="509">
                  <c:v>-1.39864449612426E-2</c:v>
                </c:pt>
                <c:pt idx="510">
                  <c:v>-8.1381025977327968E-3</c:v>
                </c:pt>
                <c:pt idx="511">
                  <c:v>-2.6156258951556422E-3</c:v>
                </c:pt>
                <c:pt idx="512">
                  <c:v>-5.3869471899832058E-3</c:v>
                </c:pt>
                <c:pt idx="513">
                  <c:v>9.0068180678406131E-3</c:v>
                </c:pt>
                <c:pt idx="514">
                  <c:v>-7.9266806835971131E-3</c:v>
                </c:pt>
                <c:pt idx="515">
                  <c:v>-4.6817098692198732E-3</c:v>
                </c:pt>
                <c:pt idx="516">
                  <c:v>-2.7261187904716538E-4</c:v>
                </c:pt>
                <c:pt idx="517">
                  <c:v>-9.2258723048950098E-3</c:v>
                </c:pt>
                <c:pt idx="518">
                  <c:v>-4.8024027271691437E-4</c:v>
                </c:pt>
                <c:pt idx="519">
                  <c:v>-1.0315039997695896E-3</c:v>
                </c:pt>
                <c:pt idx="520">
                  <c:v>4.5969783911810457E-3</c:v>
                </c:pt>
                <c:pt idx="521">
                  <c:v>-1.0278308600801063E-3</c:v>
                </c:pt>
                <c:pt idx="522">
                  <c:v>1.3729584415605764E-4</c:v>
                </c:pt>
                <c:pt idx="523">
                  <c:v>-1.2199651038174924E-2</c:v>
                </c:pt>
                <c:pt idx="524">
                  <c:v>-6.8190492383001242E-3</c:v>
                </c:pt>
                <c:pt idx="525">
                  <c:v>1.9526336171440757E-3</c:v>
                </c:pt>
                <c:pt idx="526">
                  <c:v>1.1914590296742909E-2</c:v>
                </c:pt>
                <c:pt idx="527">
                  <c:v>-6.3550049739330913E-3</c:v>
                </c:pt>
                <c:pt idx="528">
                  <c:v>-8.3215088295709419E-4</c:v>
                </c:pt>
                <c:pt idx="529">
                  <c:v>-2.0778393441587225E-4</c:v>
                </c:pt>
                <c:pt idx="530">
                  <c:v>1.6375943556693227E-2</c:v>
                </c:pt>
                <c:pt idx="531">
                  <c:v>-5.3379549887743408E-3</c:v>
                </c:pt>
                <c:pt idx="532">
                  <c:v>6.2243760384042141E-3</c:v>
                </c:pt>
                <c:pt idx="533">
                  <c:v>-6.8322587972328161E-5</c:v>
                </c:pt>
                <c:pt idx="534">
                  <c:v>-1.3594736651396347E-4</c:v>
                </c:pt>
                <c:pt idx="535">
                  <c:v>4.4907060197804547E-3</c:v>
                </c:pt>
                <c:pt idx="536">
                  <c:v>1.13414747381234E-2</c:v>
                </c:pt>
                <c:pt idx="537">
                  <c:v>-1.0255741749377103E-2</c:v>
                </c:pt>
                <c:pt idx="538">
                  <c:v>-3.2607418268865529E-3</c:v>
                </c:pt>
                <c:pt idx="539">
                  <c:v>-1.5980090301753465E-2</c:v>
                </c:pt>
                <c:pt idx="540">
                  <c:v>-8.6802634157230833E-3</c:v>
                </c:pt>
                <c:pt idx="541">
                  <c:v>1.4676850354674451E-2</c:v>
                </c:pt>
                <c:pt idx="542">
                  <c:v>-4.5464852101915545E-3</c:v>
                </c:pt>
                <c:pt idx="543">
                  <c:v>1.0165727252301325E-2</c:v>
                </c:pt>
                <c:pt idx="544">
                  <c:v>-8.8913505724178346E-4</c:v>
                </c:pt>
                <c:pt idx="545">
                  <c:v>8.9210728004777678E-3</c:v>
                </c:pt>
                <c:pt idx="546">
                  <c:v>-2.5194245153780395E-2</c:v>
                </c:pt>
                <c:pt idx="547">
                  <c:v>-6.2640748656310203E-4</c:v>
                </c:pt>
                <c:pt idx="548">
                  <c:v>-2.2939369571077468E-2</c:v>
                </c:pt>
                <c:pt idx="549">
                  <c:v>-8.721219770680428E-3</c:v>
                </c:pt>
                <c:pt idx="550">
                  <c:v>1.0712501984969078E-2</c:v>
                </c:pt>
                <c:pt idx="551">
                  <c:v>3.0501032326435444E-3</c:v>
                </c:pt>
                <c:pt idx="552">
                  <c:v>9.3746594101835577E-3</c:v>
                </c:pt>
                <c:pt idx="553">
                  <c:v>1.2758259822955234E-2</c:v>
                </c:pt>
                <c:pt idx="554">
                  <c:v>4.6302507019067773E-3</c:v>
                </c:pt>
                <c:pt idx="555">
                  <c:v>5.5010948908641435E-3</c:v>
                </c:pt>
                <c:pt idx="556">
                  <c:v>-1.172612570427793E-2</c:v>
                </c:pt>
                <c:pt idx="557">
                  <c:v>-7.6355789797638801E-4</c:v>
                </c:pt>
                <c:pt idx="558">
                  <c:v>3.120097986419575E-3</c:v>
                </c:pt>
                <c:pt idx="559">
                  <c:v>8.2029980097016973E-3</c:v>
                </c:pt>
                <c:pt idx="560">
                  <c:v>1.0517270301775801E-2</c:v>
                </c:pt>
                <c:pt idx="561">
                  <c:v>-6.7005634560713886E-2</c:v>
                </c:pt>
                <c:pt idx="562">
                  <c:v>4.9274950126695699E-3</c:v>
                </c:pt>
                <c:pt idx="563">
                  <c:v>-4.7091580420461571E-3</c:v>
                </c:pt>
                <c:pt idx="564">
                  <c:v>-1.6254730023237296E-2</c:v>
                </c:pt>
                <c:pt idx="565">
                  <c:v>-1.6823363275318817E-2</c:v>
                </c:pt>
                <c:pt idx="566">
                  <c:v>-9.5037349923029618E-3</c:v>
                </c:pt>
                <c:pt idx="567">
                  <c:v>-1.5503865189342839E-2</c:v>
                </c:pt>
                <c:pt idx="568">
                  <c:v>1.1098549021440427E-2</c:v>
                </c:pt>
                <c:pt idx="569">
                  <c:v>-9.6374899916462468E-3</c:v>
                </c:pt>
                <c:pt idx="570">
                  <c:v>-1.9558180679156482E-2</c:v>
                </c:pt>
                <c:pt idx="571">
                  <c:v>-4.7048216288129036E-4</c:v>
                </c:pt>
                <c:pt idx="572">
                  <c:v>1.2390762685936862E-2</c:v>
                </c:pt>
                <c:pt idx="573">
                  <c:v>-9.6503508738303104E-3</c:v>
                </c:pt>
                <c:pt idx="574">
                  <c:v>7.8671716667865245E-3</c:v>
                </c:pt>
                <c:pt idx="575">
                  <c:v>2.5204957832104823E-2</c:v>
                </c:pt>
                <c:pt idx="576">
                  <c:v>-3.775149609469775E-4</c:v>
                </c:pt>
                <c:pt idx="577">
                  <c:v>1.4947727035445569E-2</c:v>
                </c:pt>
                <c:pt idx="578">
                  <c:v>-5.1572406019677721E-3</c:v>
                </c:pt>
                <c:pt idx="579">
                  <c:v>-2.9964023837094933E-4</c:v>
                </c:pt>
                <c:pt idx="580">
                  <c:v>-8.3563614921945591E-3</c:v>
                </c:pt>
                <c:pt idx="581">
                  <c:v>-1.3143720087137179E-2</c:v>
                </c:pt>
                <c:pt idx="582">
                  <c:v>1.3219464453094451E-2</c:v>
                </c:pt>
                <c:pt idx="583">
                  <c:v>4.7705736955194183E-3</c:v>
                </c:pt>
                <c:pt idx="584">
                  <c:v>1.1790946327886461E-2</c:v>
                </c:pt>
                <c:pt idx="585">
                  <c:v>-6.21575707543498E-3</c:v>
                </c:pt>
                <c:pt idx="586">
                  <c:v>6.7378787944095157E-3</c:v>
                </c:pt>
                <c:pt idx="587">
                  <c:v>8.3232374318207587E-3</c:v>
                </c:pt>
                <c:pt idx="588">
                  <c:v>1.13317393461139E-2</c:v>
                </c:pt>
                <c:pt idx="589">
                  <c:v>-6.8275746529228741E-3</c:v>
                </c:pt>
                <c:pt idx="590">
                  <c:v>6.6289751399091262E-4</c:v>
                </c:pt>
                <c:pt idx="591">
                  <c:v>-1.5477004502738062E-3</c:v>
                </c:pt>
                <c:pt idx="592">
                  <c:v>2.7705860800186999E-2</c:v>
                </c:pt>
                <c:pt idx="593">
                  <c:v>4.7937254403694479E-3</c:v>
                </c:pt>
                <c:pt idx="594">
                  <c:v>-2.1434038405238106E-3</c:v>
                </c:pt>
                <c:pt idx="595">
                  <c:v>-6.4406683564329848E-4</c:v>
                </c:pt>
                <c:pt idx="596">
                  <c:v>5.0056360936277138E-4</c:v>
                </c:pt>
                <c:pt idx="597">
                  <c:v>1.4350322628042437E-4</c:v>
                </c:pt>
                <c:pt idx="598">
                  <c:v>-3.0805444238741772E-3</c:v>
                </c:pt>
                <c:pt idx="599">
                  <c:v>-3.5878480494887038E-4</c:v>
                </c:pt>
                <c:pt idx="600">
                  <c:v>6.010714771317642E-3</c:v>
                </c:pt>
                <c:pt idx="601">
                  <c:v>3.205885577774693E-3</c:v>
                </c:pt>
                <c:pt idx="602">
                  <c:v>-6.4213379559126703E-3</c:v>
                </c:pt>
                <c:pt idx="603">
                  <c:v>7.7000816962750117E-3</c:v>
                </c:pt>
                <c:pt idx="604">
                  <c:v>2.9081992217848585E-3</c:v>
                </c:pt>
                <c:pt idx="605">
                  <c:v>-1.0894748738336088E-2</c:v>
                </c:pt>
                <c:pt idx="606">
                  <c:v>1.6455131887129059E-3</c:v>
                </c:pt>
                <c:pt idx="607">
                  <c:v>-1.4326761826331073E-2</c:v>
                </c:pt>
                <c:pt idx="608">
                  <c:v>3.4023286307420073E-3</c:v>
                </c:pt>
                <c:pt idx="609">
                  <c:v>-3.5470449041887144E-3</c:v>
                </c:pt>
                <c:pt idx="610">
                  <c:v>1.2539415003460919E-2</c:v>
                </c:pt>
                <c:pt idx="611">
                  <c:v>2.0033842614971403E-3</c:v>
                </c:pt>
                <c:pt idx="612">
                  <c:v>1.5672136929463936E-2</c:v>
                </c:pt>
                <c:pt idx="613">
                  <c:v>-9.8993936087744018E-3</c:v>
                </c:pt>
                <c:pt idx="614">
                  <c:v>-8.5273797589943332E-4</c:v>
                </c:pt>
                <c:pt idx="615">
                  <c:v>7.1143691795455049E-3</c:v>
                </c:pt>
                <c:pt idx="616">
                  <c:v>-6.044498710614403E-3</c:v>
                </c:pt>
                <c:pt idx="617">
                  <c:v>4.4129199232637384E-3</c:v>
                </c:pt>
                <c:pt idx="618">
                  <c:v>-9.0597876949715054E-3</c:v>
                </c:pt>
                <c:pt idx="619">
                  <c:v>-2.6209233399806509E-2</c:v>
                </c:pt>
                <c:pt idx="620">
                  <c:v>1.6777567524966126E-2</c:v>
                </c:pt>
                <c:pt idx="621">
                  <c:v>9.2172322662623547E-3</c:v>
                </c:pt>
                <c:pt idx="622">
                  <c:v>-4.5264325741399599E-3</c:v>
                </c:pt>
                <c:pt idx="623">
                  <c:v>2.1511185321259996E-2</c:v>
                </c:pt>
                <c:pt idx="624">
                  <c:v>7.0765496670301028E-5</c:v>
                </c:pt>
                <c:pt idx="625">
                  <c:v>3.5166391891753297E-3</c:v>
                </c:pt>
                <c:pt idx="626">
                  <c:v>-4.7152214727699416E-3</c:v>
                </c:pt>
                <c:pt idx="627">
                  <c:v>7.011501055689061E-5</c:v>
                </c:pt>
                <c:pt idx="628">
                  <c:v>4.0830127246477997E-3</c:v>
                </c:pt>
                <c:pt idx="629">
                  <c:v>-1.1950441303222282E-3</c:v>
                </c:pt>
                <c:pt idx="630">
                  <c:v>-3.3817997331088831E-3</c:v>
                </c:pt>
                <c:pt idx="631">
                  <c:v>2.3967437959802199E-3</c:v>
                </c:pt>
                <c:pt idx="632">
                  <c:v>-2.6086692048759384E-3</c:v>
                </c:pt>
                <c:pt idx="633">
                  <c:v>-2.1905765715639312E-3</c:v>
                </c:pt>
                <c:pt idx="634">
                  <c:v>1.7673221334096041E-3</c:v>
                </c:pt>
                <c:pt idx="635">
                  <c:v>1.7642042154417112E-3</c:v>
                </c:pt>
                <c:pt idx="636">
                  <c:v>-6.7198638234519025E-3</c:v>
                </c:pt>
                <c:pt idx="637">
                  <c:v>-7.623104088366083E-3</c:v>
                </c:pt>
                <c:pt idx="638">
                  <c:v>-5.3780334589416615E-3</c:v>
                </c:pt>
                <c:pt idx="639">
                  <c:v>5.7355920703451458E-3</c:v>
                </c:pt>
                <c:pt idx="640">
                  <c:v>6.2002581180910623E-3</c:v>
                </c:pt>
                <c:pt idx="641">
                  <c:v>-1.3507005269056331E-3</c:v>
                </c:pt>
                <c:pt idx="642">
                  <c:v>-3.9920860880439607E-3</c:v>
                </c:pt>
                <c:pt idx="643">
                  <c:v>-2.0567583747981323E-2</c:v>
                </c:pt>
                <c:pt idx="644">
                  <c:v>4.1477987498419041E-3</c:v>
                </c:pt>
                <c:pt idx="645">
                  <c:v>-1.868949475211391E-2</c:v>
                </c:pt>
                <c:pt idx="646">
                  <c:v>9.058281585454778E-3</c:v>
                </c:pt>
                <c:pt idx="647">
                  <c:v>4.6081163801224819E-3</c:v>
                </c:pt>
                <c:pt idx="648">
                  <c:v>-7.8392450447455058E-3</c:v>
                </c:pt>
                <c:pt idx="649">
                  <c:v>6.963180190154899E-3</c:v>
                </c:pt>
                <c:pt idx="650">
                  <c:v>1.1762979794870537E-2</c:v>
                </c:pt>
                <c:pt idx="651">
                  <c:v>-3.1086459619170548E-3</c:v>
                </c:pt>
                <c:pt idx="652">
                  <c:v>-5.809736174757078E-3</c:v>
                </c:pt>
                <c:pt idx="653">
                  <c:v>2.6733689678619776E-2</c:v>
                </c:pt>
                <c:pt idx="654">
                  <c:v>-1.2128344137079207E-2</c:v>
                </c:pt>
                <c:pt idx="655">
                  <c:v>5.6540657119258375E-3</c:v>
                </c:pt>
                <c:pt idx="656">
                  <c:v>-1.2140760355244026E-3</c:v>
                </c:pt>
                <c:pt idx="657">
                  <c:v>-1.6445307890780663E-3</c:v>
                </c:pt>
                <c:pt idx="658">
                  <c:v>-8.5925211805559971E-4</c:v>
                </c:pt>
                <c:pt idx="659">
                  <c:v>5.0728952135201642E-3</c:v>
                </c:pt>
                <c:pt idx="660">
                  <c:v>-1.7837132914698412E-3</c:v>
                </c:pt>
                <c:pt idx="661">
                  <c:v>3.777849498216588E-3</c:v>
                </c:pt>
                <c:pt idx="662">
                  <c:v>6.8762841910270621E-3</c:v>
                </c:pt>
                <c:pt idx="663">
                  <c:v>7.7646907895345414E-4</c:v>
                </c:pt>
                <c:pt idx="664">
                  <c:v>-7.0625499178448724E-4</c:v>
                </c:pt>
                <c:pt idx="665">
                  <c:v>-2.3336003118430292E-3</c:v>
                </c:pt>
                <c:pt idx="666">
                  <c:v>4.5209313261329225E-3</c:v>
                </c:pt>
                <c:pt idx="667">
                  <c:v>-4.9462080190212365E-3</c:v>
                </c:pt>
                <c:pt idx="668">
                  <c:v>7.0820546196124351E-4</c:v>
                </c:pt>
                <c:pt idx="669">
                  <c:v>8.1775747369293595E-3</c:v>
                </c:pt>
                <c:pt idx="670">
                  <c:v>1.4033927792777602E-3</c:v>
                </c:pt>
                <c:pt idx="671">
                  <c:v>7.0408299207657424E-5</c:v>
                </c:pt>
                <c:pt idx="672">
                  <c:v>-4.0744067315621486E-3</c:v>
                </c:pt>
                <c:pt idx="673">
                  <c:v>1.2658469243684474E-3</c:v>
                </c:pt>
                <c:pt idx="674">
                  <c:v>2.1776117487177188E-3</c:v>
                </c:pt>
                <c:pt idx="675">
                  <c:v>-2.318101417316839E-3</c:v>
                </c:pt>
                <c:pt idx="676">
                  <c:v>1.1187342364680697E-2</c:v>
                </c:pt>
                <c:pt idx="677">
                  <c:v>-6.8369654605489006E-3</c:v>
                </c:pt>
                <c:pt idx="678">
                  <c:v>1.8381702179351166E-2</c:v>
                </c:pt>
                <c:pt idx="679">
                  <c:v>-1.7884639259283404E-3</c:v>
                </c:pt>
                <c:pt idx="680">
                  <c:v>2.4073775176058081E-3</c:v>
                </c:pt>
                <c:pt idx="681">
                  <c:v>2.1070447616369923E-2</c:v>
                </c:pt>
                <c:pt idx="682">
                  <c:v>8.9054993826750591E-3</c:v>
                </c:pt>
                <c:pt idx="683">
                  <c:v>-2.6800792559704251E-3</c:v>
                </c:pt>
                <c:pt idx="684">
                  <c:v>3.1485969786849612E-3</c:v>
                </c:pt>
                <c:pt idx="685">
                  <c:v>8.1257495774376878E-3</c:v>
                </c:pt>
                <c:pt idx="686">
                  <c:v>-3.3192453914866814E-4</c:v>
                </c:pt>
                <c:pt idx="687">
                  <c:v>-1.0673952265259601E-2</c:v>
                </c:pt>
                <c:pt idx="688">
                  <c:v>6.7509612107438527E-3</c:v>
                </c:pt>
                <c:pt idx="689">
                  <c:v>8.8876034534918109E-3</c:v>
                </c:pt>
                <c:pt idx="690">
                  <c:v>-6.6252040853519894E-3</c:v>
                </c:pt>
                <c:pt idx="691">
                  <c:v>-1.0355737909512266E-2</c:v>
                </c:pt>
                <c:pt idx="692">
                  <c:v>4.0311018752329283E-4</c:v>
                </c:pt>
                <c:pt idx="693">
                  <c:v>-1.0867212577400944E-2</c:v>
                </c:pt>
                <c:pt idx="694">
                  <c:v>-5.6485743763660832E-3</c:v>
                </c:pt>
                <c:pt idx="695">
                  <c:v>8.0210480943938758E-3</c:v>
                </c:pt>
                <c:pt idx="696">
                  <c:v>2.7047231943713519E-3</c:v>
                </c:pt>
                <c:pt idx="697">
                  <c:v>-2.1636118082290008E-3</c:v>
                </c:pt>
                <c:pt idx="698">
                  <c:v>5.2645404330699469E-3</c:v>
                </c:pt>
                <c:pt idx="699">
                  <c:v>4.633783169135256E-3</c:v>
                </c:pt>
                <c:pt idx="700">
                  <c:v>-1.3355299830399743E-2</c:v>
                </c:pt>
                <c:pt idx="701">
                  <c:v>1.2893725860604272E-3</c:v>
                </c:pt>
                <c:pt idx="702">
                  <c:v>-7.0776900564689417E-3</c:v>
                </c:pt>
                <c:pt idx="703">
                  <c:v>-3.6263019033607536E-3</c:v>
                </c:pt>
                <c:pt idx="704">
                  <c:v>-5.7052654967804164E-3</c:v>
                </c:pt>
                <c:pt idx="705">
                  <c:v>-5.2532145878309774E-3</c:v>
                </c:pt>
                <c:pt idx="706">
                  <c:v>1.7313041026879342E-3</c:v>
                </c:pt>
                <c:pt idx="707">
                  <c:v>3.3149567684293774E-3</c:v>
                </c:pt>
                <c:pt idx="708">
                  <c:v>-2.0704707676731985E-3</c:v>
                </c:pt>
                <c:pt idx="709">
                  <c:v>-1.3845372495439523E-2</c:v>
                </c:pt>
                <c:pt idx="710">
                  <c:v>1.9601146535046846E-3</c:v>
                </c:pt>
                <c:pt idx="711">
                  <c:v>-2.3106688760867926E-3</c:v>
                </c:pt>
                <c:pt idx="712">
                  <c:v>5.6082778492504159E-4</c:v>
                </c:pt>
                <c:pt idx="713">
                  <c:v>2.7979896983754359E-3</c:v>
                </c:pt>
                <c:pt idx="714">
                  <c:v>-6.446829662431452E-3</c:v>
                </c:pt>
                <c:pt idx="715">
                  <c:v>-1.2378549394245167E-2</c:v>
                </c:pt>
                <c:pt idx="716">
                  <c:v>-4.2738809251194191E-4</c:v>
                </c:pt>
                <c:pt idx="717">
                  <c:v>-7.5763579498761566E-3</c:v>
                </c:pt>
                <c:pt idx="718">
                  <c:v>-1.6857633647089226E-2</c:v>
                </c:pt>
                <c:pt idx="719">
                  <c:v>-9.6785866790711165E-3</c:v>
                </c:pt>
                <c:pt idx="720">
                  <c:v>6.5357778881697812E-3</c:v>
                </c:pt>
                <c:pt idx="721">
                  <c:v>7.2926800917708645E-3</c:v>
                </c:pt>
                <c:pt idx="722">
                  <c:v>1.170296001779428E-2</c:v>
                </c:pt>
                <c:pt idx="723">
                  <c:v>3.012121767984966E-3</c:v>
                </c:pt>
                <c:pt idx="724">
                  <c:v>-9.31811909413382E-4</c:v>
                </c:pt>
                <c:pt idx="725">
                  <c:v>-1.075507530146285E-3</c:v>
                </c:pt>
                <c:pt idx="726">
                  <c:v>-7.2725702558473129E-3</c:v>
                </c:pt>
                <c:pt idx="727">
                  <c:v>1.0781817574499829E-2</c:v>
                </c:pt>
                <c:pt idx="728">
                  <c:v>4.8505159880937246E-3</c:v>
                </c:pt>
                <c:pt idx="729">
                  <c:v>8.0072766323102725E-3</c:v>
                </c:pt>
                <c:pt idx="730">
                  <c:v>2.1022617333465256E-2</c:v>
                </c:pt>
                <c:pt idx="731">
                  <c:v>9.0134178228015137E-3</c:v>
                </c:pt>
                <c:pt idx="732">
                  <c:v>5.5323343594213719E-3</c:v>
                </c:pt>
                <c:pt idx="733">
                  <c:v>1.0368190760945807E-2</c:v>
                </c:pt>
                <c:pt idx="734">
                  <c:v>1.1527435433445081E-2</c:v>
                </c:pt>
                <c:pt idx="735">
                  <c:v>-8.7677919494056501E-3</c:v>
                </c:pt>
                <c:pt idx="736">
                  <c:v>-8.2354565805409022E-3</c:v>
                </c:pt>
                <c:pt idx="737">
                  <c:v>6.2168175041409082E-3</c:v>
                </c:pt>
                <c:pt idx="738">
                  <c:v>6.5125964132093763E-3</c:v>
                </c:pt>
                <c:pt idx="739">
                  <c:v>2.4732528073797074E-3</c:v>
                </c:pt>
                <c:pt idx="740">
                  <c:v>-4.6770446477100889E-4</c:v>
                </c:pt>
                <c:pt idx="741">
                  <c:v>3.0681159021990223E-3</c:v>
                </c:pt>
                <c:pt idx="742">
                  <c:v>7.2980236646578061E-3</c:v>
                </c:pt>
                <c:pt idx="743">
                  <c:v>-6.9649500341081539E-3</c:v>
                </c:pt>
                <c:pt idx="744">
                  <c:v>-6.4110224001955171E-3</c:v>
                </c:pt>
                <c:pt idx="745">
                  <c:v>3.477537332217789E-3</c:v>
                </c:pt>
                <c:pt idx="746">
                  <c:v>-9.0532537467937577E-3</c:v>
                </c:pt>
                <c:pt idx="747">
                  <c:v>4.0366438876915665E-4</c:v>
                </c:pt>
                <c:pt idx="748">
                  <c:v>-4.9950713826441024E-3</c:v>
                </c:pt>
                <c:pt idx="749">
                  <c:v>-5.7697658123110028E-3</c:v>
                </c:pt>
                <c:pt idx="750">
                  <c:v>-2.5786902191874548E-2</c:v>
                </c:pt>
                <c:pt idx="751">
                  <c:v>-8.6282973516286811E-3</c:v>
                </c:pt>
                <c:pt idx="752">
                  <c:v>8.5584069102711182E-3</c:v>
                </c:pt>
                <c:pt idx="753">
                  <c:v>-5.3933880730525916E-3</c:v>
                </c:pt>
                <c:pt idx="754">
                  <c:v>1.6646001539497635E-2</c:v>
                </c:pt>
                <c:pt idx="755">
                  <c:v>7.0889528981409964E-3</c:v>
                </c:pt>
                <c:pt idx="756">
                  <c:v>4.9941302748652203E-3</c:v>
                </c:pt>
                <c:pt idx="757">
                  <c:v>-1.1254808994691997E-2</c:v>
                </c:pt>
                <c:pt idx="758">
                  <c:v>-1.5789918807840125E-2</c:v>
                </c:pt>
                <c:pt idx="759">
                  <c:v>-1.412180957810443E-2</c:v>
                </c:pt>
                <c:pt idx="760">
                  <c:v>-2.512991584458206E-2</c:v>
                </c:pt>
                <c:pt idx="761">
                  <c:v>-1.2252467710265294E-2</c:v>
                </c:pt>
                <c:pt idx="762">
                  <c:v>1.4946885918798752E-2</c:v>
                </c:pt>
                <c:pt idx="763">
                  <c:v>1.0776900615678641E-2</c:v>
                </c:pt>
                <c:pt idx="764">
                  <c:v>-3.2423348219755661E-3</c:v>
                </c:pt>
                <c:pt idx="765">
                  <c:v>-1.015602569712345E-2</c:v>
                </c:pt>
                <c:pt idx="766">
                  <c:v>1.3813114026799507E-2</c:v>
                </c:pt>
                <c:pt idx="767">
                  <c:v>1.8102775996495526E-2</c:v>
                </c:pt>
                <c:pt idx="768">
                  <c:v>1.7849584587916158E-2</c:v>
                </c:pt>
                <c:pt idx="769">
                  <c:v>9.4973698036022285E-3</c:v>
                </c:pt>
                <c:pt idx="770">
                  <c:v>5.7104016133741617E-3</c:v>
                </c:pt>
                <c:pt idx="771">
                  <c:v>-1.6811299378095133E-2</c:v>
                </c:pt>
                <c:pt idx="772">
                  <c:v>-3.254565422820152E-2</c:v>
                </c:pt>
                <c:pt idx="773">
                  <c:v>3.2387309519552525E-3</c:v>
                </c:pt>
                <c:pt idx="774">
                  <c:v>3.0126942014532913E-3</c:v>
                </c:pt>
                <c:pt idx="775">
                  <c:v>1.2883813625583463E-3</c:v>
                </c:pt>
                <c:pt idx="776">
                  <c:v>-2.2204034540158476E-3</c:v>
                </c:pt>
                <c:pt idx="777">
                  <c:v>9.0638760834245036E-3</c:v>
                </c:pt>
                <c:pt idx="778">
                  <c:v>1.4248411113203352E-2</c:v>
                </c:pt>
                <c:pt idx="779">
                  <c:v>-4.9014440088041239E-4</c:v>
                </c:pt>
                <c:pt idx="780">
                  <c:v>3.2178924319323302E-3</c:v>
                </c:pt>
                <c:pt idx="781">
                  <c:v>1.0561011501409322E-2</c:v>
                </c:pt>
                <c:pt idx="782">
                  <c:v>-2.7696444308692478E-4</c:v>
                </c:pt>
                <c:pt idx="783">
                  <c:v>-1.8489714974853886E-2</c:v>
                </c:pt>
                <c:pt idx="784">
                  <c:v>1.3430515953894412E-2</c:v>
                </c:pt>
                <c:pt idx="785">
                  <c:v>-2.7829493972800342E-3</c:v>
                </c:pt>
                <c:pt idx="786">
                  <c:v>9.4999492600577832E-3</c:v>
                </c:pt>
                <c:pt idx="787">
                  <c:v>-1.9341315553202544E-3</c:v>
                </c:pt>
                <c:pt idx="788">
                  <c:v>-2.839472902466526E-3</c:v>
                </c:pt>
                <c:pt idx="789">
                  <c:v>-5.2841517689854759E-3</c:v>
                </c:pt>
                <c:pt idx="790">
                  <c:v>1.4053269249762777E-2</c:v>
                </c:pt>
                <c:pt idx="791">
                  <c:v>-2.8226619430176824E-3</c:v>
                </c:pt>
                <c:pt idx="792">
                  <c:v>-1.7665328452857686E-2</c:v>
                </c:pt>
                <c:pt idx="793">
                  <c:v>9.9139579374761966E-3</c:v>
                </c:pt>
                <c:pt idx="794">
                  <c:v>-1.9077089233979359E-2</c:v>
                </c:pt>
                <c:pt idx="795">
                  <c:v>-7.320059512597797E-3</c:v>
                </c:pt>
                <c:pt idx="796">
                  <c:v>7.1084846389669762E-5</c:v>
                </c:pt>
                <c:pt idx="797">
                  <c:v>-2.1994979757398975E-2</c:v>
                </c:pt>
                <c:pt idx="798">
                  <c:v>-1.0260500545386903E-2</c:v>
                </c:pt>
                <c:pt idx="799">
                  <c:v>6.6351957566195897E-4</c:v>
                </c:pt>
                <c:pt idx="800">
                  <c:v>1.2291620032342715E-2</c:v>
                </c:pt>
                <c:pt idx="801">
                  <c:v>1.6514727500968492E-2</c:v>
                </c:pt>
                <c:pt idx="802">
                  <c:v>7.8372641846889413E-3</c:v>
                </c:pt>
                <c:pt idx="803">
                  <c:v>-4.2589376344773504E-4</c:v>
                </c:pt>
                <c:pt idx="804">
                  <c:v>9.9298430539071481E-4</c:v>
                </c:pt>
                <c:pt idx="805">
                  <c:v>-1.1843488381520304E-2</c:v>
                </c:pt>
                <c:pt idx="806">
                  <c:v>-9.8816680879233419E-3</c:v>
                </c:pt>
                <c:pt idx="807">
                  <c:v>2.1743047895024598E-4</c:v>
                </c:pt>
                <c:pt idx="808">
                  <c:v>-2.1764351442245117E-3</c:v>
                </c:pt>
                <c:pt idx="809">
                  <c:v>-1.1761318268479287E-2</c:v>
                </c:pt>
                <c:pt idx="810">
                  <c:v>-5.5274588091985153E-3</c:v>
                </c:pt>
                <c:pt idx="811">
                  <c:v>-1.0249636276471196E-2</c:v>
                </c:pt>
                <c:pt idx="812">
                  <c:v>3.130590499290761E-3</c:v>
                </c:pt>
                <c:pt idx="813">
                  <c:v>-6.2710123815441273E-3</c:v>
                </c:pt>
                <c:pt idx="814">
                  <c:v>3.9284542758263971E-2</c:v>
                </c:pt>
                <c:pt idx="815">
                  <c:v>-6.4292723776368261E-3</c:v>
                </c:pt>
                <c:pt idx="816">
                  <c:v>-1.1222709422720257E-2</c:v>
                </c:pt>
                <c:pt idx="817">
                  <c:v>-1.031340749077137E-2</c:v>
                </c:pt>
                <c:pt idx="818">
                  <c:v>-3.8575992561425587E-3</c:v>
                </c:pt>
                <c:pt idx="819">
                  <c:v>1.3657365106850033E-2</c:v>
                </c:pt>
                <c:pt idx="820">
                  <c:v>-8.9853316910139258E-3</c:v>
                </c:pt>
                <c:pt idx="821">
                  <c:v>6.1223358736853797E-3</c:v>
                </c:pt>
                <c:pt idx="822">
                  <c:v>1.2488062840116947E-3</c:v>
                </c:pt>
                <c:pt idx="823">
                  <c:v>2.2727894997389166E-2</c:v>
                </c:pt>
                <c:pt idx="824">
                  <c:v>2.5026489383440258E-2</c:v>
                </c:pt>
                <c:pt idx="825">
                  <c:v>-8.0844372092444359E-3</c:v>
                </c:pt>
                <c:pt idx="826">
                  <c:v>-2.0898952748261524E-2</c:v>
                </c:pt>
                <c:pt idx="827">
                  <c:v>5.1768754339375977E-3</c:v>
                </c:pt>
                <c:pt idx="828">
                  <c:v>2.2475524323179109E-2</c:v>
                </c:pt>
                <c:pt idx="829">
                  <c:v>-3.9334838113883235E-3</c:v>
                </c:pt>
                <c:pt idx="830">
                  <c:v>1.3839831231433286E-2</c:v>
                </c:pt>
                <c:pt idx="831">
                  <c:v>1.1938398057592616E-2</c:v>
                </c:pt>
                <c:pt idx="832">
                  <c:v>-2.9537698600353747E-3</c:v>
                </c:pt>
                <c:pt idx="833">
                  <c:v>1.517852357693009E-3</c:v>
                </c:pt>
                <c:pt idx="834">
                  <c:v>2.9612591689246381E-3</c:v>
                </c:pt>
                <c:pt idx="835">
                  <c:v>-8.3544540169000758E-3</c:v>
                </c:pt>
                <c:pt idx="836">
                  <c:v>-2.9854279247916557E-3</c:v>
                </c:pt>
                <c:pt idx="837">
                  <c:v>-1.2949038428329366E-2</c:v>
                </c:pt>
                <c:pt idx="838">
                  <c:v>6.1806079986869815E-3</c:v>
                </c:pt>
                <c:pt idx="839">
                  <c:v>4.3314191640846586E-3</c:v>
                </c:pt>
                <c:pt idx="840">
                  <c:v>1.7620056069554607E-2</c:v>
                </c:pt>
                <c:pt idx="841">
                  <c:v>8.3891446328301054E-3</c:v>
                </c:pt>
                <c:pt idx="842">
                  <c:v>1.7771977596446033E-2</c:v>
                </c:pt>
                <c:pt idx="843">
                  <c:v>-6.3587011050389016E-3</c:v>
                </c:pt>
                <c:pt idx="844">
                  <c:v>1.3936559024258792E-2</c:v>
                </c:pt>
                <c:pt idx="845">
                  <c:v>1.9855475246375923E-4</c:v>
                </c:pt>
                <c:pt idx="846">
                  <c:v>2.8432042461831331E-3</c:v>
                </c:pt>
                <c:pt idx="847">
                  <c:v>2.2973087019000662E-2</c:v>
                </c:pt>
                <c:pt idx="848">
                  <c:v>9.9509454127930698E-3</c:v>
                </c:pt>
                <c:pt idx="849">
                  <c:v>5.5424523718901574E-3</c:v>
                </c:pt>
                <c:pt idx="850">
                  <c:v>-2.002025089957863E-2</c:v>
                </c:pt>
                <c:pt idx="851">
                  <c:v>-6.8937215043512988E-3</c:v>
                </c:pt>
                <c:pt idx="852">
                  <c:v>2.570587154159908E-2</c:v>
                </c:pt>
                <c:pt idx="853">
                  <c:v>-8.9090868804188631E-4</c:v>
                </c:pt>
                <c:pt idx="854">
                  <c:v>-7.6686263546957454E-3</c:v>
                </c:pt>
                <c:pt idx="855">
                  <c:v>1.1291130660751693E-2</c:v>
                </c:pt>
                <c:pt idx="856">
                  <c:v>1.2480888689357858E-2</c:v>
                </c:pt>
                <c:pt idx="857">
                  <c:v>1.502323758749838E-3</c:v>
                </c:pt>
                <c:pt idx="858">
                  <c:v>-1.90075081468177E-2</c:v>
                </c:pt>
                <c:pt idx="859">
                  <c:v>5.1008827850816348E-4</c:v>
                </c:pt>
                <c:pt idx="860">
                  <c:v>-1.0504558564203048E-2</c:v>
                </c:pt>
                <c:pt idx="861">
                  <c:v>-6.8487326607704147E-3</c:v>
                </c:pt>
                <c:pt idx="862">
                  <c:v>1.2690863687377365E-2</c:v>
                </c:pt>
                <c:pt idx="863">
                  <c:v>-2.0828307647858403E-2</c:v>
                </c:pt>
                <c:pt idx="864">
                  <c:v>-6.6238275593442598E-3</c:v>
                </c:pt>
                <c:pt idx="865">
                  <c:v>3.4814864171491236E-3</c:v>
                </c:pt>
                <c:pt idx="866">
                  <c:v>1.3739801161686186E-2</c:v>
                </c:pt>
                <c:pt idx="867">
                  <c:v>-8.604616752419322E-3</c:v>
                </c:pt>
                <c:pt idx="868">
                  <c:v>-2.1039687459765227E-2</c:v>
                </c:pt>
                <c:pt idx="869">
                  <c:v>1.1632802847158513E-2</c:v>
                </c:pt>
                <c:pt idx="870">
                  <c:v>-1.417649966341381E-2</c:v>
                </c:pt>
                <c:pt idx="871">
                  <c:v>-1.0512119868376291E-2</c:v>
                </c:pt>
                <c:pt idx="872">
                  <c:v>-9.4889224131748673E-4</c:v>
                </c:pt>
                <c:pt idx="873">
                  <c:v>3.8569919217724081E-3</c:v>
                </c:pt>
                <c:pt idx="874">
                  <c:v>1.0801043980594831E-3</c:v>
                </c:pt>
                <c:pt idx="875">
                  <c:v>-0.12076415671267365</c:v>
                </c:pt>
                <c:pt idx="876">
                  <c:v>-7.0326025414229748E-2</c:v>
                </c:pt>
                <c:pt idx="877">
                  <c:v>-2.7827991326950852E-2</c:v>
                </c:pt>
                <c:pt idx="878">
                  <c:v>1.0913307913553059E-3</c:v>
                </c:pt>
                <c:pt idx="879">
                  <c:v>2.8124157225983864E-2</c:v>
                </c:pt>
                <c:pt idx="880">
                  <c:v>1.240241393114409E-2</c:v>
                </c:pt>
                <c:pt idx="881">
                  <c:v>-6.1414771931290633E-3</c:v>
                </c:pt>
                <c:pt idx="882">
                  <c:v>2.1093841091741856E-2</c:v>
                </c:pt>
                <c:pt idx="883">
                  <c:v>1.9491232382541884E-2</c:v>
                </c:pt>
                <c:pt idx="884">
                  <c:v>1.1668348967656859E-3</c:v>
                </c:pt>
                <c:pt idx="885">
                  <c:v>-2.5033043335082494E-2</c:v>
                </c:pt>
                <c:pt idx="886">
                  <c:v>1.6288000365079016E-2</c:v>
                </c:pt>
                <c:pt idx="887">
                  <c:v>-1.732493273248744E-2</c:v>
                </c:pt>
                <c:pt idx="888">
                  <c:v>-3.5965133387407481E-3</c:v>
                </c:pt>
                <c:pt idx="889">
                  <c:v>-1.2085419329817994E-2</c:v>
                </c:pt>
                <c:pt idx="890">
                  <c:v>-8.7109569924248582E-3</c:v>
                </c:pt>
                <c:pt idx="891">
                  <c:v>-1.0521785216531567E-2</c:v>
                </c:pt>
                <c:pt idx="892">
                  <c:v>5.6036630426144181E-3</c:v>
                </c:pt>
                <c:pt idx="893">
                  <c:v>-1.8996133389679454E-2</c:v>
                </c:pt>
                <c:pt idx="894">
                  <c:v>4.1836003478934155E-4</c:v>
                </c:pt>
                <c:pt idx="895">
                  <c:v>-6.6946009350318618E-4</c:v>
                </c:pt>
                <c:pt idx="896">
                  <c:v>1.0333365513177919E-2</c:v>
                </c:pt>
                <c:pt idx="897">
                  <c:v>-1.9505730313751576E-2</c:v>
                </c:pt>
                <c:pt idx="898">
                  <c:v>3.2274066701613063E-2</c:v>
                </c:pt>
                <c:pt idx="899">
                  <c:v>-1.2188554694073915E-2</c:v>
                </c:pt>
                <c:pt idx="900">
                  <c:v>2.3987847059413033E-2</c:v>
                </c:pt>
                <c:pt idx="901">
                  <c:v>8.0806685955230289E-4</c:v>
                </c:pt>
                <c:pt idx="902">
                  <c:v>3.2282182126536054E-3</c:v>
                </c:pt>
                <c:pt idx="903">
                  <c:v>-1.4200104072275618E-2</c:v>
                </c:pt>
                <c:pt idx="904">
                  <c:v>-3.6842109587165058E-3</c:v>
                </c:pt>
                <c:pt idx="905">
                  <c:v>-2.7924322676097534E-3</c:v>
                </c:pt>
                <c:pt idx="906">
                  <c:v>8.5993497322944187E-3</c:v>
                </c:pt>
                <c:pt idx="907">
                  <c:v>1.3123528414919736E-2</c:v>
                </c:pt>
                <c:pt idx="908">
                  <c:v>7.0577579183234568E-3</c:v>
                </c:pt>
                <c:pt idx="909">
                  <c:v>1.5170771777740326E-3</c:v>
                </c:pt>
                <c:pt idx="910">
                  <c:v>6.3855222456018785E-4</c:v>
                </c:pt>
                <c:pt idx="911">
                  <c:v>3.9838014284811755E-4</c:v>
                </c:pt>
                <c:pt idx="912">
                  <c:v>-3.0333076272209747E-3</c:v>
                </c:pt>
                <c:pt idx="913">
                  <c:v>2.3958231971674252E-3</c:v>
                </c:pt>
                <c:pt idx="914">
                  <c:v>1.9353701856634833E-2</c:v>
                </c:pt>
                <c:pt idx="915">
                  <c:v>9.7317608276457027E-3</c:v>
                </c:pt>
                <c:pt idx="916">
                  <c:v>-2.3270632329964944E-3</c:v>
                </c:pt>
                <c:pt idx="917">
                  <c:v>6.1161159581336333E-3</c:v>
                </c:pt>
                <c:pt idx="918">
                  <c:v>8.3013331519838432E-3</c:v>
                </c:pt>
                <c:pt idx="919">
                  <c:v>1.4514924675760954E-2</c:v>
                </c:pt>
                <c:pt idx="920">
                  <c:v>-2.5689717179423629E-3</c:v>
                </c:pt>
                <c:pt idx="921">
                  <c:v>-1.4379590409552923E-3</c:v>
                </c:pt>
                <c:pt idx="922">
                  <c:v>-7.9096056726127878E-2</c:v>
                </c:pt>
                <c:pt idx="923">
                  <c:v>3.7096414572803084E-2</c:v>
                </c:pt>
                <c:pt idx="924">
                  <c:v>2.465555714494869E-2</c:v>
                </c:pt>
                <c:pt idx="925">
                  <c:v>1.7571146753155027E-2</c:v>
                </c:pt>
                <c:pt idx="926">
                  <c:v>3.7037036552412688E-3</c:v>
                </c:pt>
                <c:pt idx="927">
                  <c:v>1.0557961917832127E-3</c:v>
                </c:pt>
                <c:pt idx="928">
                  <c:v>-1.656684703100994E-2</c:v>
                </c:pt>
                <c:pt idx="929">
                  <c:v>-3.8509795209206513E-2</c:v>
                </c:pt>
                <c:pt idx="930">
                  <c:v>8.0114926317699248E-3</c:v>
                </c:pt>
                <c:pt idx="931">
                  <c:v>8.1036550265149582E-3</c:v>
                </c:pt>
                <c:pt idx="932">
                  <c:v>9.8260433165935947E-3</c:v>
                </c:pt>
                <c:pt idx="933">
                  <c:v>2.0923445005569734E-3</c:v>
                </c:pt>
                <c:pt idx="934">
                  <c:v>9.5975765761725854E-3</c:v>
                </c:pt>
                <c:pt idx="935">
                  <c:v>1.831823852051415E-2</c:v>
                </c:pt>
                <c:pt idx="936">
                  <c:v>2.8701047088419795E-3</c:v>
                </c:pt>
                <c:pt idx="937">
                  <c:v>4.979505082196424E-2</c:v>
                </c:pt>
                <c:pt idx="938">
                  <c:v>1.0761426497842923E-3</c:v>
                </c:pt>
                <c:pt idx="939">
                  <c:v>-3.2304483003256727E-3</c:v>
                </c:pt>
                <c:pt idx="940">
                  <c:v>-1.4850576551532615E-2</c:v>
                </c:pt>
                <c:pt idx="941">
                  <c:v>-1.8042702592448712E-2</c:v>
                </c:pt>
                <c:pt idx="942">
                  <c:v>-4.2446695446197863E-3</c:v>
                </c:pt>
                <c:pt idx="943">
                  <c:v>7.2129272108916063E-3</c:v>
                </c:pt>
                <c:pt idx="944">
                  <c:v>6.6457931432120443E-3</c:v>
                </c:pt>
                <c:pt idx="945">
                  <c:v>-3.1931409293020671E-2</c:v>
                </c:pt>
                <c:pt idx="946">
                  <c:v>9.6794478072808766E-3</c:v>
                </c:pt>
                <c:pt idx="947">
                  <c:v>-3.0150145965256265E-3</c:v>
                </c:pt>
                <c:pt idx="948">
                  <c:v>5.2866718108563902E-4</c:v>
                </c:pt>
                <c:pt idx="949">
                  <c:v>1.4455561662493168E-2</c:v>
                </c:pt>
                <c:pt idx="950">
                  <c:v>-1.106647963323926E-2</c:v>
                </c:pt>
                <c:pt idx="951">
                  <c:v>-4.9751555809934064E-3</c:v>
                </c:pt>
                <c:pt idx="952">
                  <c:v>2.5367425264278039E-2</c:v>
                </c:pt>
                <c:pt idx="953">
                  <c:v>5.0696559941136544E-3</c:v>
                </c:pt>
                <c:pt idx="954">
                  <c:v>3.0013082185862366E-3</c:v>
                </c:pt>
                <c:pt idx="955">
                  <c:v>8.9480470342375301E-3</c:v>
                </c:pt>
                <c:pt idx="956">
                  <c:v>-2.0857525760913802E-2</c:v>
                </c:pt>
                <c:pt idx="957">
                  <c:v>-2.221248442577367E-3</c:v>
                </c:pt>
                <c:pt idx="958">
                  <c:v>-1.0805002241152563E-2</c:v>
                </c:pt>
                <c:pt idx="959">
                  <c:v>-2.1002203888662811E-3</c:v>
                </c:pt>
                <c:pt idx="960">
                  <c:v>8.5226990737089139E-3</c:v>
                </c:pt>
                <c:pt idx="961">
                  <c:v>-5.8232249962907262E-3</c:v>
                </c:pt>
                <c:pt idx="962">
                  <c:v>9.09364804023979E-3</c:v>
                </c:pt>
                <c:pt idx="963">
                  <c:v>-1.029251473766135E-2</c:v>
                </c:pt>
                <c:pt idx="964">
                  <c:v>-2.5281370629744549E-2</c:v>
                </c:pt>
                <c:pt idx="965">
                  <c:v>9.5654288182126859E-3</c:v>
                </c:pt>
                <c:pt idx="966">
                  <c:v>-2.7455867991645934E-3</c:v>
                </c:pt>
                <c:pt idx="967">
                  <c:v>1.6360047200193281E-2</c:v>
                </c:pt>
                <c:pt idx="968">
                  <c:v>-6.481533931313406E-3</c:v>
                </c:pt>
                <c:pt idx="969">
                  <c:v>-1.9470367419293515E-2</c:v>
                </c:pt>
                <c:pt idx="970">
                  <c:v>2.1585499448749226E-2</c:v>
                </c:pt>
                <c:pt idx="971">
                  <c:v>1.2894201802629231E-2</c:v>
                </c:pt>
                <c:pt idx="972">
                  <c:v>-9.9559424860194163E-3</c:v>
                </c:pt>
                <c:pt idx="973">
                  <c:v>-9.3726835864540187E-3</c:v>
                </c:pt>
                <c:pt idx="974">
                  <c:v>-2.3979363356421625E-2</c:v>
                </c:pt>
                <c:pt idx="975">
                  <c:v>5.8947002000304281E-3</c:v>
                </c:pt>
                <c:pt idx="976">
                  <c:v>2.5574978134376116E-2</c:v>
                </c:pt>
                <c:pt idx="977">
                  <c:v>-1.1370781840929821E-2</c:v>
                </c:pt>
                <c:pt idx="978">
                  <c:v>8.42621072636646E-3</c:v>
                </c:pt>
                <c:pt idx="979">
                  <c:v>-1.4084168305308993E-2</c:v>
                </c:pt>
                <c:pt idx="980">
                  <c:v>7.1816560206233631E-3</c:v>
                </c:pt>
                <c:pt idx="981">
                  <c:v>2.0866004798607448E-2</c:v>
                </c:pt>
                <c:pt idx="982">
                  <c:v>-2.8371071158222664E-3</c:v>
                </c:pt>
                <c:pt idx="983">
                  <c:v>2.4638845084324116E-3</c:v>
                </c:pt>
                <c:pt idx="984">
                  <c:v>2.0009258096954138E-2</c:v>
                </c:pt>
                <c:pt idx="985">
                  <c:v>1.8898892617207706E-2</c:v>
                </c:pt>
                <c:pt idx="986">
                  <c:v>4.7234416518181993E-3</c:v>
                </c:pt>
                <c:pt idx="987">
                  <c:v>7.6095306059745507E-3</c:v>
                </c:pt>
                <c:pt idx="988">
                  <c:v>-2.9090164661088706E-3</c:v>
                </c:pt>
                <c:pt idx="989">
                  <c:v>1.2569294974969648E-2</c:v>
                </c:pt>
                <c:pt idx="990">
                  <c:v>-1.2639680650616907E-3</c:v>
                </c:pt>
                <c:pt idx="991">
                  <c:v>-4.5063752028008195E-3</c:v>
                </c:pt>
                <c:pt idx="992">
                  <c:v>-6.656834367723013E-3</c:v>
                </c:pt>
                <c:pt idx="993">
                  <c:v>-2.12822828684924E-4</c:v>
                </c:pt>
                <c:pt idx="994">
                  <c:v>1.7747819882344151E-3</c:v>
                </c:pt>
                <c:pt idx="995">
                  <c:v>1.0444073275551876E-2</c:v>
                </c:pt>
                <c:pt idx="996">
                  <c:v>2.3841477290660663E-3</c:v>
                </c:pt>
                <c:pt idx="997">
                  <c:v>-2.3525926382131919E-2</c:v>
                </c:pt>
                <c:pt idx="998">
                  <c:v>2.050937151010087E-2</c:v>
                </c:pt>
                <c:pt idx="999">
                  <c:v>1.5443082990848581E-3</c:v>
                </c:pt>
                <c:pt idx="1000">
                  <c:v>-2.9827306370385623E-2</c:v>
                </c:pt>
                <c:pt idx="1001">
                  <c:v>6.3345248469014792E-2</c:v>
                </c:pt>
                <c:pt idx="1002">
                  <c:v>7.1642150722606955E-3</c:v>
                </c:pt>
                <c:pt idx="1003">
                  <c:v>-3.3729524189733892E-3</c:v>
                </c:pt>
                <c:pt idx="1004">
                  <c:v>1.4955346808067019E-2</c:v>
                </c:pt>
                <c:pt idx="1005">
                  <c:v>6.1050797754097852E-3</c:v>
                </c:pt>
                <c:pt idx="1006">
                  <c:v>3.5665267425113319E-3</c:v>
                </c:pt>
                <c:pt idx="1007">
                  <c:v>4.8009504463154161E-3</c:v>
                </c:pt>
                <c:pt idx="1008">
                  <c:v>4.2554698266646972E-3</c:v>
                </c:pt>
                <c:pt idx="1009">
                  <c:v>2.8699441769357908E-3</c:v>
                </c:pt>
                <c:pt idx="1010">
                  <c:v>-3.5235053620785608E-3</c:v>
                </c:pt>
                <c:pt idx="1011">
                  <c:v>-3.6019086415218691E-3</c:v>
                </c:pt>
                <c:pt idx="1012">
                  <c:v>6.2129324306105585E-3</c:v>
                </c:pt>
                <c:pt idx="1013">
                  <c:v>-9.782523445687522E-4</c:v>
                </c:pt>
                <c:pt idx="1014">
                  <c:v>-1.029938192209535E-2</c:v>
                </c:pt>
                <c:pt idx="1015">
                  <c:v>-1.1673796589887353E-2</c:v>
                </c:pt>
                <c:pt idx="1016">
                  <c:v>-5.217138569922319E-3</c:v>
                </c:pt>
                <c:pt idx="1017">
                  <c:v>1.5471980029507903E-3</c:v>
                </c:pt>
                <c:pt idx="1018">
                  <c:v>-2.3599570337335458E-2</c:v>
                </c:pt>
                <c:pt idx="1019">
                  <c:v>1.8478009236176804E-2</c:v>
                </c:pt>
                <c:pt idx="1020">
                  <c:v>-3.5871850136471976E-3</c:v>
                </c:pt>
                <c:pt idx="1021">
                  <c:v>-5.5746579925064002E-3</c:v>
                </c:pt>
                <c:pt idx="1022">
                  <c:v>-8.9723542848089144E-3</c:v>
                </c:pt>
                <c:pt idx="1023">
                  <c:v>-1.8118321533933172E-2</c:v>
                </c:pt>
                <c:pt idx="1024">
                  <c:v>3.4997658914678263E-4</c:v>
                </c:pt>
                <c:pt idx="1025">
                  <c:v>8.715460305883261E-3</c:v>
                </c:pt>
                <c:pt idx="1026">
                  <c:v>7.8141900046159608E-3</c:v>
                </c:pt>
                <c:pt idx="1027">
                  <c:v>-1.1778846130876111E-2</c:v>
                </c:pt>
                <c:pt idx="1028">
                  <c:v>2.0191192811920629E-3</c:v>
                </c:pt>
                <c:pt idx="1029">
                  <c:v>2.7786424575970578E-4</c:v>
                </c:pt>
                <c:pt idx="1030">
                  <c:v>-1.7678049611605216E-2</c:v>
                </c:pt>
                <c:pt idx="1031">
                  <c:v>6.0681382953060832E-3</c:v>
                </c:pt>
                <c:pt idx="1032">
                  <c:v>-2.5356881760303413E-3</c:v>
                </c:pt>
                <c:pt idx="1033">
                  <c:v>1.2685069605946921E-2</c:v>
                </c:pt>
                <c:pt idx="1034">
                  <c:v>1.1130116135543188E-3</c:v>
                </c:pt>
                <c:pt idx="1035">
                  <c:v>-3.4140622756111366E-3</c:v>
                </c:pt>
                <c:pt idx="1036">
                  <c:v>2.4203850378024465E-2</c:v>
                </c:pt>
                <c:pt idx="1037">
                  <c:v>-1.2546001385057896E-2</c:v>
                </c:pt>
                <c:pt idx="1038">
                  <c:v>-6.2125633986864271E-4</c:v>
                </c:pt>
                <c:pt idx="1039">
                  <c:v>8.729113960104817E-3</c:v>
                </c:pt>
                <c:pt idx="1040">
                  <c:v>-9.0741127727920722E-3</c:v>
                </c:pt>
                <c:pt idx="1041">
                  <c:v>3.308895641803812E-3</c:v>
                </c:pt>
                <c:pt idx="1042">
                  <c:v>-6.0752807078549515E-3</c:v>
                </c:pt>
                <c:pt idx="1043">
                  <c:v>-2.5031802565691968E-2</c:v>
                </c:pt>
                <c:pt idx="1044">
                  <c:v>-1.4373926234520325E-2</c:v>
                </c:pt>
                <c:pt idx="1045">
                  <c:v>1.2241508519558702E-2</c:v>
                </c:pt>
                <c:pt idx="1046">
                  <c:v>1.4832306023828236E-2</c:v>
                </c:pt>
                <c:pt idx="1047">
                  <c:v>2.6599320106972541E-3</c:v>
                </c:pt>
                <c:pt idx="1048">
                  <c:v>-4.7661217691740022E-3</c:v>
                </c:pt>
                <c:pt idx="1049">
                  <c:v>-9.1356378318564226E-4</c:v>
                </c:pt>
                <c:pt idx="1050">
                  <c:v>7.6361210560553132E-3</c:v>
                </c:pt>
                <c:pt idx="1051">
                  <c:v>-8.057992799787193E-3</c:v>
                </c:pt>
                <c:pt idx="1052">
                  <c:v>1.2027617566588857E-2</c:v>
                </c:pt>
                <c:pt idx="1053">
                  <c:v>5.5451173370175957E-3</c:v>
                </c:pt>
                <c:pt idx="1054">
                  <c:v>-7.2845994354253972E-3</c:v>
                </c:pt>
                <c:pt idx="1055">
                  <c:v>-1.3388263452701844E-2</c:v>
                </c:pt>
                <c:pt idx="1056">
                  <c:v>-7.2949544531058742E-3</c:v>
                </c:pt>
                <c:pt idx="1057">
                  <c:v>2.1302979986153802E-3</c:v>
                </c:pt>
                <c:pt idx="1058">
                  <c:v>-5.4056907796405399E-3</c:v>
                </c:pt>
                <c:pt idx="1059">
                  <c:v>9.2289711584846758E-3</c:v>
                </c:pt>
                <c:pt idx="1060">
                  <c:v>1.5425936264771145E-2</c:v>
                </c:pt>
                <c:pt idx="1061">
                  <c:v>1.5122959546416645E-2</c:v>
                </c:pt>
                <c:pt idx="1062">
                  <c:v>-2.882452578586697E-3</c:v>
                </c:pt>
                <c:pt idx="1063">
                  <c:v>7.3955965783121698E-3</c:v>
                </c:pt>
                <c:pt idx="1064">
                  <c:v>-1.5816866536375061E-2</c:v>
                </c:pt>
                <c:pt idx="1065">
                  <c:v>1.4929680311659225E-2</c:v>
                </c:pt>
                <c:pt idx="1066">
                  <c:v>6.0585962610289427E-3</c:v>
                </c:pt>
                <c:pt idx="1067">
                  <c:v>-2.1195827646072692E-2</c:v>
                </c:pt>
                <c:pt idx="1068">
                  <c:v>-1.5018167935603743E-2</c:v>
                </c:pt>
                <c:pt idx="1069">
                  <c:v>2.6709252390104618E-3</c:v>
                </c:pt>
                <c:pt idx="1070">
                  <c:v>-7.255896361631143E-3</c:v>
                </c:pt>
                <c:pt idx="1071">
                  <c:v>4.8661202199733935E-3</c:v>
                </c:pt>
                <c:pt idx="1072">
                  <c:v>-1.4028882931903051E-2</c:v>
                </c:pt>
                <c:pt idx="1073">
                  <c:v>2.4947726179735388E-3</c:v>
                </c:pt>
                <c:pt idx="1074">
                  <c:v>1.2087445495332504E-3</c:v>
                </c:pt>
                <c:pt idx="1075">
                  <c:v>-1.4166409309955208E-4</c:v>
                </c:pt>
                <c:pt idx="1076">
                  <c:v>-1.0003736953056482E-2</c:v>
                </c:pt>
                <c:pt idx="1077">
                  <c:v>-8.2933307038527328E-3</c:v>
                </c:pt>
                <c:pt idx="1078">
                  <c:v>-6.7568072912736112E-3</c:v>
                </c:pt>
                <c:pt idx="1079">
                  <c:v>-1.4589100317992814E-3</c:v>
                </c:pt>
                <c:pt idx="1080">
                  <c:v>2.9156947453892884E-3</c:v>
                </c:pt>
                <c:pt idx="1081">
                  <c:v>5.3000225776836706E-3</c:v>
                </c:pt>
                <c:pt idx="1082">
                  <c:v>1.108964458569086E-2</c:v>
                </c:pt>
                <c:pt idx="1083">
                  <c:v>-5.6966262051917106E-3</c:v>
                </c:pt>
                <c:pt idx="1084">
                  <c:v>8.0668184711498812E-3</c:v>
                </c:pt>
                <c:pt idx="1085">
                  <c:v>1.0703422685694334E-2</c:v>
                </c:pt>
                <c:pt idx="1086">
                  <c:v>-3.4125607352940525E-3</c:v>
                </c:pt>
                <c:pt idx="1087">
                  <c:v>-6.4305617168650608E-3</c:v>
                </c:pt>
                <c:pt idx="1088">
                  <c:v>8.0670361721342804E-3</c:v>
                </c:pt>
                <c:pt idx="1089">
                  <c:v>8.1431513905294885E-3</c:v>
                </c:pt>
                <c:pt idx="1090">
                  <c:v>1.6575070196546176E-2</c:v>
                </c:pt>
                <c:pt idx="1091">
                  <c:v>-3.8918359526092525E-3</c:v>
                </c:pt>
                <c:pt idx="1092">
                  <c:v>4.3081958276801171E-3</c:v>
                </c:pt>
                <c:pt idx="1093">
                  <c:v>9.934757483392358E-3</c:v>
                </c:pt>
                <c:pt idx="1094">
                  <c:v>1.2145464176014113E-2</c:v>
                </c:pt>
                <c:pt idx="1095">
                  <c:v>8.3742503571112136E-3</c:v>
                </c:pt>
                <c:pt idx="1096">
                  <c:v>-9.8674563434706809E-3</c:v>
                </c:pt>
                <c:pt idx="1097">
                  <c:v>1.6436502648167442E-2</c:v>
                </c:pt>
                <c:pt idx="1098">
                  <c:v>7.5220136837678185E-3</c:v>
                </c:pt>
                <c:pt idx="1099">
                  <c:v>-1.9250674185304661E-3</c:v>
                </c:pt>
                <c:pt idx="1100">
                  <c:v>-2.9277946042290206E-3</c:v>
                </c:pt>
                <c:pt idx="1101">
                  <c:v>-4.8765271829985237E-3</c:v>
                </c:pt>
                <c:pt idx="1102">
                  <c:v>1.003895319179624E-3</c:v>
                </c:pt>
                <c:pt idx="1103">
                  <c:v>-6.7791414721775634E-3</c:v>
                </c:pt>
                <c:pt idx="1104">
                  <c:v>6.9799344027849123E-3</c:v>
                </c:pt>
                <c:pt idx="1105">
                  <c:v>2.2047208512242155E-3</c:v>
                </c:pt>
                <c:pt idx="1106">
                  <c:v>1.0669641919662312E-3</c:v>
                </c:pt>
                <c:pt idx="1107">
                  <c:v>6.3793229768615099E-3</c:v>
                </c:pt>
                <c:pt idx="1108">
                  <c:v>5.0212061986599082E-3</c:v>
                </c:pt>
                <c:pt idx="1109">
                  <c:v>6.7656548240955846E-3</c:v>
                </c:pt>
                <c:pt idx="1110">
                  <c:v>-7.8205177532077487E-3</c:v>
                </c:pt>
                <c:pt idx="1111">
                  <c:v>-4.3634437074719238E-3</c:v>
                </c:pt>
                <c:pt idx="1112">
                  <c:v>3.10918064528103E-3</c:v>
                </c:pt>
                <c:pt idx="1113">
                  <c:v>-2.7120802073566591E-3</c:v>
                </c:pt>
                <c:pt idx="1114">
                  <c:v>4.0985942715086668E-3</c:v>
                </c:pt>
                <c:pt idx="1115">
                  <c:v>-2.7083173825170302E-3</c:v>
                </c:pt>
                <c:pt idx="1116">
                  <c:v>-3.7110401346585878E-3</c:v>
                </c:pt>
                <c:pt idx="1117">
                  <c:v>2.79507487729532E-3</c:v>
                </c:pt>
                <c:pt idx="1118">
                  <c:v>8.6025206322620108E-3</c:v>
                </c:pt>
                <c:pt idx="1119">
                  <c:v>6.2397330572477039E-3</c:v>
                </c:pt>
                <c:pt idx="1120">
                  <c:v>1.7011524466914243E-3</c:v>
                </c:pt>
                <c:pt idx="1121">
                  <c:v>-2.8149352611157984E-3</c:v>
                </c:pt>
                <c:pt idx="1122">
                  <c:v>3.7296423383351785E-3</c:v>
                </c:pt>
                <c:pt idx="1123">
                  <c:v>-3.2644456926837718E-4</c:v>
                </c:pt>
                <c:pt idx="1124">
                  <c:v>-7.8046980597895558E-3</c:v>
                </c:pt>
                <c:pt idx="1125">
                  <c:v>-1.3923444291786241E-2</c:v>
                </c:pt>
                <c:pt idx="1126">
                  <c:v>-1.6704127978773081E-3</c:v>
                </c:pt>
                <c:pt idx="1127">
                  <c:v>1.2890360550627948E-2</c:v>
                </c:pt>
                <c:pt idx="1128">
                  <c:v>-1.0351979346956875E-2</c:v>
                </c:pt>
                <c:pt idx="1129">
                  <c:v>-8.8447893834536825E-3</c:v>
                </c:pt>
                <c:pt idx="1130">
                  <c:v>-1.8861029589443286E-3</c:v>
                </c:pt>
                <c:pt idx="1131">
                  <c:v>-4.5955950766114074E-3</c:v>
                </c:pt>
                <c:pt idx="1132">
                  <c:v>-1.0006597603643093E-2</c:v>
                </c:pt>
                <c:pt idx="1133">
                  <c:v>1.7767501542489618E-3</c:v>
                </c:pt>
                <c:pt idx="1134">
                  <c:v>-2.4615384375430232E-3</c:v>
                </c:pt>
                <c:pt idx="1135">
                  <c:v>5.5301359913947062E-3</c:v>
                </c:pt>
                <c:pt idx="1136">
                  <c:v>3.6700667819754272E-3</c:v>
                </c:pt>
                <c:pt idx="1137">
                  <c:v>9.5196676919317193E-3</c:v>
                </c:pt>
                <c:pt idx="1138">
                  <c:v>6.5640293459246673E-3</c:v>
                </c:pt>
                <c:pt idx="1139">
                  <c:v>-1.3399491107361612E-4</c:v>
                </c:pt>
                <c:pt idx="1140">
                  <c:v>1.4676051616837502E-3</c:v>
                </c:pt>
                <c:pt idx="1141">
                  <c:v>1.4363600466278053E-2</c:v>
                </c:pt>
                <c:pt idx="1142">
                  <c:v>6.0273962330022841E-3</c:v>
                </c:pt>
                <c:pt idx="1143">
                  <c:v>6.5756139054582484E-3</c:v>
                </c:pt>
                <c:pt idx="1144">
                  <c:v>7.7573174303918815E-3</c:v>
                </c:pt>
                <c:pt idx="1145">
                  <c:v>1.0058458604436136E-2</c:v>
                </c:pt>
                <c:pt idx="1146">
                  <c:v>5.4675693872462752E-3</c:v>
                </c:pt>
                <c:pt idx="1147">
                  <c:v>-1.4046024234611949E-2</c:v>
                </c:pt>
                <c:pt idx="1148">
                  <c:v>-8.8479577071811852E-3</c:v>
                </c:pt>
                <c:pt idx="1149">
                  <c:v>1.9445465840142778E-3</c:v>
                </c:pt>
                <c:pt idx="1150">
                  <c:v>8.3167960860335184E-3</c:v>
                </c:pt>
                <c:pt idx="1151">
                  <c:v>-1.8638697256418758E-3</c:v>
                </c:pt>
                <c:pt idx="1152">
                  <c:v>-2.6405100373159099E-3</c:v>
                </c:pt>
                <c:pt idx="1153">
                  <c:v>-3.6188190645359054E-3</c:v>
                </c:pt>
                <c:pt idx="1154">
                  <c:v>5.423006431482834E-3</c:v>
                </c:pt>
                <c:pt idx="1155">
                  <c:v>-6.782877830301493E-3</c:v>
                </c:pt>
                <c:pt idx="1156">
                  <c:v>1.8622336877430316E-2</c:v>
                </c:pt>
                <c:pt idx="1157">
                  <c:v>6.4684941645370125E-3</c:v>
                </c:pt>
                <c:pt idx="1158">
                  <c:v>-5.6918141258920432E-4</c:v>
                </c:pt>
                <c:pt idx="1159">
                  <c:v>-6.3444288870292348E-3</c:v>
                </c:pt>
                <c:pt idx="1160">
                  <c:v>-2.331092520467129E-2</c:v>
                </c:pt>
                <c:pt idx="1161">
                  <c:v>9.0153589495758444E-3</c:v>
                </c:pt>
                <c:pt idx="1162">
                  <c:v>-1.4862196737904709E-3</c:v>
                </c:pt>
                <c:pt idx="1163">
                  <c:v>2.5185289712149426E-3</c:v>
                </c:pt>
                <c:pt idx="1164">
                  <c:v>-5.8868990180642117E-3</c:v>
                </c:pt>
                <c:pt idx="1165">
                  <c:v>3.4326110635924311E-3</c:v>
                </c:pt>
                <c:pt idx="1166">
                  <c:v>1.2282209591898004E-3</c:v>
                </c:pt>
                <c:pt idx="1167">
                  <c:v>-1.8097850063649138E-3</c:v>
                </c:pt>
                <c:pt idx="1168">
                  <c:v>3.2327712401319231E-4</c:v>
                </c:pt>
                <c:pt idx="1169">
                  <c:v>1.8328168364205397E-2</c:v>
                </c:pt>
                <c:pt idx="1170">
                  <c:v>5.6352998800997603E-3</c:v>
                </c:pt>
                <c:pt idx="1171">
                  <c:v>5.8551139693933489E-3</c:v>
                </c:pt>
                <c:pt idx="1172">
                  <c:v>-8.1615448315155645E-4</c:v>
                </c:pt>
                <c:pt idx="1173">
                  <c:v>3.5741712407128816E-3</c:v>
                </c:pt>
                <c:pt idx="1174">
                  <c:v>-3.637222466071273E-3</c:v>
                </c:pt>
                <c:pt idx="1175">
                  <c:v>4.7015276271346832E-3</c:v>
                </c:pt>
                <c:pt idx="1176">
                  <c:v>-3.1320878257461176E-4</c:v>
                </c:pt>
                <c:pt idx="1177">
                  <c:v>-4.7023731558340264E-3</c:v>
                </c:pt>
                <c:pt idx="1178">
                  <c:v>6.910414571990412E-4</c:v>
                </c:pt>
                <c:pt idx="1179">
                  <c:v>2.5082574107759663E-4</c:v>
                </c:pt>
                <c:pt idx="1180">
                  <c:v>-5.7932086481401537E-3</c:v>
                </c:pt>
                <c:pt idx="1181">
                  <c:v>1.3487116332337869E-2</c:v>
                </c:pt>
                <c:pt idx="1182">
                  <c:v>9.9624261057859619E-4</c:v>
                </c:pt>
                <c:pt idx="1183">
                  <c:v>1.6172481662264817E-3</c:v>
                </c:pt>
                <c:pt idx="1184">
                  <c:v>-4.9906426488119176E-4</c:v>
                </c:pt>
                <c:pt idx="1185">
                  <c:v>5.8483337226034795E-3</c:v>
                </c:pt>
                <c:pt idx="1186">
                  <c:v>-7.4720148387009541E-3</c:v>
                </c:pt>
                <c:pt idx="1187">
                  <c:v>-5.1381778561235712E-3</c:v>
                </c:pt>
                <c:pt idx="1188">
                  <c:v>5.024494515954806E-4</c:v>
                </c:pt>
                <c:pt idx="1189">
                  <c:v>-2.2671236127715603E-2</c:v>
                </c:pt>
                <c:pt idx="1190">
                  <c:v>1.4285046180380215E-2</c:v>
                </c:pt>
                <c:pt idx="1191">
                  <c:v>-2.6629485683192628E-3</c:v>
                </c:pt>
                <c:pt idx="1192">
                  <c:v>-3.1794507262137674E-3</c:v>
                </c:pt>
                <c:pt idx="1193">
                  <c:v>6.9182466279960712E-3</c:v>
                </c:pt>
                <c:pt idx="1194">
                  <c:v>-7.6828213705621871E-3</c:v>
                </c:pt>
                <c:pt idx="1195">
                  <c:v>5.9102202480247881E-3</c:v>
                </c:pt>
                <c:pt idx="1196">
                  <c:v>5.6865004436737277E-3</c:v>
                </c:pt>
                <c:pt idx="1197">
                  <c:v>8.34462287930955E-3</c:v>
                </c:pt>
                <c:pt idx="1198">
                  <c:v>7.1595636566557869E-3</c:v>
                </c:pt>
                <c:pt idx="1199">
                  <c:v>8.7088657651033016E-3</c:v>
                </c:pt>
                <c:pt idx="1200">
                  <c:v>-6.4162105488921187E-3</c:v>
                </c:pt>
                <c:pt idx="1201">
                  <c:v>-8.0785922832549914E-3</c:v>
                </c:pt>
                <c:pt idx="1202">
                  <c:v>7.4594738880455029E-3</c:v>
                </c:pt>
                <c:pt idx="1203">
                  <c:v>1.2310120369586973E-2</c:v>
                </c:pt>
                <c:pt idx="1204">
                  <c:v>1.8335171986594066E-3</c:v>
                </c:pt>
                <c:pt idx="1205">
                  <c:v>3.4744480412657618E-3</c:v>
                </c:pt>
                <c:pt idx="1206">
                  <c:v>1.0946908591815748E-3</c:v>
                </c:pt>
                <c:pt idx="1207">
                  <c:v>2.4310198247841681E-4</c:v>
                </c:pt>
                <c:pt idx="1208">
                  <c:v>4.1842333870940208E-3</c:v>
                </c:pt>
                <c:pt idx="1209">
                  <c:v>-3.698206646056316E-3</c:v>
                </c:pt>
                <c:pt idx="1210">
                  <c:v>-7.4376981291781243E-3</c:v>
                </c:pt>
                <c:pt idx="1211">
                  <c:v>-2.4479804283812656E-4</c:v>
                </c:pt>
                <c:pt idx="1212">
                  <c:v>3.2387207875454183E-3</c:v>
                </c:pt>
                <c:pt idx="1213">
                  <c:v>-1.2215110602168046E-2</c:v>
                </c:pt>
                <c:pt idx="1214">
                  <c:v>2.6521124497541865E-3</c:v>
                </c:pt>
                <c:pt idx="1215">
                  <c:v>4.4250579243309343E-3</c:v>
                </c:pt>
                <c:pt idx="1216">
                  <c:v>-3.5015547033936455E-3</c:v>
                </c:pt>
                <c:pt idx="1217">
                  <c:v>-4.8115569972220816E-3</c:v>
                </c:pt>
                <c:pt idx="1218">
                  <c:v>5.0576805524886323E-3</c:v>
                </c:pt>
                <c:pt idx="1219">
                  <c:v>-1.6187905822279296E-2</c:v>
                </c:pt>
                <c:pt idx="1220">
                  <c:v>1.0624004998895428E-3</c:v>
                </c:pt>
                <c:pt idx="1221">
                  <c:v>-6.3285401855205734E-3</c:v>
                </c:pt>
                <c:pt idx="1222">
                  <c:v>1.193428516731457E-2</c:v>
                </c:pt>
                <c:pt idx="1223">
                  <c:v>-1.1997144644973088E-2</c:v>
                </c:pt>
                <c:pt idx="1224">
                  <c:v>-1.6926455653339799E-2</c:v>
                </c:pt>
                <c:pt idx="1225">
                  <c:v>-3.650924791925159E-3</c:v>
                </c:pt>
                <c:pt idx="1226">
                  <c:v>1.1230337529553755E-2</c:v>
                </c:pt>
                <c:pt idx="1227">
                  <c:v>3.9894933071130956E-3</c:v>
                </c:pt>
                <c:pt idx="1228">
                  <c:v>4.5400166259199747E-3</c:v>
                </c:pt>
                <c:pt idx="1229">
                  <c:v>5.5210630237504527E-3</c:v>
                </c:pt>
                <c:pt idx="1230">
                  <c:v>8.5971125073449634E-3</c:v>
                </c:pt>
                <c:pt idx="1231">
                  <c:v>1.3018010083189842E-3</c:v>
                </c:pt>
                <c:pt idx="1232">
                  <c:v>7.4312611792400486E-4</c:v>
                </c:pt>
                <c:pt idx="1233">
                  <c:v>-4.7780178392815521E-3</c:v>
                </c:pt>
                <c:pt idx="1234">
                  <c:v>-1.2581144260004071E-2</c:v>
                </c:pt>
                <c:pt idx="1235">
                  <c:v>1.4072846941982655E-2</c:v>
                </c:pt>
                <c:pt idx="1236">
                  <c:v>1.3816293299693383E-2</c:v>
                </c:pt>
                <c:pt idx="1237">
                  <c:v>-3.006045023051272E-3</c:v>
                </c:pt>
                <c:pt idx="1238">
                  <c:v>-6.1011497918864325E-3</c:v>
                </c:pt>
                <c:pt idx="1239">
                  <c:v>-3.7158648069760395E-3</c:v>
                </c:pt>
                <c:pt idx="1240">
                  <c:v>1.1413184131684767E-2</c:v>
                </c:pt>
                <c:pt idx="1241">
                  <c:v>2.3894873973812638E-3</c:v>
                </c:pt>
                <c:pt idx="1242">
                  <c:v>8.8949045093945217E-3</c:v>
                </c:pt>
                <c:pt idx="1243">
                  <c:v>3.934748864200437E-3</c:v>
                </c:pt>
                <c:pt idx="1244">
                  <c:v>-5.2092915670076591E-3</c:v>
                </c:pt>
                <c:pt idx="1245">
                  <c:v>1.3351947119235239E-3</c:v>
                </c:pt>
                <c:pt idx="1246">
                  <c:v>4.6591921637013419E-3</c:v>
                </c:pt>
                <c:pt idx="1247">
                  <c:v>-8.1831037026824354E-3</c:v>
                </c:pt>
                <c:pt idx="1248">
                  <c:v>-2.3155211125782528E-3</c:v>
                </c:pt>
                <c:pt idx="1249">
                  <c:v>1.3753208208787678E-2</c:v>
                </c:pt>
                <c:pt idx="1250">
                  <c:v>8.9256889932454939E-3</c:v>
                </c:pt>
                <c:pt idx="1251">
                  <c:v>-1.7892822043978252E-4</c:v>
                </c:pt>
                <c:pt idx="1252">
                  <c:v>1.2625008397584217E-2</c:v>
                </c:pt>
                <c:pt idx="1253">
                  <c:v>-8.4391096671366003E-2</c:v>
                </c:pt>
                <c:pt idx="1254">
                  <c:v>-4.4317487993993567E-3</c:v>
                </c:pt>
                <c:pt idx="1255">
                  <c:v>-3.2190568441495238E-4</c:v>
                </c:pt>
              </c:numCache>
            </c:numRef>
          </c:xVal>
          <c:yVal>
            <c:numRef>
              <c:f>'Risk&amp;Return'!$E$4:$E$1259</c:f>
              <c:numCache>
                <c:formatCode>0.00%</c:formatCode>
                <c:ptCount val="1256"/>
                <c:pt idx="0">
                  <c:v>-6.70164850950789E-3</c:v>
                </c:pt>
                <c:pt idx="1">
                  <c:v>1.601539679800619E-2</c:v>
                </c:pt>
                <c:pt idx="2">
                  <c:v>3.3590922125174625E-3</c:v>
                </c:pt>
                <c:pt idx="3">
                  <c:v>2.2763968403940616E-2</c:v>
                </c:pt>
                <c:pt idx="4">
                  <c:v>-2.187315280783541E-3</c:v>
                </c:pt>
                <c:pt idx="5">
                  <c:v>6.076896365324682E-3</c:v>
                </c:pt>
                <c:pt idx="6">
                  <c:v>1.3154344645732549E-2</c:v>
                </c:pt>
                <c:pt idx="7">
                  <c:v>-3.2938729265550755E-2</c:v>
                </c:pt>
                <c:pt idx="8">
                  <c:v>-1.5183800533077527E-3</c:v>
                </c:pt>
                <c:pt idx="9">
                  <c:v>-2.3510345744692129E-2</c:v>
                </c:pt>
                <c:pt idx="10">
                  <c:v>1.8953750707590691E-3</c:v>
                </c:pt>
                <c:pt idx="11">
                  <c:v>2.2720378507299849E-4</c:v>
                </c:pt>
                <c:pt idx="12">
                  <c:v>5.0227318562125244E-3</c:v>
                </c:pt>
                <c:pt idx="13">
                  <c:v>-3.3911716823032474E-4</c:v>
                </c:pt>
                <c:pt idx="14">
                  <c:v>-1.8637553069832058E-2</c:v>
                </c:pt>
                <c:pt idx="15">
                  <c:v>-1.9813185987195888E-2</c:v>
                </c:pt>
                <c:pt idx="16">
                  <c:v>-1.097175522261185E-3</c:v>
                </c:pt>
                <c:pt idx="17">
                  <c:v>-1.5088810750488521E-2</c:v>
                </c:pt>
                <c:pt idx="18">
                  <c:v>-1.6412266649648E-2</c:v>
                </c:pt>
                <c:pt idx="19">
                  <c:v>-2.0701935233973727E-2</c:v>
                </c:pt>
                <c:pt idx="20">
                  <c:v>-2.6778632752524276E-2</c:v>
                </c:pt>
                <c:pt idx="21">
                  <c:v>4.9290001523027538E-2</c:v>
                </c:pt>
                <c:pt idx="22">
                  <c:v>7.6483287065537203E-3</c:v>
                </c:pt>
                <c:pt idx="23">
                  <c:v>-1.2912407555744408E-3</c:v>
                </c:pt>
                <c:pt idx="24">
                  <c:v>8.7206654445815737E-3</c:v>
                </c:pt>
                <c:pt idx="25">
                  <c:v>1.0398843666030437E-3</c:v>
                </c:pt>
                <c:pt idx="26">
                  <c:v>-2.4151898246731196E-2</c:v>
                </c:pt>
                <c:pt idx="27">
                  <c:v>3.2947097787471777E-2</c:v>
                </c:pt>
                <c:pt idx="28">
                  <c:v>7.8534775603750426E-3</c:v>
                </c:pt>
                <c:pt idx="29">
                  <c:v>9.3516423054602772E-3</c:v>
                </c:pt>
                <c:pt idx="30">
                  <c:v>4.6627100262948123E-3</c:v>
                </c:pt>
                <c:pt idx="31">
                  <c:v>3.5212275856506248E-3</c:v>
                </c:pt>
                <c:pt idx="32">
                  <c:v>3.8607839373438097E-4</c:v>
                </c:pt>
                <c:pt idx="33">
                  <c:v>-6.1196345586932684E-3</c:v>
                </c:pt>
                <c:pt idx="34">
                  <c:v>1.1395821915007962E-2</c:v>
                </c:pt>
                <c:pt idx="35">
                  <c:v>2.4167274595112702E-3</c:v>
                </c:pt>
                <c:pt idx="36">
                  <c:v>7.5581559674897051E-3</c:v>
                </c:pt>
                <c:pt idx="37">
                  <c:v>1.3222373533262053E-2</c:v>
                </c:pt>
                <c:pt idx="38">
                  <c:v>-1.3603018521462678E-2</c:v>
                </c:pt>
                <c:pt idx="39">
                  <c:v>2.0905258363578274E-3</c:v>
                </c:pt>
                <c:pt idx="40">
                  <c:v>5.3158589399071598E-4</c:v>
                </c:pt>
                <c:pt idx="41">
                  <c:v>8.4252847098398934E-3</c:v>
                </c:pt>
                <c:pt idx="42">
                  <c:v>-7.629254815456064E-3</c:v>
                </c:pt>
                <c:pt idx="43">
                  <c:v>-1.3276157883745077E-3</c:v>
                </c:pt>
                <c:pt idx="44">
                  <c:v>1.5706782862217328E-2</c:v>
                </c:pt>
                <c:pt idx="45">
                  <c:v>8.7438333469107808E-3</c:v>
                </c:pt>
                <c:pt idx="46">
                  <c:v>4.8193331440155837E-4</c:v>
                </c:pt>
                <c:pt idx="47">
                  <c:v>7.0105400930191323E-3</c:v>
                </c:pt>
                <c:pt idx="48">
                  <c:v>4.1832495317521822E-3</c:v>
                </c:pt>
                <c:pt idx="49">
                  <c:v>-1.319032328148046E-3</c:v>
                </c:pt>
                <c:pt idx="50">
                  <c:v>-9.5786676385125041E-3</c:v>
                </c:pt>
                <c:pt idx="51">
                  <c:v>1.2206437821934847E-3</c:v>
                </c:pt>
                <c:pt idx="52">
                  <c:v>5.5445482693584783E-4</c:v>
                </c:pt>
                <c:pt idx="53">
                  <c:v>1.2777565069906325E-2</c:v>
                </c:pt>
                <c:pt idx="54">
                  <c:v>3.2412604172567371E-3</c:v>
                </c:pt>
                <c:pt idx="55">
                  <c:v>-2.2205907851911948E-3</c:v>
                </c:pt>
                <c:pt idx="56">
                  <c:v>1.0838525433078033E-2</c:v>
                </c:pt>
                <c:pt idx="57">
                  <c:v>1.7292576172458184E-3</c:v>
                </c:pt>
                <c:pt idx="58">
                  <c:v>2.0135656267309746E-3</c:v>
                </c:pt>
                <c:pt idx="59">
                  <c:v>-3.5624390329112602E-3</c:v>
                </c:pt>
                <c:pt idx="60">
                  <c:v>6.180764220097586E-3</c:v>
                </c:pt>
                <c:pt idx="61">
                  <c:v>1.360340186440938E-3</c:v>
                </c:pt>
                <c:pt idx="62">
                  <c:v>-7.1553419999287934E-4</c:v>
                </c:pt>
                <c:pt idx="63">
                  <c:v>-4.2995348379968403E-4</c:v>
                </c:pt>
                <c:pt idx="64">
                  <c:v>-1.8639782122476249E-3</c:v>
                </c:pt>
                <c:pt idx="65">
                  <c:v>6.2242051897770266E-3</c:v>
                </c:pt>
                <c:pt idx="66">
                  <c:v>-3.6439983720999171E-3</c:v>
                </c:pt>
                <c:pt idx="67">
                  <c:v>-1.3613119775243562E-3</c:v>
                </c:pt>
                <c:pt idx="68">
                  <c:v>-6.0750924858947878E-3</c:v>
                </c:pt>
                <c:pt idx="69">
                  <c:v>-8.4006632386739548E-3</c:v>
                </c:pt>
                <c:pt idx="70">
                  <c:v>-2.0018648529248131E-3</c:v>
                </c:pt>
                <c:pt idx="71">
                  <c:v>1.4397045858409348E-2</c:v>
                </c:pt>
                <c:pt idx="72">
                  <c:v>3.7640416180099892E-3</c:v>
                </c:pt>
                <c:pt idx="73">
                  <c:v>6.5969647896050353E-3</c:v>
                </c:pt>
                <c:pt idx="74">
                  <c:v>-6.3979073917144898E-4</c:v>
                </c:pt>
                <c:pt idx="75">
                  <c:v>4.9286758401832645E-3</c:v>
                </c:pt>
                <c:pt idx="76">
                  <c:v>3.6190831676694677E-3</c:v>
                </c:pt>
                <c:pt idx="77">
                  <c:v>2.4807187123690011E-4</c:v>
                </c:pt>
                <c:pt idx="78">
                  <c:v>-3.0145618424141391E-3</c:v>
                </c:pt>
                <c:pt idx="79">
                  <c:v>1.1231222524391132E-2</c:v>
                </c:pt>
                <c:pt idx="80">
                  <c:v>-1.9433950275411151E-2</c:v>
                </c:pt>
                <c:pt idx="81">
                  <c:v>-7.5241502937006951E-4</c:v>
                </c:pt>
                <c:pt idx="82">
                  <c:v>7.4268407909627533E-3</c:v>
                </c:pt>
                <c:pt idx="83">
                  <c:v>-5.2428551945822386E-3</c:v>
                </c:pt>
                <c:pt idx="84">
                  <c:v>3.7831286905511824E-3</c:v>
                </c:pt>
                <c:pt idx="85">
                  <c:v>6.2856448040323086E-3</c:v>
                </c:pt>
                <c:pt idx="86">
                  <c:v>1.1789410937384451E-2</c:v>
                </c:pt>
                <c:pt idx="87">
                  <c:v>4.8963294502971924E-4</c:v>
                </c:pt>
                <c:pt idx="88">
                  <c:v>1.5722788946653157E-3</c:v>
                </c:pt>
                <c:pt idx="89">
                  <c:v>2.6502037491308527E-3</c:v>
                </c:pt>
                <c:pt idx="90">
                  <c:v>4.8283596229474809E-3</c:v>
                </c:pt>
                <c:pt idx="91">
                  <c:v>7.6222655086908881E-4</c:v>
                </c:pt>
                <c:pt idx="92">
                  <c:v>-5.1380827320513956E-3</c:v>
                </c:pt>
                <c:pt idx="93">
                  <c:v>3.4051800712641038E-3</c:v>
                </c:pt>
                <c:pt idx="94">
                  <c:v>-2.7772251294887722E-4</c:v>
                </c:pt>
                <c:pt idx="95">
                  <c:v>6.7431600499432724E-3</c:v>
                </c:pt>
                <c:pt idx="96">
                  <c:v>-6.5472181948452834E-4</c:v>
                </c:pt>
                <c:pt idx="97">
                  <c:v>6.5472181948448389E-4</c:v>
                </c:pt>
                <c:pt idx="98">
                  <c:v>-2.4500784426010882E-3</c:v>
                </c:pt>
                <c:pt idx="99">
                  <c:v>1.9675176638692406E-3</c:v>
                </c:pt>
                <c:pt idx="100">
                  <c:v>8.6184363466974714E-4</c:v>
                </c:pt>
                <c:pt idx="101">
                  <c:v>8.9511582644509532E-3</c:v>
                </c:pt>
                <c:pt idx="102">
                  <c:v>-2.2214524114240789E-3</c:v>
                </c:pt>
                <c:pt idx="103">
                  <c:v>-6.1655507524622404E-4</c:v>
                </c:pt>
                <c:pt idx="104">
                  <c:v>4.6464619789517887E-3</c:v>
                </c:pt>
                <c:pt idx="105">
                  <c:v>1.5661262690284941E-3</c:v>
                </c:pt>
                <c:pt idx="106">
                  <c:v>5.1027487498366984E-4</c:v>
                </c:pt>
                <c:pt idx="107">
                  <c:v>-7.544422144595068E-3</c:v>
                </c:pt>
                <c:pt idx="108">
                  <c:v>-2.1616107094958497E-3</c:v>
                </c:pt>
                <c:pt idx="109">
                  <c:v>9.7400663192371961E-3</c:v>
                </c:pt>
                <c:pt idx="110">
                  <c:v>-4.1235417722193463E-3</c:v>
                </c:pt>
                <c:pt idx="111">
                  <c:v>-1.6840837746325429E-2</c:v>
                </c:pt>
                <c:pt idx="112">
                  <c:v>-1.3900003378586098E-3</c:v>
                </c:pt>
                <c:pt idx="113">
                  <c:v>-3.0305109133471702E-3</c:v>
                </c:pt>
                <c:pt idx="114">
                  <c:v>5.0107795378009565E-3</c:v>
                </c:pt>
                <c:pt idx="115">
                  <c:v>-2.5451320662094469E-2</c:v>
                </c:pt>
                <c:pt idx="116">
                  <c:v>9.0029230675193386E-3</c:v>
                </c:pt>
                <c:pt idx="117">
                  <c:v>5.8404782665739449E-3</c:v>
                </c:pt>
                <c:pt idx="118">
                  <c:v>9.2187397911461366E-3</c:v>
                </c:pt>
                <c:pt idx="119">
                  <c:v>-6.4862674705270067E-3</c:v>
                </c:pt>
                <c:pt idx="120">
                  <c:v>-6.6339525384657991E-3</c:v>
                </c:pt>
                <c:pt idx="121">
                  <c:v>8.9752404359111655E-3</c:v>
                </c:pt>
                <c:pt idx="122">
                  <c:v>-3.0763497386212691E-3</c:v>
                </c:pt>
                <c:pt idx="123">
                  <c:v>-1.2293751001455971E-2</c:v>
                </c:pt>
                <c:pt idx="124">
                  <c:v>2.2658004255340205E-3</c:v>
                </c:pt>
                <c:pt idx="125">
                  <c:v>-9.3437866213873805E-3</c:v>
                </c:pt>
                <c:pt idx="126">
                  <c:v>-6.7335728477800789E-3</c:v>
                </c:pt>
                <c:pt idx="127">
                  <c:v>2.7277170790501789E-3</c:v>
                </c:pt>
                <c:pt idx="128">
                  <c:v>-1.356701184111163E-2</c:v>
                </c:pt>
                <c:pt idx="129">
                  <c:v>-2.5463341830149156E-3</c:v>
                </c:pt>
                <c:pt idx="130">
                  <c:v>2.1474837560183709E-2</c:v>
                </c:pt>
                <c:pt idx="131">
                  <c:v>8.6245308510591642E-3</c:v>
                </c:pt>
                <c:pt idx="132">
                  <c:v>6.4818002038911568E-3</c:v>
                </c:pt>
                <c:pt idx="133">
                  <c:v>9.9571762025302355E-3</c:v>
                </c:pt>
                <c:pt idx="134">
                  <c:v>4.578489508165101E-3</c:v>
                </c:pt>
                <c:pt idx="135">
                  <c:v>-2.4243105962228615E-4</c:v>
                </c:pt>
                <c:pt idx="136">
                  <c:v>-1.7665672418129582E-3</c:v>
                </c:pt>
                <c:pt idx="137">
                  <c:v>4.1176415971747081E-3</c:v>
                </c:pt>
                <c:pt idx="138">
                  <c:v>-1.1056556485166823E-3</c:v>
                </c:pt>
                <c:pt idx="139">
                  <c:v>3.8046267024913866E-4</c:v>
                </c:pt>
                <c:pt idx="140">
                  <c:v>1.0416150118923289E-2</c:v>
                </c:pt>
                <c:pt idx="141">
                  <c:v>2.2550435119629278E-3</c:v>
                </c:pt>
                <c:pt idx="142">
                  <c:v>9.5087844943636604E-3</c:v>
                </c:pt>
                <c:pt idx="143">
                  <c:v>-1.4546923482167545E-3</c:v>
                </c:pt>
                <c:pt idx="144">
                  <c:v>-1.2252272958817206E-3</c:v>
                </c:pt>
                <c:pt idx="145">
                  <c:v>-9.8566073527078038E-3</c:v>
                </c:pt>
                <c:pt idx="146">
                  <c:v>-9.9777130945755414E-4</c:v>
                </c:pt>
                <c:pt idx="147">
                  <c:v>3.5396482482821343E-3</c:v>
                </c:pt>
                <c:pt idx="148">
                  <c:v>5.1327944159883605E-3</c:v>
                </c:pt>
                <c:pt idx="149">
                  <c:v>9.0372816046915966E-3</c:v>
                </c:pt>
                <c:pt idx="150">
                  <c:v>2.6009510244538884E-3</c:v>
                </c:pt>
                <c:pt idx="151">
                  <c:v>7.9635683156975105E-3</c:v>
                </c:pt>
                <c:pt idx="152">
                  <c:v>-1.1384411901649658E-3</c:v>
                </c:pt>
                <c:pt idx="153">
                  <c:v>-5.5104090265400852E-3</c:v>
                </c:pt>
                <c:pt idx="154">
                  <c:v>1.245978042923883E-3</c:v>
                </c:pt>
                <c:pt idx="155">
                  <c:v>4.7665805529576661E-3</c:v>
                </c:pt>
                <c:pt idx="156">
                  <c:v>2.3417058727222108E-3</c:v>
                </c:pt>
                <c:pt idx="157">
                  <c:v>4.466885813223586E-3</c:v>
                </c:pt>
                <c:pt idx="158">
                  <c:v>3.3259348800834723E-4</c:v>
                </c:pt>
                <c:pt idx="159">
                  <c:v>-3.2305481705347363E-3</c:v>
                </c:pt>
                <c:pt idx="160">
                  <c:v>-6.8280592745629635E-3</c:v>
                </c:pt>
                <c:pt idx="161">
                  <c:v>3.6540496944816557E-3</c:v>
                </c:pt>
                <c:pt idx="162">
                  <c:v>-5.5702263090775363E-3</c:v>
                </c:pt>
                <c:pt idx="163">
                  <c:v>2.4529689214060355E-3</c:v>
                </c:pt>
                <c:pt idx="164">
                  <c:v>7.1249548601035103E-3</c:v>
                </c:pt>
                <c:pt idx="165">
                  <c:v>4.6885322449723649E-3</c:v>
                </c:pt>
                <c:pt idx="166">
                  <c:v>-4.7884667165950297E-3</c:v>
                </c:pt>
                <c:pt idx="167">
                  <c:v>6.6775259802477442E-3</c:v>
                </c:pt>
                <c:pt idx="168">
                  <c:v>-1.8226350276625445E-3</c:v>
                </c:pt>
                <c:pt idx="169">
                  <c:v>-2.4577914203390856E-3</c:v>
                </c:pt>
                <c:pt idx="170">
                  <c:v>-1.100060054031134E-2</c:v>
                </c:pt>
                <c:pt idx="171">
                  <c:v>-8.746438325075526E-3</c:v>
                </c:pt>
                <c:pt idx="172">
                  <c:v>-7.5574323190713997E-3</c:v>
                </c:pt>
                <c:pt idx="173">
                  <c:v>-3.0534942442761059E-2</c:v>
                </c:pt>
                <c:pt idx="174">
                  <c:v>1.39254989593663E-2</c:v>
                </c:pt>
                <c:pt idx="175">
                  <c:v>5.906520925994678E-4</c:v>
                </c:pt>
                <c:pt idx="176">
                  <c:v>1.943037071521693E-2</c:v>
                </c:pt>
                <c:pt idx="177">
                  <c:v>-6.8352045598897068E-3</c:v>
                </c:pt>
                <c:pt idx="178">
                  <c:v>-1.2248302083713932E-2</c:v>
                </c:pt>
                <c:pt idx="179">
                  <c:v>1.5432215484595304E-2</c:v>
                </c:pt>
                <c:pt idx="180">
                  <c:v>-3.0013446372684795E-2</c:v>
                </c:pt>
                <c:pt idx="181">
                  <c:v>2.6382019490377752E-3</c:v>
                </c:pt>
                <c:pt idx="182">
                  <c:v>1.4647635468916995E-2</c:v>
                </c:pt>
                <c:pt idx="183">
                  <c:v>1.1975529074324679E-2</c:v>
                </c:pt>
                <c:pt idx="184">
                  <c:v>-7.6923286521204627E-3</c:v>
                </c:pt>
                <c:pt idx="185">
                  <c:v>8.102857157481342E-3</c:v>
                </c:pt>
                <c:pt idx="186">
                  <c:v>-3.0797214139219466E-4</c:v>
                </c:pt>
                <c:pt idx="187">
                  <c:v>-2.6022898136831309E-2</c:v>
                </c:pt>
                <c:pt idx="188">
                  <c:v>1.0997079333335784E-2</c:v>
                </c:pt>
                <c:pt idx="189">
                  <c:v>-3.9309365979656591E-3</c:v>
                </c:pt>
                <c:pt idx="190">
                  <c:v>7.0169331516294689E-3</c:v>
                </c:pt>
                <c:pt idx="191">
                  <c:v>1.2691825032606579E-2</c:v>
                </c:pt>
                <c:pt idx="192">
                  <c:v>-4.4403064138266024E-4</c:v>
                </c:pt>
                <c:pt idx="193">
                  <c:v>-5.8644367070400652E-3</c:v>
                </c:pt>
                <c:pt idx="194">
                  <c:v>1.1286540710859924E-2</c:v>
                </c:pt>
                <c:pt idx="195">
                  <c:v>1.2773330104058204E-2</c:v>
                </c:pt>
                <c:pt idx="196">
                  <c:v>7.7199238598452103E-4</c:v>
                </c:pt>
                <c:pt idx="197">
                  <c:v>5.0319924069805943E-4</c:v>
                </c:pt>
                <c:pt idx="198">
                  <c:v>-2.3486663525766578E-4</c:v>
                </c:pt>
                <c:pt idx="199">
                  <c:v>7.0863090419354827E-3</c:v>
                </c:pt>
                <c:pt idx="200">
                  <c:v>3.4572440770902491E-3</c:v>
                </c:pt>
                <c:pt idx="201">
                  <c:v>-6.6410483920333367E-4</c:v>
                </c:pt>
                <c:pt idx="202">
                  <c:v>-3.0934662113255816E-3</c:v>
                </c:pt>
                <c:pt idx="203">
                  <c:v>2.528914795028914E-3</c:v>
                </c:pt>
                <c:pt idx="204">
                  <c:v>5.9798050857206469E-4</c:v>
                </c:pt>
                <c:pt idx="205">
                  <c:v>-6.6859302092216644E-5</c:v>
                </c:pt>
                <c:pt idx="206">
                  <c:v>-4.7356030576388847E-3</c:v>
                </c:pt>
                <c:pt idx="207">
                  <c:v>-2.3479644024949792E-4</c:v>
                </c:pt>
                <c:pt idx="208">
                  <c:v>-7.8777153866999624E-3</c:v>
                </c:pt>
                <c:pt idx="209">
                  <c:v>5.8970859754499507E-3</c:v>
                </c:pt>
                <c:pt idx="210">
                  <c:v>-2.0850399538235413E-3</c:v>
                </c:pt>
                <c:pt idx="211">
                  <c:v>-5.4019912709224946E-3</c:v>
                </c:pt>
                <c:pt idx="212">
                  <c:v>4.6272396606767156E-3</c:v>
                </c:pt>
                <c:pt idx="213">
                  <c:v>-1.1966091547041861E-2</c:v>
                </c:pt>
                <c:pt idx="214">
                  <c:v>-1.7822465602515762E-2</c:v>
                </c:pt>
                <c:pt idx="215">
                  <c:v>8.1590690244025248E-3</c:v>
                </c:pt>
                <c:pt idx="216">
                  <c:v>1.3441854889513941E-2</c:v>
                </c:pt>
                <c:pt idx="217">
                  <c:v>-4.3241851223300961E-3</c:v>
                </c:pt>
                <c:pt idx="218">
                  <c:v>-1.5646683304918245E-2</c:v>
                </c:pt>
                <c:pt idx="219">
                  <c:v>9.4516093934346474E-3</c:v>
                </c:pt>
                <c:pt idx="220">
                  <c:v>6.7408007224127103E-3</c:v>
                </c:pt>
                <c:pt idx="221">
                  <c:v>1.0313341794558636E-2</c:v>
                </c:pt>
                <c:pt idx="222">
                  <c:v>-1.1140369979369307E-3</c:v>
                </c:pt>
                <c:pt idx="223">
                  <c:v>9.8514207888970272E-3</c:v>
                </c:pt>
                <c:pt idx="224">
                  <c:v>-1.6071387098997665E-3</c:v>
                </c:pt>
                <c:pt idx="225">
                  <c:v>2.9446288081701852E-3</c:v>
                </c:pt>
                <c:pt idx="226">
                  <c:v>-4.3869339149773682E-3</c:v>
                </c:pt>
                <c:pt idx="227">
                  <c:v>6.7563777847367886E-3</c:v>
                </c:pt>
                <c:pt idx="228">
                  <c:v>-3.2719554106055001E-3</c:v>
                </c:pt>
                <c:pt idx="229">
                  <c:v>2.9052207944236541E-3</c:v>
                </c:pt>
                <c:pt idx="230">
                  <c:v>1.6325699301518017E-3</c:v>
                </c:pt>
                <c:pt idx="231">
                  <c:v>4.0865888398138707E-3</c:v>
                </c:pt>
                <c:pt idx="232">
                  <c:v>5.6205710409054123E-3</c:v>
                </c:pt>
                <c:pt idx="233">
                  <c:v>-2.9629135181325286E-4</c:v>
                </c:pt>
                <c:pt idx="234">
                  <c:v>3.062358455924989E-3</c:v>
                </c:pt>
                <c:pt idx="235">
                  <c:v>-2.6666200542248344E-3</c:v>
                </c:pt>
                <c:pt idx="236">
                  <c:v>9.2209329728313184E-3</c:v>
                </c:pt>
                <c:pt idx="237">
                  <c:v>4.0097204184611933E-3</c:v>
                </c:pt>
                <c:pt idx="238">
                  <c:v>-1.1067992948566928E-3</c:v>
                </c:pt>
                <c:pt idx="239">
                  <c:v>2.2805226973525363E-4</c:v>
                </c:pt>
                <c:pt idx="240">
                  <c:v>3.5103644006831206E-3</c:v>
                </c:pt>
                <c:pt idx="241">
                  <c:v>2.4632609038628809E-3</c:v>
                </c:pt>
                <c:pt idx="242">
                  <c:v>-1.9117731089704866E-3</c:v>
                </c:pt>
                <c:pt idx="243">
                  <c:v>2.1059919763053553E-3</c:v>
                </c:pt>
                <c:pt idx="244">
                  <c:v>3.234993692727602E-4</c:v>
                </c:pt>
                <c:pt idx="245">
                  <c:v>1.4547978150582263E-3</c:v>
                </c:pt>
                <c:pt idx="246">
                  <c:v>7.2102773620067425E-3</c:v>
                </c:pt>
                <c:pt idx="247">
                  <c:v>7.3744299948520612E-4</c:v>
                </c:pt>
                <c:pt idx="248">
                  <c:v>-2.8869302378216891E-4</c:v>
                </c:pt>
                <c:pt idx="249">
                  <c:v>-3.725629459067529E-3</c:v>
                </c:pt>
                <c:pt idx="250">
                  <c:v>-1.6098397962188607E-3</c:v>
                </c:pt>
                <c:pt idx="251">
                  <c:v>2.2211742575423596E-3</c:v>
                </c:pt>
                <c:pt idx="252">
                  <c:v>7.7203507305983144E-3</c:v>
                </c:pt>
                <c:pt idx="253">
                  <c:v>2.2626880659783691E-3</c:v>
                </c:pt>
                <c:pt idx="254">
                  <c:v>4.4479115595693376E-3</c:v>
                </c:pt>
                <c:pt idx="255">
                  <c:v>-3.7155040212637899E-3</c:v>
                </c:pt>
                <c:pt idx="256">
                  <c:v>-8.5310017187464737E-3</c:v>
                </c:pt>
                <c:pt idx="257">
                  <c:v>-6.7291769561016101E-3</c:v>
                </c:pt>
                <c:pt idx="258">
                  <c:v>6.151345450260492E-3</c:v>
                </c:pt>
                <c:pt idx="259">
                  <c:v>1.7963749112314214E-3</c:v>
                </c:pt>
                <c:pt idx="260">
                  <c:v>9.0925591317443048E-3</c:v>
                </c:pt>
                <c:pt idx="261">
                  <c:v>-3.1490087734069609E-3</c:v>
                </c:pt>
                <c:pt idx="262">
                  <c:v>-1.1157863849303089E-3</c:v>
                </c:pt>
                <c:pt idx="263">
                  <c:v>2.8345950693594614E-3</c:v>
                </c:pt>
                <c:pt idx="264">
                  <c:v>8.5822718285445323E-3</c:v>
                </c:pt>
                <c:pt idx="265">
                  <c:v>5.9874185364531716E-4</c:v>
                </c:pt>
                <c:pt idx="266">
                  <c:v>6.8465434914284475E-3</c:v>
                </c:pt>
                <c:pt idx="267">
                  <c:v>2.1915242138561286E-4</c:v>
                </c:pt>
                <c:pt idx="268">
                  <c:v>6.2701445088645473E-5</c:v>
                </c:pt>
                <c:pt idx="269">
                  <c:v>4.0907666125130689E-3</c:v>
                </c:pt>
                <c:pt idx="270">
                  <c:v>4.3744179802858545E-3</c:v>
                </c:pt>
                <c:pt idx="271">
                  <c:v>1.5266522694265955E-3</c:v>
                </c:pt>
                <c:pt idx="272">
                  <c:v>3.0707394359505652E-5</c:v>
                </c:pt>
                <c:pt idx="273">
                  <c:v>5.3094039836040765E-3</c:v>
                </c:pt>
                <c:pt idx="274">
                  <c:v>-2.4799807378394031E-4</c:v>
                </c:pt>
                <c:pt idx="275">
                  <c:v>-5.5280618955720453E-3</c:v>
                </c:pt>
                <c:pt idx="276">
                  <c:v>2.4260160669863891E-3</c:v>
                </c:pt>
                <c:pt idx="277">
                  <c:v>9.3084341310650486E-3</c:v>
                </c:pt>
                <c:pt idx="278">
                  <c:v>-7.6009208571688304E-3</c:v>
                </c:pt>
                <c:pt idx="279">
                  <c:v>3.8078460225230244E-3</c:v>
                </c:pt>
                <c:pt idx="280">
                  <c:v>-2.8158253444930214E-3</c:v>
                </c:pt>
                <c:pt idx="281">
                  <c:v>5.3155201987911335E-3</c:v>
                </c:pt>
                <c:pt idx="282">
                  <c:v>6.757777486251693E-3</c:v>
                </c:pt>
                <c:pt idx="283">
                  <c:v>-2.8819939672915127E-3</c:v>
                </c:pt>
                <c:pt idx="284">
                  <c:v>6.8539830441180939E-3</c:v>
                </c:pt>
                <c:pt idx="285">
                  <c:v>-1.5257468647520726E-3</c:v>
                </c:pt>
                <c:pt idx="286">
                  <c:v>2.2570466225726826E-3</c:v>
                </c:pt>
                <c:pt idx="287">
                  <c:v>8.2842355850911084E-3</c:v>
                </c:pt>
                <c:pt idx="288">
                  <c:v>3.1076721664301467E-3</c:v>
                </c:pt>
                <c:pt idx="289">
                  <c:v>-1.960251574365851E-3</c:v>
                </c:pt>
                <c:pt idx="290">
                  <c:v>1.2068771524151692E-4</c:v>
                </c:pt>
                <c:pt idx="291">
                  <c:v>1.14628703412282E-3</c:v>
                </c:pt>
                <c:pt idx="292">
                  <c:v>-8.9323988146180998E-3</c:v>
                </c:pt>
                <c:pt idx="293">
                  <c:v>-1.6159681441078634E-2</c:v>
                </c:pt>
                <c:pt idx="294">
                  <c:v>1.0424369675199529E-2</c:v>
                </c:pt>
                <c:pt idx="295">
                  <c:v>-8.2610442599984307E-4</c:v>
                </c:pt>
                <c:pt idx="296">
                  <c:v>3.2401277321942091E-3</c:v>
                </c:pt>
                <c:pt idx="297">
                  <c:v>-1.832449713322289E-2</c:v>
                </c:pt>
                <c:pt idx="298">
                  <c:v>7.4009683168228257E-3</c:v>
                </c:pt>
                <c:pt idx="299">
                  <c:v>1.5126120216741187E-2</c:v>
                </c:pt>
                <c:pt idx="300">
                  <c:v>1.1482094156402797E-2</c:v>
                </c:pt>
                <c:pt idx="301">
                  <c:v>3.3586114120011659E-3</c:v>
                </c:pt>
                <c:pt idx="302">
                  <c:v>-5.3438294666707693E-3</c:v>
                </c:pt>
                <c:pt idx="303">
                  <c:v>7.4379607815449923E-3</c:v>
                </c:pt>
                <c:pt idx="304">
                  <c:v>1.7313784612326564E-3</c:v>
                </c:pt>
                <c:pt idx="305">
                  <c:v>6.4220949559450156E-3</c:v>
                </c:pt>
                <c:pt idx="306">
                  <c:v>-1.0674366810290777E-3</c:v>
                </c:pt>
                <c:pt idx="307">
                  <c:v>1.6007280424849832E-3</c:v>
                </c:pt>
                <c:pt idx="308">
                  <c:v>-2.5804761127987586E-3</c:v>
                </c:pt>
                <c:pt idx="309">
                  <c:v>4.7700524180128668E-3</c:v>
                </c:pt>
                <c:pt idx="310">
                  <c:v>-4.1166754672873731E-3</c:v>
                </c:pt>
                <c:pt idx="311">
                  <c:v>-1.0351658397285435E-2</c:v>
                </c:pt>
                <c:pt idx="312">
                  <c:v>-3.3727734363598681E-2</c:v>
                </c:pt>
                <c:pt idx="313">
                  <c:v>-3.0771052141097897E-2</c:v>
                </c:pt>
                <c:pt idx="314">
                  <c:v>-3.6848540055340567E-3</c:v>
                </c:pt>
                <c:pt idx="315">
                  <c:v>-4.5951468853721159E-2</c:v>
                </c:pt>
                <c:pt idx="316">
                  <c:v>-4.2102828312267819E-3</c:v>
                </c:pt>
                <c:pt idx="317">
                  <c:v>4.2394930759672725E-2</c:v>
                </c:pt>
                <c:pt idx="318">
                  <c:v>-2.9050365628202571E-2</c:v>
                </c:pt>
                <c:pt idx="319">
                  <c:v>4.1173516328536643E-2</c:v>
                </c:pt>
                <c:pt idx="320">
                  <c:v>-3.3806877355127052E-2</c:v>
                </c:pt>
                <c:pt idx="321">
                  <c:v>-1.6668850050853973E-2</c:v>
                </c:pt>
                <c:pt idx="322">
                  <c:v>-8.1312563914321068E-2</c:v>
                </c:pt>
                <c:pt idx="323">
                  <c:v>5.045066753598975E-2</c:v>
                </c:pt>
                <c:pt idx="324">
                  <c:v>-4.997698485314965E-2</c:v>
                </c:pt>
                <c:pt idx="325">
                  <c:v>-0.1005687851605042</c:v>
                </c:pt>
                <c:pt idx="326">
                  <c:v>8.2028066542881001E-2</c:v>
                </c:pt>
                <c:pt idx="327">
                  <c:v>-0.1158864132720889</c:v>
                </c:pt>
                <c:pt idx="328">
                  <c:v>5.2584622870207008E-2</c:v>
                </c:pt>
                <c:pt idx="329">
                  <c:v>-5.1959531948639066E-2</c:v>
                </c:pt>
                <c:pt idx="330">
                  <c:v>2.1225675487092175E-3</c:v>
                </c:pt>
                <c:pt idx="331">
                  <c:v>-4.4049954169111331E-2</c:v>
                </c:pt>
                <c:pt idx="332">
                  <c:v>-2.5900939378724824E-2</c:v>
                </c:pt>
                <c:pt idx="333">
                  <c:v>8.6730838692469586E-2</c:v>
                </c:pt>
                <c:pt idx="334">
                  <c:v>1.4859407347688291E-2</c:v>
                </c:pt>
                <c:pt idx="335">
                  <c:v>5.6748679497954181E-2</c:v>
                </c:pt>
                <c:pt idx="336">
                  <c:v>-3.0238183666147549E-2</c:v>
                </c:pt>
                <c:pt idx="337">
                  <c:v>3.1959254171442186E-2</c:v>
                </c:pt>
                <c:pt idx="338">
                  <c:v>-1.5017465139128645E-2</c:v>
                </c:pt>
                <c:pt idx="339">
                  <c:v>-4.604914109170271E-2</c:v>
                </c:pt>
                <c:pt idx="340">
                  <c:v>2.281302224372048E-2</c:v>
                </c:pt>
                <c:pt idx="341">
                  <c:v>-1.4559422772279304E-2</c:v>
                </c:pt>
                <c:pt idx="342">
                  <c:v>6.5006413850943148E-2</c:v>
                </c:pt>
                <c:pt idx="343">
                  <c:v>1.0194467698759046E-3</c:v>
                </c:pt>
                <c:pt idx="344">
                  <c:v>3.3017016442915145E-2</c:v>
                </c:pt>
                <c:pt idx="345">
                  <c:v>1.5102709684330858E-2</c:v>
                </c:pt>
                <c:pt idx="346">
                  <c:v>-9.1718471281532401E-3</c:v>
                </c:pt>
                <c:pt idx="347">
                  <c:v>2.9066550559545622E-2</c:v>
                </c:pt>
                <c:pt idx="348">
                  <c:v>-2.1477240326534787E-2</c:v>
                </c:pt>
                <c:pt idx="349">
                  <c:v>4.8122798003447567E-3</c:v>
                </c:pt>
                <c:pt idx="350">
                  <c:v>2.6656952752139456E-2</c:v>
                </c:pt>
                <c:pt idx="351">
                  <c:v>-1.7774742254368269E-2</c:v>
                </c:pt>
                <c:pt idx="352">
                  <c:v>-3.0834008251910336E-2</c:v>
                </c:pt>
                <c:pt idx="353">
                  <c:v>2.1951797754139139E-2</c:v>
                </c:pt>
                <c:pt idx="354">
                  <c:v>-7.1406968557227545E-5</c:v>
                </c:pt>
                <c:pt idx="355">
                  <c:v>1.3842210863183003E-2</c:v>
                </c:pt>
                <c:pt idx="356">
                  <c:v>1.4315746396777507E-2</c:v>
                </c:pt>
                <c:pt idx="357">
                  <c:v>-4.6093066905069742E-3</c:v>
                </c:pt>
                <c:pt idx="358">
                  <c:v>2.5841792267158332E-2</c:v>
                </c:pt>
                <c:pt idx="359">
                  <c:v>-9.354186060844755E-3</c:v>
                </c:pt>
                <c:pt idx="360">
                  <c:v>-2.6830334867376626E-2</c:v>
                </c:pt>
                <c:pt idx="361">
                  <c:v>2.7547047140298281E-3</c:v>
                </c:pt>
                <c:pt idx="362">
                  <c:v>9.1968276898129666E-3</c:v>
                </c:pt>
                <c:pt idx="363">
                  <c:v>-6.8016658909165325E-3</c:v>
                </c:pt>
                <c:pt idx="364">
                  <c:v>1.1994606196284721E-2</c:v>
                </c:pt>
                <c:pt idx="365">
                  <c:v>1.6410646320447912E-2</c:v>
                </c:pt>
                <c:pt idx="366">
                  <c:v>2.051417026203413E-4</c:v>
                </c:pt>
                <c:pt idx="367">
                  <c:v>-2.0132987409551953E-2</c:v>
                </c:pt>
                <c:pt idx="368">
                  <c:v>-1.7844379115215886E-2</c:v>
                </c:pt>
                <c:pt idx="369">
                  <c:v>1.1896657988508105E-2</c:v>
                </c:pt>
                <c:pt idx="370">
                  <c:v>4.5862114407567373E-3</c:v>
                </c:pt>
                <c:pt idx="371">
                  <c:v>3.000511344274695E-2</c:v>
                </c:pt>
                <c:pt idx="372">
                  <c:v>-1.0324098816229419E-2</c:v>
                </c:pt>
                <c:pt idx="373">
                  <c:v>1.6845339039981175E-2</c:v>
                </c:pt>
                <c:pt idx="374">
                  <c:v>-6.9280877083928664E-3</c:v>
                </c:pt>
                <c:pt idx="375">
                  <c:v>1.8973260047838029E-3</c:v>
                </c:pt>
                <c:pt idx="376">
                  <c:v>1.2245465781675605E-2</c:v>
                </c:pt>
                <c:pt idx="377">
                  <c:v>1.4769220556017686E-2</c:v>
                </c:pt>
                <c:pt idx="378">
                  <c:v>-1.8467097505303826E-3</c:v>
                </c:pt>
                <c:pt idx="379">
                  <c:v>4.445999011914001E-3</c:v>
                </c:pt>
                <c:pt idx="380">
                  <c:v>4.0333315855571716E-3</c:v>
                </c:pt>
                <c:pt idx="381">
                  <c:v>8.2461584866340767E-3</c:v>
                </c:pt>
                <c:pt idx="382">
                  <c:v>1.3220425904200276E-2</c:v>
                </c:pt>
                <c:pt idx="383">
                  <c:v>-2.629936575792914E-3</c:v>
                </c:pt>
                <c:pt idx="384">
                  <c:v>2.5306640702863172E-2</c:v>
                </c:pt>
                <c:pt idx="385">
                  <c:v>1.2014956689686399E-2</c:v>
                </c:pt>
                <c:pt idx="386">
                  <c:v>-7.4844018450271914E-3</c:v>
                </c:pt>
                <c:pt idx="387">
                  <c:v>-5.5956686075842059E-3</c:v>
                </c:pt>
                <c:pt idx="388">
                  <c:v>-5.9377731924003717E-2</c:v>
                </c:pt>
                <c:pt idx="389">
                  <c:v>1.1904769671174559E-2</c:v>
                </c:pt>
                <c:pt idx="390">
                  <c:v>9.2921224843566571E-3</c:v>
                </c:pt>
                <c:pt idx="391">
                  <c:v>1.9064937728791323E-2</c:v>
                </c:pt>
                <c:pt idx="392">
                  <c:v>-4.1622708645952496E-3</c:v>
                </c:pt>
                <c:pt idx="393">
                  <c:v>3.846084288834872E-4</c:v>
                </c:pt>
                <c:pt idx="394">
                  <c:v>-5.7313122374100531E-3</c:v>
                </c:pt>
                <c:pt idx="395">
                  <c:v>6.3946424429514922E-3</c:v>
                </c:pt>
                <c:pt idx="396">
                  <c:v>4.5933527507117985E-3</c:v>
                </c:pt>
                <c:pt idx="397">
                  <c:v>-2.5839614218090338E-2</c:v>
                </c:pt>
                <c:pt idx="398">
                  <c:v>1.0663159779282059E-2</c:v>
                </c:pt>
                <c:pt idx="399">
                  <c:v>-2.4038203032476821E-2</c:v>
                </c:pt>
                <c:pt idx="400">
                  <c:v>1.4590564464785167E-2</c:v>
                </c:pt>
                <c:pt idx="401">
                  <c:v>1.272851978076113E-2</c:v>
                </c:pt>
                <c:pt idx="402">
                  <c:v>6.9804148996050501E-3</c:v>
                </c:pt>
                <c:pt idx="403">
                  <c:v>5.4916293774557685E-3</c:v>
                </c:pt>
                <c:pt idx="404">
                  <c:v>1.5319561558081871E-2</c:v>
                </c:pt>
                <c:pt idx="405">
                  <c:v>-1.0367684896891424E-2</c:v>
                </c:pt>
                <c:pt idx="406">
                  <c:v>7.6199034499542118E-3</c:v>
                </c:pt>
                <c:pt idx="407">
                  <c:v>-5.7093103109766754E-3</c:v>
                </c:pt>
                <c:pt idx="408">
                  <c:v>1.0158935446234002E-2</c:v>
                </c:pt>
                <c:pt idx="409">
                  <c:v>-8.6967044195224285E-3</c:v>
                </c:pt>
                <c:pt idx="410">
                  <c:v>1.2875484715639528E-2</c:v>
                </c:pt>
                <c:pt idx="411">
                  <c:v>9.1454861171223929E-3</c:v>
                </c:pt>
                <c:pt idx="412">
                  <c:v>-3.2989145339477892E-3</c:v>
                </c:pt>
                <c:pt idx="413">
                  <c:v>2.8950172788734263E-3</c:v>
                </c:pt>
                <c:pt idx="414">
                  <c:v>8.0490538236462263E-3</c:v>
                </c:pt>
                <c:pt idx="415">
                  <c:v>2.1250948558555437E-3</c:v>
                </c:pt>
                <c:pt idx="416">
                  <c:v>5.6759881128614987E-3</c:v>
                </c:pt>
                <c:pt idx="417">
                  <c:v>-1.2003430170036113E-2</c:v>
                </c:pt>
                <c:pt idx="418">
                  <c:v>-6.4609727296420826E-3</c:v>
                </c:pt>
                <c:pt idx="419">
                  <c:v>7.2658294674951352E-3</c:v>
                </c:pt>
                <c:pt idx="420">
                  <c:v>-6.3625942742305368E-3</c:v>
                </c:pt>
                <c:pt idx="421">
                  <c:v>1.2223639455863636E-2</c:v>
                </c:pt>
                <c:pt idx="422">
                  <c:v>-3.5741374801178034E-3</c:v>
                </c:pt>
                <c:pt idx="423">
                  <c:v>7.8711297254413608E-3</c:v>
                </c:pt>
                <c:pt idx="424">
                  <c:v>6.9278244432077387E-3</c:v>
                </c:pt>
                <c:pt idx="425">
                  <c:v>3.8554372132358554E-3</c:v>
                </c:pt>
                <c:pt idx="426">
                  <c:v>6.1914342404106983E-3</c:v>
                </c:pt>
                <c:pt idx="427">
                  <c:v>6.6624727375540951E-3</c:v>
                </c:pt>
                <c:pt idx="428">
                  <c:v>7.1756483056349902E-4</c:v>
                </c:pt>
                <c:pt idx="429">
                  <c:v>2.9843234839089738E-3</c:v>
                </c:pt>
                <c:pt idx="430">
                  <c:v>-8.2884293585281845E-3</c:v>
                </c:pt>
                <c:pt idx="431">
                  <c:v>1.384571596451635E-2</c:v>
                </c:pt>
                <c:pt idx="432">
                  <c:v>-1.8095195730298149E-3</c:v>
                </c:pt>
                <c:pt idx="433">
                  <c:v>2.9920588889384351E-5</c:v>
                </c:pt>
                <c:pt idx="434">
                  <c:v>3.1714871788175386E-3</c:v>
                </c:pt>
                <c:pt idx="435">
                  <c:v>2.1581469547541543E-3</c:v>
                </c:pt>
                <c:pt idx="436">
                  <c:v>-4.1724567879710666E-3</c:v>
                </c:pt>
                <c:pt idx="437">
                  <c:v>3.1085516661112024E-3</c:v>
                </c:pt>
                <c:pt idx="438">
                  <c:v>3.5409266073546043E-3</c:v>
                </c:pt>
                <c:pt idx="439">
                  <c:v>1.0082632830129321E-2</c:v>
                </c:pt>
                <c:pt idx="440">
                  <c:v>3.4930972807179178E-3</c:v>
                </c:pt>
                <c:pt idx="441">
                  <c:v>9.9757453648673094E-3</c:v>
                </c:pt>
                <c:pt idx="442">
                  <c:v>2.1841273466576966E-3</c:v>
                </c:pt>
                <c:pt idx="443">
                  <c:v>6.4385640894385988E-3</c:v>
                </c:pt>
                <c:pt idx="444">
                  <c:v>-3.6290624301999813E-3</c:v>
                </c:pt>
                <c:pt idx="445">
                  <c:v>9.3746035966113216E-3</c:v>
                </c:pt>
                <c:pt idx="446">
                  <c:v>1.4360192514591924E-2</c:v>
                </c:pt>
                <c:pt idx="447">
                  <c:v>-3.5020475304948312E-2</c:v>
                </c:pt>
                <c:pt idx="448">
                  <c:v>-8.1982982275584926E-3</c:v>
                </c:pt>
                <c:pt idx="449">
                  <c:v>-2.7702819478234452E-2</c:v>
                </c:pt>
                <c:pt idx="450">
                  <c:v>1.9554783749692283E-2</c:v>
                </c:pt>
                <c:pt idx="451">
                  <c:v>-1.7516197212286616E-2</c:v>
                </c:pt>
                <c:pt idx="452">
                  <c:v>5.08605119018643E-4</c:v>
                </c:pt>
                <c:pt idx="453">
                  <c:v>1.308566820183499E-2</c:v>
                </c:pt>
                <c:pt idx="454">
                  <c:v>5.039433755062387E-3</c:v>
                </c:pt>
                <c:pt idx="455">
                  <c:v>-3.976404126204619E-3</c:v>
                </c:pt>
                <c:pt idx="456">
                  <c:v>-8.833906854140889E-3</c:v>
                </c:pt>
                <c:pt idx="457">
                  <c:v>-1.1579385694323133E-2</c:v>
                </c:pt>
                <c:pt idx="458">
                  <c:v>-1.1192036917656769E-2</c:v>
                </c:pt>
                <c:pt idx="459">
                  <c:v>1.0132715119871561E-2</c:v>
                </c:pt>
                <c:pt idx="460">
                  <c:v>-2.3463936592362806E-2</c:v>
                </c:pt>
                <c:pt idx="461">
                  <c:v>2.6617529741730403E-3</c:v>
                </c:pt>
                <c:pt idx="462">
                  <c:v>1.6037840032625532E-2</c:v>
                </c:pt>
                <c:pt idx="463">
                  <c:v>1.6472644917224034E-2</c:v>
                </c:pt>
                <c:pt idx="464">
                  <c:v>-5.4606824000742364E-3</c:v>
                </c:pt>
                <c:pt idx="465">
                  <c:v>7.5532705440507636E-3</c:v>
                </c:pt>
                <c:pt idx="466">
                  <c:v>6.3993042569937359E-3</c:v>
                </c:pt>
                <c:pt idx="467">
                  <c:v>-9.5396742564416628E-3</c:v>
                </c:pt>
                <c:pt idx="468">
                  <c:v>1.7577591606928501E-2</c:v>
                </c:pt>
                <c:pt idx="469">
                  <c:v>-1.4317643502619709E-2</c:v>
                </c:pt>
                <c:pt idx="470">
                  <c:v>1.7256714335464881E-2</c:v>
                </c:pt>
                <c:pt idx="471">
                  <c:v>8.8232240939633902E-3</c:v>
                </c:pt>
                <c:pt idx="472">
                  <c:v>8.8904682106744123E-3</c:v>
                </c:pt>
                <c:pt idx="473">
                  <c:v>1.5959738209688899E-2</c:v>
                </c:pt>
                <c:pt idx="474">
                  <c:v>-6.5474613584115418E-3</c:v>
                </c:pt>
                <c:pt idx="475">
                  <c:v>-6.3032644036575235E-3</c:v>
                </c:pt>
                <c:pt idx="476">
                  <c:v>-1.2365475920267524E-3</c:v>
                </c:pt>
                <c:pt idx="477">
                  <c:v>-6.0469657528258996E-4</c:v>
                </c:pt>
                <c:pt idx="478">
                  <c:v>-1.5320033660823889E-2</c:v>
                </c:pt>
                <c:pt idx="479">
                  <c:v>3.9977120282240564E-3</c:v>
                </c:pt>
                <c:pt idx="480">
                  <c:v>-1.8946477009293926E-3</c:v>
                </c:pt>
                <c:pt idx="481">
                  <c:v>5.4702363121101631E-3</c:v>
                </c:pt>
                <c:pt idx="482">
                  <c:v>3.389589370508022E-3</c:v>
                </c:pt>
                <c:pt idx="483">
                  <c:v>-1.8653135639227016E-2</c:v>
                </c:pt>
                <c:pt idx="484">
                  <c:v>-3.4532103787406057E-3</c:v>
                </c:pt>
                <c:pt idx="485">
                  <c:v>-3.4776513052393467E-2</c:v>
                </c:pt>
                <c:pt idx="486">
                  <c:v>1.0112180377805086E-2</c:v>
                </c:pt>
                <c:pt idx="487">
                  <c:v>-1.0479722212236833E-2</c:v>
                </c:pt>
                <c:pt idx="488">
                  <c:v>1.1146213411127445E-2</c:v>
                </c:pt>
                <c:pt idx="489">
                  <c:v>1.7501762355771527E-2</c:v>
                </c:pt>
                <c:pt idx="490">
                  <c:v>2.2103348208104324E-2</c:v>
                </c:pt>
                <c:pt idx="491">
                  <c:v>1.9314851835281508E-2</c:v>
                </c:pt>
                <c:pt idx="492">
                  <c:v>-2.2871454464428205E-4</c:v>
                </c:pt>
                <c:pt idx="493">
                  <c:v>1.2487808100763787E-2</c:v>
                </c:pt>
                <c:pt idx="494">
                  <c:v>-1.467965334661639E-3</c:v>
                </c:pt>
                <c:pt idx="495">
                  <c:v>7.4013414698884325E-3</c:v>
                </c:pt>
                <c:pt idx="496">
                  <c:v>-9.7482422340709092E-3</c:v>
                </c:pt>
                <c:pt idx="497">
                  <c:v>1.3749572375197149E-2</c:v>
                </c:pt>
                <c:pt idx="498">
                  <c:v>1.2405266859318979E-2</c:v>
                </c:pt>
                <c:pt idx="499">
                  <c:v>-5.3928112882010376E-3</c:v>
                </c:pt>
                <c:pt idx="500">
                  <c:v>-1.210789537607436E-2</c:v>
                </c:pt>
                <c:pt idx="501">
                  <c:v>4.2015330342374457E-3</c:v>
                </c:pt>
                <c:pt idx="502">
                  <c:v>-6.8714280816353267E-3</c:v>
                </c:pt>
                <c:pt idx="503">
                  <c:v>5.9764290079703051E-3</c:v>
                </c:pt>
                <c:pt idx="504">
                  <c:v>1.598523705311786E-2</c:v>
                </c:pt>
                <c:pt idx="505">
                  <c:v>-1.5430745791635901E-3</c:v>
                </c:pt>
                <c:pt idx="506">
                  <c:v>2.7810551001951653E-3</c:v>
                </c:pt>
                <c:pt idx="507">
                  <c:v>-4.4368308101437152E-3</c:v>
                </c:pt>
                <c:pt idx="508">
                  <c:v>1.0878136448406793E-2</c:v>
                </c:pt>
                <c:pt idx="509">
                  <c:v>2.1015203798574254E-3</c:v>
                </c:pt>
                <c:pt idx="510">
                  <c:v>-2.728567822479315E-4</c:v>
                </c:pt>
                <c:pt idx="511">
                  <c:v>8.5807702684934997E-3</c:v>
                </c:pt>
                <c:pt idx="512">
                  <c:v>-2.0569180152394894E-3</c:v>
                </c:pt>
                <c:pt idx="513">
                  <c:v>2.9219476041025825E-3</c:v>
                </c:pt>
                <c:pt idx="514">
                  <c:v>-9.0096067725683442E-3</c:v>
                </c:pt>
                <c:pt idx="515">
                  <c:v>-3.2698441271292015E-4</c:v>
                </c:pt>
                <c:pt idx="516">
                  <c:v>-1.1731200543828077E-3</c:v>
                </c:pt>
                <c:pt idx="517">
                  <c:v>-4.487482012229726E-3</c:v>
                </c:pt>
                <c:pt idx="518">
                  <c:v>1.3429076328498171E-2</c:v>
                </c:pt>
                <c:pt idx="519">
                  <c:v>1.5681169233955647E-3</c:v>
                </c:pt>
                <c:pt idx="520">
                  <c:v>5.5762959295298743E-3</c:v>
                </c:pt>
                <c:pt idx="521">
                  <c:v>-4.0007630428461971E-3</c:v>
                </c:pt>
                <c:pt idx="522">
                  <c:v>-3.5819861030932268E-3</c:v>
                </c:pt>
                <c:pt idx="523">
                  <c:v>-1.6869384149237421E-3</c:v>
                </c:pt>
                <c:pt idx="524">
                  <c:v>8.9835502228405252E-4</c:v>
                </c:pt>
                <c:pt idx="525">
                  <c:v>3.8828204085620561E-3</c:v>
                </c:pt>
                <c:pt idx="526">
                  <c:v>8.5541879905908814E-3</c:v>
                </c:pt>
                <c:pt idx="527">
                  <c:v>-1.9095350209493865E-3</c:v>
                </c:pt>
                <c:pt idx="528">
                  <c:v>1.4257054543943459E-3</c:v>
                </c:pt>
                <c:pt idx="529">
                  <c:v>5.0681549537037063E-3</c:v>
                </c:pt>
                <c:pt idx="530">
                  <c:v>-1.3707807765864242E-2</c:v>
                </c:pt>
                <c:pt idx="531">
                  <c:v>6.8637925249187002E-3</c:v>
                </c:pt>
                <c:pt idx="532">
                  <c:v>5.9605499827759707E-3</c:v>
                </c:pt>
                <c:pt idx="533">
                  <c:v>1.4748179937216253E-2</c:v>
                </c:pt>
                <c:pt idx="534">
                  <c:v>5.6817229848782893E-3</c:v>
                </c:pt>
                <c:pt idx="535">
                  <c:v>-6.7636061384897302E-3</c:v>
                </c:pt>
                <c:pt idx="536">
                  <c:v>2.1113744603791314E-4</c:v>
                </c:pt>
                <c:pt idx="537">
                  <c:v>2.6891986855849472E-3</c:v>
                </c:pt>
                <c:pt idx="538">
                  <c:v>-3.5078798407186581E-3</c:v>
                </c:pt>
                <c:pt idx="539">
                  <c:v>-7.3194616365076289E-3</c:v>
                </c:pt>
                <c:pt idx="540">
                  <c:v>7.821144926454103E-3</c:v>
                </c:pt>
                <c:pt idx="541">
                  <c:v>1.3743870308505086E-2</c:v>
                </c:pt>
                <c:pt idx="542">
                  <c:v>9.1116624052904767E-4</c:v>
                </c:pt>
                <c:pt idx="543">
                  <c:v>-3.5454989656842871E-3</c:v>
                </c:pt>
                <c:pt idx="544">
                  <c:v>3.9358995593050169E-3</c:v>
                </c:pt>
                <c:pt idx="545">
                  <c:v>-1.5619750960969632E-3</c:v>
                </c:pt>
                <c:pt idx="546">
                  <c:v>-2.4744227592252643E-2</c:v>
                </c:pt>
                <c:pt idx="547">
                  <c:v>8.5634595075987398E-3</c:v>
                </c:pt>
                <c:pt idx="548">
                  <c:v>-2.022281815366115E-2</c:v>
                </c:pt>
                <c:pt idx="549">
                  <c:v>1.6508606224577484E-2</c:v>
                </c:pt>
                <c:pt idx="550">
                  <c:v>1.4041262820553121E-2</c:v>
                </c:pt>
                <c:pt idx="551">
                  <c:v>7.8587759439521657E-4</c:v>
                </c:pt>
                <c:pt idx="552">
                  <c:v>1.1301693737712788E-2</c:v>
                </c:pt>
                <c:pt idx="553">
                  <c:v>3.9280125675030184E-3</c:v>
                </c:pt>
                <c:pt idx="554">
                  <c:v>7.1959215906325551E-3</c:v>
                </c:pt>
                <c:pt idx="555">
                  <c:v>-6.657187888138964E-4</c:v>
                </c:pt>
                <c:pt idx="556">
                  <c:v>-4.357843312834495E-4</c:v>
                </c:pt>
                <c:pt idx="557">
                  <c:v>1.6135595817110134E-3</c:v>
                </c:pt>
                <c:pt idx="558">
                  <c:v>4.9277454236343098E-3</c:v>
                </c:pt>
                <c:pt idx="559">
                  <c:v>-8.6645002879104035E-4</c:v>
                </c:pt>
                <c:pt idx="560">
                  <c:v>2.2955235931354577E-4</c:v>
                </c:pt>
                <c:pt idx="561">
                  <c:v>-4.264998654536843E-3</c:v>
                </c:pt>
                <c:pt idx="562">
                  <c:v>-1.7675381777171213E-3</c:v>
                </c:pt>
                <c:pt idx="563">
                  <c:v>-7.7217356828506384E-3</c:v>
                </c:pt>
                <c:pt idx="564">
                  <c:v>1.2139012116897737E-3</c:v>
                </c:pt>
                <c:pt idx="565">
                  <c:v>1.0958974253992887E-2</c:v>
                </c:pt>
                <c:pt idx="566">
                  <c:v>-2.4390632853057915E-2</c:v>
                </c:pt>
                <c:pt idx="567">
                  <c:v>-5.1663488797149982E-3</c:v>
                </c:pt>
                <c:pt idx="568">
                  <c:v>2.3951135324231088E-2</c:v>
                </c:pt>
                <c:pt idx="569">
                  <c:v>-7.8338527970177249E-3</c:v>
                </c:pt>
                <c:pt idx="570">
                  <c:v>-1.333393401148651E-2</c:v>
                </c:pt>
                <c:pt idx="571">
                  <c:v>-1.2452193324585553E-2</c:v>
                </c:pt>
                <c:pt idx="572">
                  <c:v>1.8229736757741734E-2</c:v>
                </c:pt>
                <c:pt idx="573">
                  <c:v>-4.9913982123099094E-3</c:v>
                </c:pt>
                <c:pt idx="574">
                  <c:v>1.4176651778341874E-2</c:v>
                </c:pt>
                <c:pt idx="575">
                  <c:v>6.2049898093158393E-3</c:v>
                </c:pt>
                <c:pt idx="576">
                  <c:v>1.0088326422851774E-2</c:v>
                </c:pt>
                <c:pt idx="577">
                  <c:v>1.3458027006591825E-3</c:v>
                </c:pt>
                <c:pt idx="578">
                  <c:v>5.9458125197503911E-3</c:v>
                </c:pt>
                <c:pt idx="579">
                  <c:v>-1.2620755640438705E-3</c:v>
                </c:pt>
                <c:pt idx="580">
                  <c:v>3.4041124770636442E-3</c:v>
                </c:pt>
                <c:pt idx="581">
                  <c:v>-1.4656569933152262E-2</c:v>
                </c:pt>
                <c:pt idx="582">
                  <c:v>-1.8520310877460238E-3</c:v>
                </c:pt>
                <c:pt idx="583">
                  <c:v>7.953230980889953E-3</c:v>
                </c:pt>
                <c:pt idx="584">
                  <c:v>-7.9020723852356346E-3</c:v>
                </c:pt>
                <c:pt idx="585">
                  <c:v>-5.096186039964274E-3</c:v>
                </c:pt>
                <c:pt idx="586">
                  <c:v>5.6097585634024959E-3</c:v>
                </c:pt>
                <c:pt idx="587">
                  <c:v>1.598659049042328E-2</c:v>
                </c:pt>
                <c:pt idx="588">
                  <c:v>-5.054254699417461E-4</c:v>
                </c:pt>
                <c:pt idx="589">
                  <c:v>-2.6563683417483528E-3</c:v>
                </c:pt>
                <c:pt idx="590">
                  <c:v>4.0448886039785347E-3</c:v>
                </c:pt>
                <c:pt idx="591">
                  <c:v>1.0741427030534958E-2</c:v>
                </c:pt>
                <c:pt idx="592">
                  <c:v>1.4251166114786768E-2</c:v>
                </c:pt>
                <c:pt idx="593">
                  <c:v>-5.9088996566388559E-4</c:v>
                </c:pt>
                <c:pt idx="594">
                  <c:v>1.1566725440836322E-3</c:v>
                </c:pt>
                <c:pt idx="595">
                  <c:v>4.7355577164697417E-3</c:v>
                </c:pt>
                <c:pt idx="596">
                  <c:v>7.2437874221573982E-3</c:v>
                </c:pt>
                <c:pt idx="597">
                  <c:v>3.6462254028441908E-4</c:v>
                </c:pt>
                <c:pt idx="598">
                  <c:v>2.9592110198221871E-3</c:v>
                </c:pt>
                <c:pt idx="599">
                  <c:v>-3.420937357458399E-3</c:v>
                </c:pt>
                <c:pt idx="600">
                  <c:v>1.0685181086524033E-2</c:v>
                </c:pt>
                <c:pt idx="601">
                  <c:v>3.3368874020310627E-3</c:v>
                </c:pt>
                <c:pt idx="602">
                  <c:v>-4.9252806794291117E-3</c:v>
                </c:pt>
                <c:pt idx="603">
                  <c:v>-7.3485979571375846E-3</c:v>
                </c:pt>
                <c:pt idx="604">
                  <c:v>9.4177568161907116E-3</c:v>
                </c:pt>
                <c:pt idx="605">
                  <c:v>-9.1750613444420651E-3</c:v>
                </c:pt>
                <c:pt idx="606">
                  <c:v>1.0783831944198217E-2</c:v>
                </c:pt>
                <c:pt idx="607">
                  <c:v>2.0856761414882853E-3</c:v>
                </c:pt>
                <c:pt idx="608">
                  <c:v>-2.1572940855745068E-4</c:v>
                </c:pt>
                <c:pt idx="609">
                  <c:v>-2.8713147773526317E-4</c:v>
                </c:pt>
                <c:pt idx="610">
                  <c:v>6.3525275864155422E-3</c:v>
                </c:pt>
                <c:pt idx="611">
                  <c:v>-6.5922398532720491E-3</c:v>
                </c:pt>
                <c:pt idx="612">
                  <c:v>2.1546001005437062E-3</c:v>
                </c:pt>
                <c:pt idx="613">
                  <c:v>-6.188583888950959E-3</c:v>
                </c:pt>
                <c:pt idx="614">
                  <c:v>3.1282420970202382E-4</c:v>
                </c:pt>
                <c:pt idx="615">
                  <c:v>7.9539134070366335E-3</c:v>
                </c:pt>
                <c:pt idx="616">
                  <c:v>7.2513935640192637E-3</c:v>
                </c:pt>
                <c:pt idx="617">
                  <c:v>-9.9516265060744548E-3</c:v>
                </c:pt>
                <c:pt idx="618">
                  <c:v>-8.9649363443081581E-3</c:v>
                </c:pt>
                <c:pt idx="619">
                  <c:v>-2.1474255253150824E-2</c:v>
                </c:pt>
                <c:pt idx="620">
                  <c:v>1.1941159720195981E-2</c:v>
                </c:pt>
                <c:pt idx="621">
                  <c:v>1.5238581849012974E-2</c:v>
                </c:pt>
                <c:pt idx="622">
                  <c:v>-2.5477936864781183E-3</c:v>
                </c:pt>
                <c:pt idx="623">
                  <c:v>-8.6530284758804775E-3</c:v>
                </c:pt>
                <c:pt idx="624">
                  <c:v>-2.6252775912637594E-3</c:v>
                </c:pt>
                <c:pt idx="625">
                  <c:v>1.0700445745607731E-2</c:v>
                </c:pt>
                <c:pt idx="626">
                  <c:v>-8.1901990701450445E-4</c:v>
                </c:pt>
                <c:pt idx="627">
                  <c:v>1.0142809189874799E-2</c:v>
                </c:pt>
                <c:pt idx="628">
                  <c:v>-2.2210694872318434E-3</c:v>
                </c:pt>
                <c:pt idx="629">
                  <c:v>1.9826171826910757E-3</c:v>
                </c:pt>
                <c:pt idx="630">
                  <c:v>5.2461904119506541E-4</c:v>
                </c:pt>
                <c:pt idx="631">
                  <c:v>1.7871832813464628E-3</c:v>
                </c:pt>
                <c:pt idx="632">
                  <c:v>-8.811987740061861E-4</c:v>
                </c:pt>
                <c:pt idx="633">
                  <c:v>1.5712789608460405E-3</c:v>
                </c:pt>
                <c:pt idx="634">
                  <c:v>-3.7183242327709747E-3</c:v>
                </c:pt>
                <c:pt idx="635">
                  <c:v>9.1045109361086174E-3</c:v>
                </c:pt>
                <c:pt idx="636">
                  <c:v>-9.7073777668702367E-4</c:v>
                </c:pt>
                <c:pt idx="637">
                  <c:v>2.130975880722999E-4</c:v>
                </c:pt>
                <c:pt idx="638">
                  <c:v>-1.4931298767975937E-3</c:v>
                </c:pt>
                <c:pt idx="639">
                  <c:v>4.6378544588661103E-3</c:v>
                </c:pt>
                <c:pt idx="640">
                  <c:v>1.65109021065165E-3</c:v>
                </c:pt>
                <c:pt idx="641">
                  <c:v>2.2364312434262324E-3</c:v>
                </c:pt>
                <c:pt idx="642">
                  <c:v>-1.835880737896407E-3</c:v>
                </c:pt>
                <c:pt idx="643">
                  <c:v>-5.5990030479547625E-3</c:v>
                </c:pt>
                <c:pt idx="644">
                  <c:v>-3.3172026769510494E-4</c:v>
                </c:pt>
                <c:pt idx="645">
                  <c:v>-1.3582213753805075E-2</c:v>
                </c:pt>
                <c:pt idx="646">
                  <c:v>1.4214575708164392E-2</c:v>
                </c:pt>
                <c:pt idx="647">
                  <c:v>5.3318555686907134E-3</c:v>
                </c:pt>
                <c:pt idx="648">
                  <c:v>-1.2060092516652176E-3</c:v>
                </c:pt>
                <c:pt idx="649">
                  <c:v>5.8982736388536443E-3</c:v>
                </c:pt>
                <c:pt idx="650">
                  <c:v>3.5456632814745326E-3</c:v>
                </c:pt>
                <c:pt idx="651">
                  <c:v>2.0138949524200526E-3</c:v>
                </c:pt>
                <c:pt idx="652">
                  <c:v>5.3803124927273029E-4</c:v>
                </c:pt>
                <c:pt idx="653">
                  <c:v>8.413029958023768E-4</c:v>
                </c:pt>
                <c:pt idx="654">
                  <c:v>5.5212205216796529E-3</c:v>
                </c:pt>
                <c:pt idx="655">
                  <c:v>7.6146018086132739E-3</c:v>
                </c:pt>
                <c:pt idx="656">
                  <c:v>-1.82307404650449E-3</c:v>
                </c:pt>
                <c:pt idx="657">
                  <c:v>3.5278385768765003E-3</c:v>
                </c:pt>
                <c:pt idx="658">
                  <c:v>-8.1813706879336236E-3</c:v>
                </c:pt>
                <c:pt idx="659">
                  <c:v>1.0618131072937045E-2</c:v>
                </c:pt>
                <c:pt idx="660">
                  <c:v>3.5755310430420793E-3</c:v>
                </c:pt>
                <c:pt idx="661">
                  <c:v>-3.414985263044415E-3</c:v>
                </c:pt>
                <c:pt idx="662">
                  <c:v>1.4911786180668524E-3</c:v>
                </c:pt>
                <c:pt idx="663">
                  <c:v>-3.4213346875200303E-3</c:v>
                </c:pt>
                <c:pt idx="664">
                  <c:v>-7.8743996947099274E-3</c:v>
                </c:pt>
                <c:pt idx="665">
                  <c:v>-1.4878148243687257E-2</c:v>
                </c:pt>
                <c:pt idx="666">
                  <c:v>1.4228759640485865E-2</c:v>
                </c:pt>
                <c:pt idx="667">
                  <c:v>8.0637570443239451E-3</c:v>
                </c:pt>
                <c:pt idx="668">
                  <c:v>2.0918746164359766E-3</c:v>
                </c:pt>
                <c:pt idx="669">
                  <c:v>1.0235300214423482E-2</c:v>
                </c:pt>
                <c:pt idx="670">
                  <c:v>2.4519483141917696E-3</c:v>
                </c:pt>
                <c:pt idx="671">
                  <c:v>-4.5679736232668222E-3</c:v>
                </c:pt>
                <c:pt idx="672">
                  <c:v>-4.1007097159077887E-4</c:v>
                </c:pt>
                <c:pt idx="673">
                  <c:v>4.1387042900183192E-3</c:v>
                </c:pt>
                <c:pt idx="674">
                  <c:v>-4.8680561836888358E-3</c:v>
                </c:pt>
                <c:pt idx="675">
                  <c:v>-2.1004752386392734E-3</c:v>
                </c:pt>
                <c:pt idx="676">
                  <c:v>8.1026586097616218E-3</c:v>
                </c:pt>
                <c:pt idx="677">
                  <c:v>-4.9310939912040582E-3</c:v>
                </c:pt>
                <c:pt idx="678">
                  <c:v>6.3128771938064142E-3</c:v>
                </c:pt>
                <c:pt idx="679">
                  <c:v>1.6510883161650258E-3</c:v>
                </c:pt>
                <c:pt idx="680">
                  <c:v>-8.1385617947968291E-4</c:v>
                </c:pt>
                <c:pt idx="681">
                  <c:v>1.2432023843689745E-3</c:v>
                </c:pt>
                <c:pt idx="682">
                  <c:v>2.4817776973612812E-3</c:v>
                </c:pt>
                <c:pt idx="683">
                  <c:v>2.9923825670726488E-3</c:v>
                </c:pt>
                <c:pt idx="684">
                  <c:v>1.8182357214907993E-3</c:v>
                </c:pt>
                <c:pt idx="685">
                  <c:v>2.3517624952959968E-3</c:v>
                </c:pt>
                <c:pt idx="686">
                  <c:v>-6.5767920063287584E-3</c:v>
                </c:pt>
                <c:pt idx="687">
                  <c:v>-1.1005288308193851E-2</c:v>
                </c:pt>
                <c:pt idx="688">
                  <c:v>1.5471995344322725E-3</c:v>
                </c:pt>
                <c:pt idx="689">
                  <c:v>7.9256982844102732E-3</c:v>
                </c:pt>
                <c:pt idx="690">
                  <c:v>8.7581288251459329E-3</c:v>
                </c:pt>
                <c:pt idx="691">
                  <c:v>1.5860050368547633E-3</c:v>
                </c:pt>
                <c:pt idx="692">
                  <c:v>2.0960975915813346E-3</c:v>
                </c:pt>
                <c:pt idx="693">
                  <c:v>-5.920605424736697E-3</c:v>
                </c:pt>
                <c:pt idx="694">
                  <c:v>8.9011279498804E-3</c:v>
                </c:pt>
                <c:pt idx="695">
                  <c:v>4.3880903987037964E-3</c:v>
                </c:pt>
                <c:pt idx="696">
                  <c:v>-1.4828548514769736E-3</c:v>
                </c:pt>
                <c:pt idx="697">
                  <c:v>5.3154427914838779E-4</c:v>
                </c:pt>
                <c:pt idx="698">
                  <c:v>3.0719651664001812E-3</c:v>
                </c:pt>
                <c:pt idx="699">
                  <c:v>-2.4288971305705252E-4</c:v>
                </c:pt>
                <c:pt idx="700">
                  <c:v>-3.5819317101988797E-3</c:v>
                </c:pt>
                <c:pt idx="701">
                  <c:v>-1.2190097772768009E-3</c:v>
                </c:pt>
                <c:pt idx="702">
                  <c:v>-4.2894484988660478E-3</c:v>
                </c:pt>
                <c:pt idx="703">
                  <c:v>-7.9159677807412523E-3</c:v>
                </c:pt>
                <c:pt idx="704">
                  <c:v>2.5562963553607855E-3</c:v>
                </c:pt>
                <c:pt idx="705">
                  <c:v>-5.4113750675591071E-3</c:v>
                </c:pt>
                <c:pt idx="706">
                  <c:v>8.318047595509432E-3</c:v>
                </c:pt>
                <c:pt idx="707">
                  <c:v>-1.5865552965057762E-3</c:v>
                </c:pt>
                <c:pt idx="708">
                  <c:v>-9.7886153956753871E-3</c:v>
                </c:pt>
                <c:pt idx="709">
                  <c:v>-1.6814981575399623E-2</c:v>
                </c:pt>
                <c:pt idx="710">
                  <c:v>-9.4499140235753244E-4</c:v>
                </c:pt>
                <c:pt idx="711">
                  <c:v>9.7074345063893827E-3</c:v>
                </c:pt>
                <c:pt idx="712">
                  <c:v>1.2076840752085797E-2</c:v>
                </c:pt>
                <c:pt idx="713">
                  <c:v>1.645893449877738E-3</c:v>
                </c:pt>
                <c:pt idx="714">
                  <c:v>-2.8648555834463363E-3</c:v>
                </c:pt>
                <c:pt idx="715">
                  <c:v>-2.0357747290068208E-2</c:v>
                </c:pt>
                <c:pt idx="716">
                  <c:v>1.6815248041488126E-3</c:v>
                </c:pt>
                <c:pt idx="717">
                  <c:v>-1.2297471746442374E-2</c:v>
                </c:pt>
                <c:pt idx="718">
                  <c:v>1.1814135903140909E-2</c:v>
                </c:pt>
                <c:pt idx="719">
                  <c:v>-1.2979904374229606E-2</c:v>
                </c:pt>
                <c:pt idx="720">
                  <c:v>1.0351180838801495E-2</c:v>
                </c:pt>
                <c:pt idx="721">
                  <c:v>4.1475011084483853E-3</c:v>
                </c:pt>
                <c:pt idx="722">
                  <c:v>8.6083948587569823E-3</c:v>
                </c:pt>
                <c:pt idx="723">
                  <c:v>-1.8254927210737768E-3</c:v>
                </c:pt>
                <c:pt idx="724">
                  <c:v>-7.2659748594807233E-3</c:v>
                </c:pt>
                <c:pt idx="725">
                  <c:v>-2.4645251771511435E-3</c:v>
                </c:pt>
                <c:pt idx="726">
                  <c:v>3.5910951329624079E-3</c:v>
                </c:pt>
                <c:pt idx="727">
                  <c:v>1.6680892778379901E-2</c:v>
                </c:pt>
                <c:pt idx="728">
                  <c:v>7.5866990726105605E-3</c:v>
                </c:pt>
                <c:pt idx="729">
                  <c:v>2.9564289756970415E-3</c:v>
                </c:pt>
                <c:pt idx="730">
                  <c:v>7.685002505206655E-3</c:v>
                </c:pt>
                <c:pt idx="731">
                  <c:v>3.9200709344273275E-3</c:v>
                </c:pt>
                <c:pt idx="732">
                  <c:v>2.6048693710090777E-3</c:v>
                </c:pt>
                <c:pt idx="733">
                  <c:v>-1.036673494777496E-3</c:v>
                </c:pt>
                <c:pt idx="734">
                  <c:v>5.3483126675099449E-3</c:v>
                </c:pt>
                <c:pt idx="735">
                  <c:v>8.9976740398994468E-4</c:v>
                </c:pt>
                <c:pt idx="736">
                  <c:v>-4.4401712076450233E-3</c:v>
                </c:pt>
                <c:pt idx="737">
                  <c:v>9.6027372811248284E-3</c:v>
                </c:pt>
                <c:pt idx="738">
                  <c:v>2.0270076000004208E-3</c:v>
                </c:pt>
                <c:pt idx="739">
                  <c:v>1.7188016680823087E-3</c:v>
                </c:pt>
                <c:pt idx="740">
                  <c:v>4.0350266580193505E-3</c:v>
                </c:pt>
                <c:pt idx="741">
                  <c:v>6.0866332576953982E-3</c:v>
                </c:pt>
                <c:pt idx="742">
                  <c:v>4.7016232581831704E-3</c:v>
                </c:pt>
                <c:pt idx="743">
                  <c:v>3.4633523681285431E-3</c:v>
                </c:pt>
                <c:pt idx="744">
                  <c:v>8.535226031797968E-4</c:v>
                </c:pt>
                <c:pt idx="745">
                  <c:v>-3.311024643412281E-3</c:v>
                </c:pt>
                <c:pt idx="746">
                  <c:v>-8.0772761209738867E-3</c:v>
                </c:pt>
                <c:pt idx="747">
                  <c:v>3.2332407671781368E-4</c:v>
                </c:pt>
                <c:pt idx="748">
                  <c:v>7.5185276432499521E-3</c:v>
                </c:pt>
                <c:pt idx="749">
                  <c:v>3.4241717291919781E-4</c:v>
                </c:pt>
                <c:pt idx="750">
                  <c:v>3.9500472959075805E-3</c:v>
                </c:pt>
                <c:pt idx="751">
                  <c:v>-2.4322043073171382E-3</c:v>
                </c:pt>
                <c:pt idx="752">
                  <c:v>3.3906126674408568E-3</c:v>
                </c:pt>
                <c:pt idx="753">
                  <c:v>-1.7897432697731881E-3</c:v>
                </c:pt>
                <c:pt idx="754">
                  <c:v>-2.8191935110215209E-3</c:v>
                </c:pt>
                <c:pt idx="755">
                  <c:v>1.3251431900211149E-3</c:v>
                </c:pt>
                <c:pt idx="756">
                  <c:v>2.6661163427297366E-3</c:v>
                </c:pt>
                <c:pt idx="757">
                  <c:v>-2.2555466643045832E-2</c:v>
                </c:pt>
                <c:pt idx="758">
                  <c:v>1.219192228138692E-2</c:v>
                </c:pt>
                <c:pt idx="759">
                  <c:v>-1.964932154469522E-2</c:v>
                </c:pt>
                <c:pt idx="760">
                  <c:v>-1.1169534213552846E-2</c:v>
                </c:pt>
                <c:pt idx="761">
                  <c:v>1.5200202888976293E-2</c:v>
                </c:pt>
                <c:pt idx="762">
                  <c:v>-8.739187176698587E-3</c:v>
                </c:pt>
                <c:pt idx="763">
                  <c:v>1.1773588096574666E-2</c:v>
                </c:pt>
                <c:pt idx="764">
                  <c:v>2.0473705365594657E-2</c:v>
                </c:pt>
                <c:pt idx="765">
                  <c:v>2.6445227797274613E-3</c:v>
                </c:pt>
                <c:pt idx="766">
                  <c:v>-6.7743625790251758E-3</c:v>
                </c:pt>
                <c:pt idx="767">
                  <c:v>9.3694172918427666E-3</c:v>
                </c:pt>
                <c:pt idx="768">
                  <c:v>-8.8979163949817648E-3</c:v>
                </c:pt>
                <c:pt idx="769">
                  <c:v>-6.9036793295494444E-3</c:v>
                </c:pt>
                <c:pt idx="770">
                  <c:v>1.550409410064625E-2</c:v>
                </c:pt>
                <c:pt idx="771">
                  <c:v>-8.8574690389224605E-3</c:v>
                </c:pt>
                <c:pt idx="772">
                  <c:v>-1.0699969319932071E-2</c:v>
                </c:pt>
                <c:pt idx="773">
                  <c:v>-1.0690351974194602E-2</c:v>
                </c:pt>
                <c:pt idx="774">
                  <c:v>1.7603113307182418E-2</c:v>
                </c:pt>
                <c:pt idx="775">
                  <c:v>9.9491115335495917E-3</c:v>
                </c:pt>
                <c:pt idx="776">
                  <c:v>6.2027719765712823E-3</c:v>
                </c:pt>
                <c:pt idx="777">
                  <c:v>1.4052863428803193E-2</c:v>
                </c:pt>
                <c:pt idx="778">
                  <c:v>-8.175826373221797E-4</c:v>
                </c:pt>
                <c:pt idx="779">
                  <c:v>1.2786318445181439E-3</c:v>
                </c:pt>
                <c:pt idx="780">
                  <c:v>-2.7684101918570157E-3</c:v>
                </c:pt>
                <c:pt idx="781">
                  <c:v>-2.523384876733206E-3</c:v>
                </c:pt>
                <c:pt idx="782">
                  <c:v>5.7730654940881419E-3</c:v>
                </c:pt>
                <c:pt idx="783">
                  <c:v>-3.3495003867560047E-4</c:v>
                </c:pt>
                <c:pt idx="784">
                  <c:v>-1.9388824348720458E-2</c:v>
                </c:pt>
                <c:pt idx="785">
                  <c:v>-9.397997746332568E-4</c:v>
                </c:pt>
                <c:pt idx="786">
                  <c:v>-3.9613736422476594E-3</c:v>
                </c:pt>
                <c:pt idx="787">
                  <c:v>-1.2450032733240897E-3</c:v>
                </c:pt>
                <c:pt idx="788">
                  <c:v>9.0670361065476671E-3</c:v>
                </c:pt>
                <c:pt idx="789">
                  <c:v>2.6996848708715558E-3</c:v>
                </c:pt>
                <c:pt idx="790">
                  <c:v>-1.3874226600337469E-2</c:v>
                </c:pt>
                <c:pt idx="791">
                  <c:v>4.0890014062976821E-4</c:v>
                </c:pt>
                <c:pt idx="792">
                  <c:v>-1.7868477324027458E-2</c:v>
                </c:pt>
                <c:pt idx="793">
                  <c:v>-1.0437577561467818E-2</c:v>
                </c:pt>
                <c:pt idx="794">
                  <c:v>-1.1129848491523863E-2</c:v>
                </c:pt>
                <c:pt idx="795">
                  <c:v>-1.9825769658770288E-2</c:v>
                </c:pt>
                <c:pt idx="796">
                  <c:v>4.2375092364506815E-3</c:v>
                </c:pt>
                <c:pt idx="797">
                  <c:v>-1.2284213014831248E-2</c:v>
                </c:pt>
                <c:pt idx="798">
                  <c:v>-2.5118983784472686E-3</c:v>
                </c:pt>
                <c:pt idx="799">
                  <c:v>-4.9501151078480557E-3</c:v>
                </c:pt>
                <c:pt idx="800">
                  <c:v>2.4532135595582861E-2</c:v>
                </c:pt>
                <c:pt idx="801">
                  <c:v>1.785071871421386E-2</c:v>
                </c:pt>
                <c:pt idx="802">
                  <c:v>6.7343402638302676E-3</c:v>
                </c:pt>
                <c:pt idx="803">
                  <c:v>9.667154548347422E-3</c:v>
                </c:pt>
                <c:pt idx="804">
                  <c:v>-2.3785711259157051E-2</c:v>
                </c:pt>
                <c:pt idx="805">
                  <c:v>4.6911954704298344E-3</c:v>
                </c:pt>
                <c:pt idx="806">
                  <c:v>-3.2143025711989424E-3</c:v>
                </c:pt>
                <c:pt idx="807">
                  <c:v>8.1939841528063401E-3</c:v>
                </c:pt>
                <c:pt idx="808">
                  <c:v>1.4530152377913321E-2</c:v>
                </c:pt>
                <c:pt idx="809">
                  <c:v>-1.8129029166313707E-2</c:v>
                </c:pt>
                <c:pt idx="810">
                  <c:v>-1.9915811744501234E-2</c:v>
                </c:pt>
                <c:pt idx="811">
                  <c:v>-3.2745338097940253E-3</c:v>
                </c:pt>
                <c:pt idx="812">
                  <c:v>1.5998186647849653E-2</c:v>
                </c:pt>
                <c:pt idx="813">
                  <c:v>1.1201586428087116E-3</c:v>
                </c:pt>
                <c:pt idx="814">
                  <c:v>-2.1592741133592594E-2</c:v>
                </c:pt>
                <c:pt idx="815">
                  <c:v>-6.4962531901185195E-3</c:v>
                </c:pt>
                <c:pt idx="816">
                  <c:v>-1.0789475928960023E-2</c:v>
                </c:pt>
                <c:pt idx="817">
                  <c:v>-1.7898028946259893E-2</c:v>
                </c:pt>
                <c:pt idx="818">
                  <c:v>1.4936981618389304E-2</c:v>
                </c:pt>
                <c:pt idx="819">
                  <c:v>2.182418889026938E-2</c:v>
                </c:pt>
                <c:pt idx="820">
                  <c:v>-2.5620011007855383E-3</c:v>
                </c:pt>
                <c:pt idx="821">
                  <c:v>-1.5347453495328872E-2</c:v>
                </c:pt>
                <c:pt idx="822">
                  <c:v>1.8229331698446049E-2</c:v>
                </c:pt>
                <c:pt idx="823">
                  <c:v>-4.9909720784398716E-3</c:v>
                </c:pt>
                <c:pt idx="824">
                  <c:v>-8.1577436953392847E-3</c:v>
                </c:pt>
                <c:pt idx="825">
                  <c:v>-2.9922634770931229E-2</c:v>
                </c:pt>
                <c:pt idx="826">
                  <c:v>-7.6104021535032479E-3</c:v>
                </c:pt>
                <c:pt idx="827">
                  <c:v>2.6457729010209666E-2</c:v>
                </c:pt>
                <c:pt idx="828">
                  <c:v>-4.5259390667752291E-3</c:v>
                </c:pt>
                <c:pt idx="829">
                  <c:v>-1.2796595550027025E-2</c:v>
                </c:pt>
                <c:pt idx="830">
                  <c:v>-7.3350760450940564E-3</c:v>
                </c:pt>
                <c:pt idx="831">
                  <c:v>2.1751980850711911E-2</c:v>
                </c:pt>
                <c:pt idx="832">
                  <c:v>2.193207949804973E-2</c:v>
                </c:pt>
                <c:pt idx="833">
                  <c:v>1.2433236069728753E-2</c:v>
                </c:pt>
                <c:pt idx="834">
                  <c:v>1.089338192327566E-2</c:v>
                </c:pt>
                <c:pt idx="835">
                  <c:v>-2.9269261975944932E-4</c:v>
                </c:pt>
                <c:pt idx="836">
                  <c:v>1.1633419431262981E-2</c:v>
                </c:pt>
                <c:pt idx="837">
                  <c:v>-1.2961983661161728E-2</c:v>
                </c:pt>
                <c:pt idx="838">
                  <c:v>1.4961963160397674E-2</c:v>
                </c:pt>
                <c:pt idx="839">
                  <c:v>4.8717637369457599E-3</c:v>
                </c:pt>
                <c:pt idx="840">
                  <c:v>7.0879746664660329E-3</c:v>
                </c:pt>
                <c:pt idx="841">
                  <c:v>1.229476828624099E-2</c:v>
                </c:pt>
                <c:pt idx="842">
                  <c:v>-6.1939166221463386E-3</c:v>
                </c:pt>
                <c:pt idx="843">
                  <c:v>-1.5511056814100397E-2</c:v>
                </c:pt>
                <c:pt idx="844">
                  <c:v>2.8303131024581536E-3</c:v>
                </c:pt>
                <c:pt idx="845">
                  <c:v>8.5299743454032642E-3</c:v>
                </c:pt>
                <c:pt idx="846">
                  <c:v>-1.271179557215738E-2</c:v>
                </c:pt>
                <c:pt idx="847">
                  <c:v>-1.0049620122797677E-2</c:v>
                </c:pt>
                <c:pt idx="848">
                  <c:v>5.0261360216325626E-3</c:v>
                </c:pt>
                <c:pt idx="849">
                  <c:v>-2.6775380969425171E-3</c:v>
                </c:pt>
                <c:pt idx="850">
                  <c:v>-1.7239905881291307E-2</c:v>
                </c:pt>
                <c:pt idx="851">
                  <c:v>-3.7121028276815298E-3</c:v>
                </c:pt>
                <c:pt idx="852">
                  <c:v>1.1388483897444552E-2</c:v>
                </c:pt>
                <c:pt idx="853">
                  <c:v>-1.2529865556019442E-2</c:v>
                </c:pt>
                <c:pt idx="854">
                  <c:v>4.1101006945040437E-4</c:v>
                </c:pt>
                <c:pt idx="855">
                  <c:v>1.601366494287005E-2</c:v>
                </c:pt>
                <c:pt idx="856">
                  <c:v>-7.4186251408765594E-4</c:v>
                </c:pt>
                <c:pt idx="857">
                  <c:v>-1.506647764072894E-2</c:v>
                </c:pt>
                <c:pt idx="858">
                  <c:v>-2.7822629478481718E-2</c:v>
                </c:pt>
                <c:pt idx="859">
                  <c:v>5.7809449318447868E-3</c:v>
                </c:pt>
                <c:pt idx="860">
                  <c:v>-2.9388582714412751E-2</c:v>
                </c:pt>
                <c:pt idx="861">
                  <c:v>2.8080732498133266E-3</c:v>
                </c:pt>
                <c:pt idx="862">
                  <c:v>2.4945558184818539E-2</c:v>
                </c:pt>
                <c:pt idx="863">
                  <c:v>-3.7655765487832289E-2</c:v>
                </c:pt>
                <c:pt idx="864">
                  <c:v>6.0013300165522726E-3</c:v>
                </c:pt>
                <c:pt idx="865">
                  <c:v>4.5736111391515601E-3</c:v>
                </c:pt>
                <c:pt idx="866">
                  <c:v>2.9998371154938232E-2</c:v>
                </c:pt>
                <c:pt idx="867">
                  <c:v>-3.6189792855131166E-2</c:v>
                </c:pt>
                <c:pt idx="868">
                  <c:v>-5.9869208804502689E-3</c:v>
                </c:pt>
                <c:pt idx="869">
                  <c:v>-3.2541065768708723E-2</c:v>
                </c:pt>
                <c:pt idx="870">
                  <c:v>2.3080176951076167E-3</c:v>
                </c:pt>
                <c:pt idx="871">
                  <c:v>-1.6013758341354711E-2</c:v>
                </c:pt>
                <c:pt idx="872">
                  <c:v>-1.0445568465951665E-3</c:v>
                </c:pt>
                <c:pt idx="873">
                  <c:v>2.3626545890780976E-2</c:v>
                </c:pt>
                <c:pt idx="874">
                  <c:v>-4.065554138479123E-3</c:v>
                </c:pt>
                <c:pt idx="875">
                  <c:v>2.0361418419456434E-2</c:v>
                </c:pt>
                <c:pt idx="876">
                  <c:v>-4.1146317876021229E-2</c:v>
                </c:pt>
                <c:pt idx="877">
                  <c:v>-6.1436871787283256E-3</c:v>
                </c:pt>
                <c:pt idx="878">
                  <c:v>4.3650210003710324E-4</c:v>
                </c:pt>
                <c:pt idx="879">
                  <c:v>1.8537143992203069E-2</c:v>
                </c:pt>
                <c:pt idx="880">
                  <c:v>-7.6629144333560479E-3</c:v>
                </c:pt>
                <c:pt idx="881">
                  <c:v>8.7959617073115927E-3</c:v>
                </c:pt>
                <c:pt idx="882">
                  <c:v>1.9784421138576619E-2</c:v>
                </c:pt>
                <c:pt idx="883">
                  <c:v>2.4252730862120198E-2</c:v>
                </c:pt>
                <c:pt idx="884">
                  <c:v>-5.6267953227252089E-3</c:v>
                </c:pt>
                <c:pt idx="885">
                  <c:v>-8.1214318177804806E-3</c:v>
                </c:pt>
                <c:pt idx="886">
                  <c:v>1.886461149545415E-2</c:v>
                </c:pt>
                <c:pt idx="887">
                  <c:v>-1.6547765195507574E-2</c:v>
                </c:pt>
                <c:pt idx="888">
                  <c:v>3.0400911300430384E-3</c:v>
                </c:pt>
                <c:pt idx="889">
                  <c:v>9.5462697808397917E-3</c:v>
                </c:pt>
                <c:pt idx="890">
                  <c:v>-1.0931512724133046E-2</c:v>
                </c:pt>
                <c:pt idx="891">
                  <c:v>-2.4070285374731687E-2</c:v>
                </c:pt>
                <c:pt idx="892">
                  <c:v>-2.9424476370277196E-2</c:v>
                </c:pt>
                <c:pt idx="893">
                  <c:v>-3.8707486269114549E-2</c:v>
                </c:pt>
                <c:pt idx="894">
                  <c:v>-3.0179634270223071E-3</c:v>
                </c:pt>
                <c:pt idx="895">
                  <c:v>1.4155762727218059E-2</c:v>
                </c:pt>
                <c:pt idx="896">
                  <c:v>-3.3656260176632403E-2</c:v>
                </c:pt>
                <c:pt idx="897">
                  <c:v>2.1535995566702389E-3</c:v>
                </c:pt>
                <c:pt idx="898">
                  <c:v>2.4862016721892709E-2</c:v>
                </c:pt>
                <c:pt idx="899">
                  <c:v>-1.8148514111749256E-3</c:v>
                </c:pt>
                <c:pt idx="900">
                  <c:v>9.7550403005158427E-3</c:v>
                </c:pt>
                <c:pt idx="901">
                  <c:v>3.1298669960444239E-2</c:v>
                </c:pt>
                <c:pt idx="902">
                  <c:v>-3.8270266314365344E-3</c:v>
                </c:pt>
                <c:pt idx="903">
                  <c:v>-2.0644314698601909E-2</c:v>
                </c:pt>
                <c:pt idx="904">
                  <c:v>-8.1487035606796134E-4</c:v>
                </c:pt>
                <c:pt idx="905">
                  <c:v>-8.1575870058755249E-3</c:v>
                </c:pt>
                <c:pt idx="906">
                  <c:v>1.052102427007783E-2</c:v>
                </c:pt>
                <c:pt idx="907">
                  <c:v>1.8869498466538746E-3</c:v>
                </c:pt>
                <c:pt idx="908">
                  <c:v>3.3715957142574486E-3</c:v>
                </c:pt>
                <c:pt idx="909">
                  <c:v>1.4866062612262566E-2</c:v>
                </c:pt>
                <c:pt idx="910">
                  <c:v>-8.228461575484346E-4</c:v>
                </c:pt>
                <c:pt idx="911">
                  <c:v>-1.1489574121997448E-2</c:v>
                </c:pt>
                <c:pt idx="912">
                  <c:v>-8.8879520032840963E-3</c:v>
                </c:pt>
                <c:pt idx="913">
                  <c:v>-5.2656644592319023E-3</c:v>
                </c:pt>
                <c:pt idx="914">
                  <c:v>-2.4313860089116381E-3</c:v>
                </c:pt>
                <c:pt idx="915">
                  <c:v>1.8924805020331083E-2</c:v>
                </c:pt>
                <c:pt idx="916">
                  <c:v>-8.2912090298048156E-3</c:v>
                </c:pt>
                <c:pt idx="917">
                  <c:v>2.6660685935604618E-2</c:v>
                </c:pt>
                <c:pt idx="918">
                  <c:v>6.3529763258607305E-3</c:v>
                </c:pt>
                <c:pt idx="919">
                  <c:v>1.0131629644264253E-2</c:v>
                </c:pt>
                <c:pt idx="920">
                  <c:v>-9.3214930014209971E-3</c:v>
                </c:pt>
                <c:pt idx="921">
                  <c:v>1.2143624406907574E-3</c:v>
                </c:pt>
                <c:pt idx="922">
                  <c:v>-1.190152133350157E-2</c:v>
                </c:pt>
                <c:pt idx="923">
                  <c:v>2.5634946442993696E-2</c:v>
                </c:pt>
                <c:pt idx="924">
                  <c:v>1.2464170673000352E-2</c:v>
                </c:pt>
                <c:pt idx="925">
                  <c:v>1.4473502801883786E-2</c:v>
                </c:pt>
                <c:pt idx="926">
                  <c:v>-2.965435573034397E-3</c:v>
                </c:pt>
                <c:pt idx="927">
                  <c:v>-6.6192618087641507E-3</c:v>
                </c:pt>
                <c:pt idx="928">
                  <c:v>1.5538043534791272E-2</c:v>
                </c:pt>
                <c:pt idx="929">
                  <c:v>-6.7574181849703588E-4</c:v>
                </c:pt>
                <c:pt idx="930">
                  <c:v>-1.6917250013497212E-3</c:v>
                </c:pt>
                <c:pt idx="931">
                  <c:v>-1.1615128416945638E-3</c:v>
                </c:pt>
                <c:pt idx="932">
                  <c:v>-3.9787537481609991E-3</c:v>
                </c:pt>
                <c:pt idx="933">
                  <c:v>2.0786230154598316E-2</c:v>
                </c:pt>
                <c:pt idx="934">
                  <c:v>0</c:v>
                </c:pt>
                <c:pt idx="935">
                  <c:v>1.6787346682795832E-2</c:v>
                </c:pt>
                <c:pt idx="936">
                  <c:v>4.1122655290161134E-3</c:v>
                </c:pt>
                <c:pt idx="937">
                  <c:v>1.9567697125441826E-3</c:v>
                </c:pt>
                <c:pt idx="938">
                  <c:v>-7.1231761749708999E-3</c:v>
                </c:pt>
                <c:pt idx="939">
                  <c:v>2.9019385665084219E-3</c:v>
                </c:pt>
                <c:pt idx="940">
                  <c:v>-1.3528838060477812E-2</c:v>
                </c:pt>
                <c:pt idx="941">
                  <c:v>-2.1042398204002617E-2</c:v>
                </c:pt>
                <c:pt idx="942">
                  <c:v>-2.4220049548331645E-3</c:v>
                </c:pt>
                <c:pt idx="943">
                  <c:v>3.1959867745611648E-3</c:v>
                </c:pt>
                <c:pt idx="944">
                  <c:v>1.4018639159613175E-2</c:v>
                </c:pt>
                <c:pt idx="945">
                  <c:v>-3.4435075157941815E-2</c:v>
                </c:pt>
                <c:pt idx="946">
                  <c:v>-6.6342541258458789E-3</c:v>
                </c:pt>
                <c:pt idx="947">
                  <c:v>-1.103853285497685E-2</c:v>
                </c:pt>
                <c:pt idx="948">
                  <c:v>-7.638310674929474E-3</c:v>
                </c:pt>
                <c:pt idx="949">
                  <c:v>3.1331868604500572E-3</c:v>
                </c:pt>
                <c:pt idx="950">
                  <c:v>-1.0600663864998616E-2</c:v>
                </c:pt>
                <c:pt idx="951">
                  <c:v>-3.7800717972354533E-3</c:v>
                </c:pt>
                <c:pt idx="952">
                  <c:v>1.7805453717222808E-2</c:v>
                </c:pt>
                <c:pt idx="953">
                  <c:v>6.5149241033046097E-3</c:v>
                </c:pt>
                <c:pt idx="954">
                  <c:v>1.5415934010339753E-2</c:v>
                </c:pt>
                <c:pt idx="955">
                  <c:v>1.0690387054370434E-2</c:v>
                </c:pt>
                <c:pt idx="956">
                  <c:v>-4.4456252247403481E-2</c:v>
                </c:pt>
                <c:pt idx="957">
                  <c:v>3.8085320329162881E-3</c:v>
                </c:pt>
                <c:pt idx="958">
                  <c:v>-1.1418146225900394E-2</c:v>
                </c:pt>
                <c:pt idx="959">
                  <c:v>-7.6582171822198331E-3</c:v>
                </c:pt>
                <c:pt idx="960">
                  <c:v>7.7248811736373253E-3</c:v>
                </c:pt>
                <c:pt idx="961">
                  <c:v>-1.1544757438855116E-2</c:v>
                </c:pt>
                <c:pt idx="962">
                  <c:v>-1.7597866572529899E-2</c:v>
                </c:pt>
                <c:pt idx="963">
                  <c:v>-8.4350845973613781E-3</c:v>
                </c:pt>
                <c:pt idx="964">
                  <c:v>-1.6897002200445085E-2</c:v>
                </c:pt>
                <c:pt idx="965">
                  <c:v>-9.9419443547118271E-3</c:v>
                </c:pt>
                <c:pt idx="966">
                  <c:v>-2.5557929530868129E-3</c:v>
                </c:pt>
                <c:pt idx="967">
                  <c:v>1.948505162645392E-2</c:v>
                </c:pt>
                <c:pt idx="968">
                  <c:v>-2.1110138690122959E-2</c:v>
                </c:pt>
                <c:pt idx="969">
                  <c:v>-1.5584426116231551E-2</c:v>
                </c:pt>
                <c:pt idx="970">
                  <c:v>2.6058893260855608E-2</c:v>
                </c:pt>
                <c:pt idx="971">
                  <c:v>3.0516106379666636E-2</c:v>
                </c:pt>
                <c:pt idx="972">
                  <c:v>-2.3307760425562308E-3</c:v>
                </c:pt>
                <c:pt idx="973">
                  <c:v>-1.0369383652695551E-2</c:v>
                </c:pt>
                <c:pt idx="974">
                  <c:v>-2.8290413829038904E-2</c:v>
                </c:pt>
                <c:pt idx="975">
                  <c:v>-7.6646538555267514E-3</c:v>
                </c:pt>
                <c:pt idx="976">
                  <c:v>-6.3532225020324472E-3</c:v>
                </c:pt>
                <c:pt idx="977">
                  <c:v>-3.3039030835249629E-3</c:v>
                </c:pt>
                <c:pt idx="978">
                  <c:v>2.6048944358067944E-2</c:v>
                </c:pt>
                <c:pt idx="979">
                  <c:v>-2.3052304124423665E-2</c:v>
                </c:pt>
                <c:pt idx="980">
                  <c:v>2.5372132508423812E-2</c:v>
                </c:pt>
                <c:pt idx="981">
                  <c:v>1.1681135088366705E-2</c:v>
                </c:pt>
                <c:pt idx="982">
                  <c:v>-7.1115854256341218E-3</c:v>
                </c:pt>
                <c:pt idx="983">
                  <c:v>-8.4206717416863992E-3</c:v>
                </c:pt>
                <c:pt idx="984">
                  <c:v>2.4010952532578102E-2</c:v>
                </c:pt>
                <c:pt idx="985">
                  <c:v>1.2162190700430316E-2</c:v>
                </c:pt>
                <c:pt idx="986">
                  <c:v>1.5842287326203436E-2</c:v>
                </c:pt>
                <c:pt idx="987">
                  <c:v>-7.5626769536766784E-3</c:v>
                </c:pt>
                <c:pt idx="988">
                  <c:v>-5.3541209412971439E-3</c:v>
                </c:pt>
                <c:pt idx="989">
                  <c:v>2.3511884678275533E-2</c:v>
                </c:pt>
                <c:pt idx="990">
                  <c:v>-7.2493632602426035E-3</c:v>
                </c:pt>
                <c:pt idx="991">
                  <c:v>-4.3854390018947991E-3</c:v>
                </c:pt>
                <c:pt idx="992">
                  <c:v>-2.541639137678545E-2</c:v>
                </c:pt>
                <c:pt idx="993">
                  <c:v>-1.0350345601592859E-2</c:v>
                </c:pt>
                <c:pt idx="994">
                  <c:v>1.4290438646383801E-2</c:v>
                </c:pt>
                <c:pt idx="995">
                  <c:v>9.5200876526429171E-3</c:v>
                </c:pt>
                <c:pt idx="996">
                  <c:v>5.3811339500178836E-3</c:v>
                </c:pt>
                <c:pt idx="997">
                  <c:v>-2.0817198128169182E-2</c:v>
                </c:pt>
                <c:pt idx="998">
                  <c:v>5.3497163459427947E-2</c:v>
                </c:pt>
                <c:pt idx="999">
                  <c:v>9.6319537120010991E-3</c:v>
                </c:pt>
                <c:pt idx="1000">
                  <c:v>-8.5431760511127629E-3</c:v>
                </c:pt>
                <c:pt idx="1001">
                  <c:v>8.4929624457386072E-3</c:v>
                </c:pt>
                <c:pt idx="1002">
                  <c:v>-7.6580845999448593E-3</c:v>
                </c:pt>
                <c:pt idx="1003">
                  <c:v>-3.0646324441185755E-3</c:v>
                </c:pt>
                <c:pt idx="1004">
                  <c:v>4.5302132521630742E-3</c:v>
                </c:pt>
                <c:pt idx="1005">
                  <c:v>-3.6427600710674858E-3</c:v>
                </c:pt>
                <c:pt idx="1006">
                  <c:v>1.3367255357396341E-2</c:v>
                </c:pt>
                <c:pt idx="1007">
                  <c:v>6.2819445933151334E-3</c:v>
                </c:pt>
                <c:pt idx="1008">
                  <c:v>-2.2365892460785808E-4</c:v>
                </c:pt>
                <c:pt idx="1009">
                  <c:v>-1.60857310784501E-2</c:v>
                </c:pt>
                <c:pt idx="1010">
                  <c:v>-1.7191384611974154E-3</c:v>
                </c:pt>
                <c:pt idx="1011">
                  <c:v>3.1014813691676042E-2</c:v>
                </c:pt>
                <c:pt idx="1012">
                  <c:v>-7.3626546766649911E-4</c:v>
                </c:pt>
                <c:pt idx="1013">
                  <c:v>-1.1543405867654533E-3</c:v>
                </c:pt>
                <c:pt idx="1014">
                  <c:v>-1.8153129611808146E-2</c:v>
                </c:pt>
                <c:pt idx="1015">
                  <c:v>-1.4519601767985897E-2</c:v>
                </c:pt>
                <c:pt idx="1016">
                  <c:v>-1.7026487315941897E-3</c:v>
                </c:pt>
                <c:pt idx="1017">
                  <c:v>7.8035234638841088E-3</c:v>
                </c:pt>
                <c:pt idx="1018">
                  <c:v>-7.4984546305246012E-3</c:v>
                </c:pt>
                <c:pt idx="1019">
                  <c:v>1.4314462297597294E-2</c:v>
                </c:pt>
                <c:pt idx="1020">
                  <c:v>7.5413746153607389E-3</c:v>
                </c:pt>
                <c:pt idx="1021">
                  <c:v>-6.4141150469241275E-3</c:v>
                </c:pt>
                <c:pt idx="1022">
                  <c:v>-2.4765896728247066E-2</c:v>
                </c:pt>
                <c:pt idx="1023">
                  <c:v>-1.1876296815609269E-2</c:v>
                </c:pt>
                <c:pt idx="1024">
                  <c:v>-8.5157561587177778E-3</c:v>
                </c:pt>
                <c:pt idx="1025">
                  <c:v>1.3671697970200868E-3</c:v>
                </c:pt>
                <c:pt idx="1026">
                  <c:v>1.4841913433222529E-2</c:v>
                </c:pt>
                <c:pt idx="1027">
                  <c:v>-1.4368811500153626E-2</c:v>
                </c:pt>
                <c:pt idx="1028">
                  <c:v>5.7358845287353239E-3</c:v>
                </c:pt>
                <c:pt idx="1029">
                  <c:v>-3.9514820110387169E-3</c:v>
                </c:pt>
                <c:pt idx="1030">
                  <c:v>-1.2505589868496089E-2</c:v>
                </c:pt>
                <c:pt idx="1031">
                  <c:v>1.7840035734819262E-2</c:v>
                </c:pt>
                <c:pt idx="1032">
                  <c:v>-2.6374911373428299E-3</c:v>
                </c:pt>
                <c:pt idx="1033">
                  <c:v>-4.2187375244976824E-3</c:v>
                </c:pt>
                <c:pt idx="1034">
                  <c:v>7.6904647009557797E-3</c:v>
                </c:pt>
                <c:pt idx="1035">
                  <c:v>-1.1478965684338387E-2</c:v>
                </c:pt>
                <c:pt idx="1036">
                  <c:v>2.2673171085397875E-2</c:v>
                </c:pt>
                <c:pt idx="1037">
                  <c:v>-5.6709333097630101E-4</c:v>
                </c:pt>
                <c:pt idx="1038">
                  <c:v>6.988515701001701E-3</c:v>
                </c:pt>
                <c:pt idx="1039">
                  <c:v>1.2568356115244038E-2</c:v>
                </c:pt>
                <c:pt idx="1040">
                  <c:v>3.6341842793390189E-3</c:v>
                </c:pt>
                <c:pt idx="1041">
                  <c:v>3.8719915815864383E-3</c:v>
                </c:pt>
                <c:pt idx="1042">
                  <c:v>-1.8335837849325618E-3</c:v>
                </c:pt>
                <c:pt idx="1043">
                  <c:v>-1.5914075601920648E-2</c:v>
                </c:pt>
                <c:pt idx="1044">
                  <c:v>-7.3062105059252015E-3</c:v>
                </c:pt>
                <c:pt idx="1045">
                  <c:v>1.8457606738163698E-2</c:v>
                </c:pt>
                <c:pt idx="1046">
                  <c:v>1.1927027326706471E-2</c:v>
                </c:pt>
                <c:pt idx="1047">
                  <c:v>-1.0736846060547876E-3</c:v>
                </c:pt>
                <c:pt idx="1048">
                  <c:v>3.7460747801465672E-4</c:v>
                </c:pt>
                <c:pt idx="1049">
                  <c:v>1.0930429380647654E-2</c:v>
                </c:pt>
                <c:pt idx="1050">
                  <c:v>2.2951013001902628E-3</c:v>
                </c:pt>
                <c:pt idx="1051">
                  <c:v>-1.2626147567970822E-2</c:v>
                </c:pt>
                <c:pt idx="1052">
                  <c:v>1.4596158336505016E-2</c:v>
                </c:pt>
                <c:pt idx="1053">
                  <c:v>1.0571559862460927E-2</c:v>
                </c:pt>
                <c:pt idx="1054">
                  <c:v>1.4452138367811175E-2</c:v>
                </c:pt>
                <c:pt idx="1055">
                  <c:v>-1.0685830453743675E-2</c:v>
                </c:pt>
                <c:pt idx="1056">
                  <c:v>-6.1302187930177953E-3</c:v>
                </c:pt>
                <c:pt idx="1057">
                  <c:v>1.2993902884227736E-2</c:v>
                </c:pt>
                <c:pt idx="1058">
                  <c:v>-1.0995068492609294E-2</c:v>
                </c:pt>
                <c:pt idx="1059">
                  <c:v>-8.7069288219099455E-3</c:v>
                </c:pt>
                <c:pt idx="1060">
                  <c:v>2.3309883511253744E-3</c:v>
                </c:pt>
                <c:pt idx="1061">
                  <c:v>1.1670631897431626E-2</c:v>
                </c:pt>
                <c:pt idx="1062">
                  <c:v>-4.6030878737240814E-4</c:v>
                </c:pt>
                <c:pt idx="1063">
                  <c:v>3.2421449631337223E-3</c:v>
                </c:pt>
                <c:pt idx="1064">
                  <c:v>-1.3864625400415331E-2</c:v>
                </c:pt>
                <c:pt idx="1065">
                  <c:v>-2.5011558593467185E-3</c:v>
                </c:pt>
                <c:pt idx="1066">
                  <c:v>-2.0265060171631624E-2</c:v>
                </c:pt>
                <c:pt idx="1067">
                  <c:v>-1.378927476977223E-3</c:v>
                </c:pt>
                <c:pt idx="1068">
                  <c:v>5.3052468678518915E-3</c:v>
                </c:pt>
                <c:pt idx="1069">
                  <c:v>-1.0739797448435826E-2</c:v>
                </c:pt>
                <c:pt idx="1070">
                  <c:v>3.4000853746226569E-3</c:v>
                </c:pt>
                <c:pt idx="1071">
                  <c:v>-3.7029151000187335E-3</c:v>
                </c:pt>
                <c:pt idx="1072">
                  <c:v>-3.8432043340462592E-3</c:v>
                </c:pt>
                <c:pt idx="1073">
                  <c:v>7.7471852360042771E-3</c:v>
                </c:pt>
                <c:pt idx="1074">
                  <c:v>1.5910648874737796E-2</c:v>
                </c:pt>
                <c:pt idx="1075">
                  <c:v>6.9243776484841839E-4</c:v>
                </c:pt>
                <c:pt idx="1076">
                  <c:v>-1.544755176247249E-2</c:v>
                </c:pt>
                <c:pt idx="1077">
                  <c:v>1.6308179174983355E-3</c:v>
                </c:pt>
                <c:pt idx="1078">
                  <c:v>-1.8622118569403524E-2</c:v>
                </c:pt>
                <c:pt idx="1079">
                  <c:v>-1.4534636783208703E-2</c:v>
                </c:pt>
                <c:pt idx="1080">
                  <c:v>-1.4263179535522E-3</c:v>
                </c:pt>
                <c:pt idx="1081">
                  <c:v>1.6394933946906547E-2</c:v>
                </c:pt>
                <c:pt idx="1082">
                  <c:v>-6.2739343576269473E-3</c:v>
                </c:pt>
                <c:pt idx="1083">
                  <c:v>1.7393010042347588E-2</c:v>
                </c:pt>
                <c:pt idx="1084">
                  <c:v>-1.1761462825606982E-2</c:v>
                </c:pt>
                <c:pt idx="1085">
                  <c:v>9.5697215921619495E-3</c:v>
                </c:pt>
                <c:pt idx="1086">
                  <c:v>1.3044878185265115E-2</c:v>
                </c:pt>
                <c:pt idx="1087">
                  <c:v>-1.7193362383148114E-2</c:v>
                </c:pt>
                <c:pt idx="1088">
                  <c:v>2.6997652950608419E-3</c:v>
                </c:pt>
                <c:pt idx="1089">
                  <c:v>6.5405673353156942E-3</c:v>
                </c:pt>
                <c:pt idx="1090">
                  <c:v>1.8681976721027741E-3</c:v>
                </c:pt>
                <c:pt idx="1091">
                  <c:v>-2.2472468233287668E-3</c:v>
                </c:pt>
                <c:pt idx="1092">
                  <c:v>1.4430053258213428E-2</c:v>
                </c:pt>
                <c:pt idx="1093">
                  <c:v>5.8382304212944817E-3</c:v>
                </c:pt>
                <c:pt idx="1094">
                  <c:v>1.3996426613208346E-2</c:v>
                </c:pt>
                <c:pt idx="1095">
                  <c:v>3.8031491832202775E-3</c:v>
                </c:pt>
                <c:pt idx="1096">
                  <c:v>-5.5633770192942767E-3</c:v>
                </c:pt>
                <c:pt idx="1097">
                  <c:v>-2.6216998997143372E-3</c:v>
                </c:pt>
                <c:pt idx="1098">
                  <c:v>3.8931768708680712E-3</c:v>
                </c:pt>
                <c:pt idx="1099">
                  <c:v>1.0259535131822179E-3</c:v>
                </c:pt>
                <c:pt idx="1100">
                  <c:v>2.6849314286702839E-4</c:v>
                </c:pt>
                <c:pt idx="1101">
                  <c:v>-4.084354124560154E-3</c:v>
                </c:pt>
                <c:pt idx="1102">
                  <c:v>1.3195339880480368E-2</c:v>
                </c:pt>
                <c:pt idx="1103">
                  <c:v>-2.4459115514533654E-3</c:v>
                </c:pt>
                <c:pt idx="1104">
                  <c:v>3.5819510498387745E-3</c:v>
                </c:pt>
                <c:pt idx="1105">
                  <c:v>6.5192142763903071E-4</c:v>
                </c:pt>
                <c:pt idx="1106">
                  <c:v>-1.6902090123513356E-4</c:v>
                </c:pt>
                <c:pt idx="1107">
                  <c:v>-5.4719835568136027E-3</c:v>
                </c:pt>
                <c:pt idx="1108">
                  <c:v>7.766356520939972E-4</c:v>
                </c:pt>
                <c:pt idx="1109">
                  <c:v>1.0426323733853618E-3</c:v>
                </c:pt>
                <c:pt idx="1110">
                  <c:v>-1.6001069727867231E-2</c:v>
                </c:pt>
                <c:pt idx="1111">
                  <c:v>-4.2448353421721393E-3</c:v>
                </c:pt>
                <c:pt idx="1112">
                  <c:v>1.9712635143469801E-2</c:v>
                </c:pt>
                <c:pt idx="1113">
                  <c:v>8.4988648340835523E-3</c:v>
                </c:pt>
                <c:pt idx="1114">
                  <c:v>-1.0101141895300064E-3</c:v>
                </c:pt>
                <c:pt idx="1115">
                  <c:v>-1.1302927019851966E-2</c:v>
                </c:pt>
                <c:pt idx="1116">
                  <c:v>-6.8876808819038947E-3</c:v>
                </c:pt>
                <c:pt idx="1117">
                  <c:v>-7.1082298025103002E-3</c:v>
                </c:pt>
                <c:pt idx="1118">
                  <c:v>1.8343356986282089E-2</c:v>
                </c:pt>
                <c:pt idx="1119">
                  <c:v>2.6652835987787596E-4</c:v>
                </c:pt>
                <c:pt idx="1120">
                  <c:v>-4.3948169960500542E-3</c:v>
                </c:pt>
                <c:pt idx="1121">
                  <c:v>4.6612743374892449E-3</c:v>
                </c:pt>
                <c:pt idx="1122">
                  <c:v>-1.7454632288724933E-3</c:v>
                </c:pt>
                <c:pt idx="1123">
                  <c:v>-1.3110996930752942E-3</c:v>
                </c:pt>
                <c:pt idx="1124">
                  <c:v>3.4441657351522038E-3</c:v>
                </c:pt>
                <c:pt idx="1125">
                  <c:v>-6.7052710563220335E-3</c:v>
                </c:pt>
                <c:pt idx="1126">
                  <c:v>1.2066024785616044E-2</c:v>
                </c:pt>
                <c:pt idx="1127">
                  <c:v>9.5871382329148266E-3</c:v>
                </c:pt>
                <c:pt idx="1128">
                  <c:v>-1.4560929086165487E-3</c:v>
                </c:pt>
                <c:pt idx="1129">
                  <c:v>4.0607261944623036E-4</c:v>
                </c:pt>
                <c:pt idx="1130">
                  <c:v>-1.1286387116388526E-2</c:v>
                </c:pt>
                <c:pt idx="1131">
                  <c:v>-7.2711933268225426E-3</c:v>
                </c:pt>
                <c:pt idx="1132">
                  <c:v>8.622724238308923E-3</c:v>
                </c:pt>
                <c:pt idx="1133">
                  <c:v>1.2867486746084825E-2</c:v>
                </c:pt>
                <c:pt idx="1134">
                  <c:v>3.8074769427889855E-4</c:v>
                </c:pt>
                <c:pt idx="1135">
                  <c:v>-5.5606326885244651E-3</c:v>
                </c:pt>
                <c:pt idx="1136">
                  <c:v>9.4561548749492047E-3</c:v>
                </c:pt>
                <c:pt idx="1137">
                  <c:v>1.4357667253219658E-2</c:v>
                </c:pt>
                <c:pt idx="1138">
                  <c:v>-1.9180991235827117E-3</c:v>
                </c:pt>
                <c:pt idx="1139">
                  <c:v>2.1751053694016934E-3</c:v>
                </c:pt>
                <c:pt idx="1140">
                  <c:v>-3.463835134374101E-3</c:v>
                </c:pt>
                <c:pt idx="1141">
                  <c:v>6.030505963767376E-3</c:v>
                </c:pt>
                <c:pt idx="1142">
                  <c:v>1.7925938612661171E-3</c:v>
                </c:pt>
                <c:pt idx="1143">
                  <c:v>9.0309541503015098E-3</c:v>
                </c:pt>
                <c:pt idx="1144">
                  <c:v>6.5712622463255845E-3</c:v>
                </c:pt>
                <c:pt idx="1145">
                  <c:v>1.1902541662724181E-3</c:v>
                </c:pt>
                <c:pt idx="1146">
                  <c:v>1.2321279026540264E-2</c:v>
                </c:pt>
                <c:pt idx="1147">
                  <c:v>-3.4119568648541868E-3</c:v>
                </c:pt>
                <c:pt idx="1148">
                  <c:v>-5.2017234401106763E-3</c:v>
                </c:pt>
                <c:pt idx="1149">
                  <c:v>-5.136858294291031E-3</c:v>
                </c:pt>
                <c:pt idx="1150">
                  <c:v>3.6032365128933186E-3</c:v>
                </c:pt>
                <c:pt idx="1151">
                  <c:v>-7.5886839083942094E-3</c:v>
                </c:pt>
                <c:pt idx="1152">
                  <c:v>-4.0941976674405125E-3</c:v>
                </c:pt>
                <c:pt idx="1153">
                  <c:v>1.0903683994884634E-2</c:v>
                </c:pt>
                <c:pt idx="1154">
                  <c:v>5.0420188464719341E-4</c:v>
                </c:pt>
                <c:pt idx="1155">
                  <c:v>3.9335572113628871E-3</c:v>
                </c:pt>
                <c:pt idx="1156">
                  <c:v>1.1731769562626223E-2</c:v>
                </c:pt>
                <c:pt idx="1157">
                  <c:v>1.1498363168858936E-3</c:v>
                </c:pt>
                <c:pt idx="1158">
                  <c:v>-1.4883418442678254E-3</c:v>
                </c:pt>
                <c:pt idx="1159">
                  <c:v>-7.8614730203956321E-3</c:v>
                </c:pt>
                <c:pt idx="1160">
                  <c:v>-2.5278742819423807E-3</c:v>
                </c:pt>
                <c:pt idx="1161">
                  <c:v>2.5278742819424015E-3</c:v>
                </c:pt>
                <c:pt idx="1162">
                  <c:v>6.3484591377562022E-3</c:v>
                </c:pt>
                <c:pt idx="1163">
                  <c:v>8.0135334865191251E-3</c:v>
                </c:pt>
                <c:pt idx="1164">
                  <c:v>7.9056294991596086E-3</c:v>
                </c:pt>
                <c:pt idx="1165">
                  <c:v>-6.2298995651730222E-4</c:v>
                </c:pt>
                <c:pt idx="1166">
                  <c:v>3.4661708780561219E-3</c:v>
                </c:pt>
                <c:pt idx="1167">
                  <c:v>7.4030485949739431E-3</c:v>
                </c:pt>
                <c:pt idx="1168">
                  <c:v>2.2213807843112954E-3</c:v>
                </c:pt>
                <c:pt idx="1169">
                  <c:v>-6.6565857071168846E-3</c:v>
                </c:pt>
                <c:pt idx="1170">
                  <c:v>0</c:v>
                </c:pt>
                <c:pt idx="1171">
                  <c:v>4.4572995607693377E-3</c:v>
                </c:pt>
                <c:pt idx="1172">
                  <c:v>2.7262636714141218E-3</c:v>
                </c:pt>
                <c:pt idx="1173">
                  <c:v>1.5378717471734119E-4</c:v>
                </c:pt>
                <c:pt idx="1174">
                  <c:v>-6.6520405802268359E-3</c:v>
                </c:pt>
                <c:pt idx="1175">
                  <c:v>9.742814291629617E-3</c:v>
                </c:pt>
                <c:pt idx="1176">
                  <c:v>1.90215054715745E-3</c:v>
                </c:pt>
                <c:pt idx="1177">
                  <c:v>-2.8656862370886648E-3</c:v>
                </c:pt>
                <c:pt idx="1178">
                  <c:v>-1.4008501834432337E-2</c:v>
                </c:pt>
                <c:pt idx="1179">
                  <c:v>-2.8698063098411613E-3</c:v>
                </c:pt>
                <c:pt idx="1180">
                  <c:v>-4.5331073559775493E-3</c:v>
                </c:pt>
                <c:pt idx="1181">
                  <c:v>8.6906870388526649E-3</c:v>
                </c:pt>
                <c:pt idx="1182">
                  <c:v>-4.358153207551522E-3</c:v>
                </c:pt>
                <c:pt idx="1183">
                  <c:v>-6.7077835221856976E-3</c:v>
                </c:pt>
                <c:pt idx="1184">
                  <c:v>3.5902161481885073E-4</c:v>
                </c:pt>
                <c:pt idx="1185">
                  <c:v>-5.8327856198261887E-4</c:v>
                </c:pt>
                <c:pt idx="1186">
                  <c:v>5.5047277592900042E-3</c:v>
                </c:pt>
                <c:pt idx="1187">
                  <c:v>-1.1717188455647931E-2</c:v>
                </c:pt>
                <c:pt idx="1188">
                  <c:v>-7.3652752480552908E-3</c:v>
                </c:pt>
                <c:pt idx="1189">
                  <c:v>-7.6489928081250715E-3</c:v>
                </c:pt>
                <c:pt idx="1190">
                  <c:v>4.8107316114195855E-4</c:v>
                </c:pt>
                <c:pt idx="1191">
                  <c:v>6.4851857989714438E-3</c:v>
                </c:pt>
                <c:pt idx="1192">
                  <c:v>-2.7122441277179061E-3</c:v>
                </c:pt>
                <c:pt idx="1193">
                  <c:v>1.10762909157789E-2</c:v>
                </c:pt>
                <c:pt idx="1194">
                  <c:v>-1.3955997957970824E-2</c:v>
                </c:pt>
                <c:pt idx="1195">
                  <c:v>7.0249261775971088E-3</c:v>
                </c:pt>
                <c:pt idx="1196">
                  <c:v>6.3213353518245001E-3</c:v>
                </c:pt>
                <c:pt idx="1197">
                  <c:v>1.435130020477548E-2</c:v>
                </c:pt>
                <c:pt idx="1198">
                  <c:v>4.1103466442881974E-3</c:v>
                </c:pt>
                <c:pt idx="1199">
                  <c:v>-1.4642754865870915E-3</c:v>
                </c:pt>
                <c:pt idx="1200">
                  <c:v>1.8633728289219492E-3</c:v>
                </c:pt>
                <c:pt idx="1201">
                  <c:v>-4.3311682078196285E-3</c:v>
                </c:pt>
                <c:pt idx="1202">
                  <c:v>-6.7451953722190089E-3</c:v>
                </c:pt>
                <c:pt idx="1203">
                  <c:v>-3.0749918929678594E-3</c:v>
                </c:pt>
                <c:pt idx="1204">
                  <c:v>1.5048911794203067E-3</c:v>
                </c:pt>
                <c:pt idx="1205">
                  <c:v>6.5550508917344204E-3</c:v>
                </c:pt>
                <c:pt idx="1206">
                  <c:v>-5.5005428174440462E-3</c:v>
                </c:pt>
                <c:pt idx="1207">
                  <c:v>1.1653285748171776E-3</c:v>
                </c:pt>
                <c:pt idx="1208">
                  <c:v>8.5853150129338741E-3</c:v>
                </c:pt>
                <c:pt idx="1209">
                  <c:v>-1.2121469228847588E-2</c:v>
                </c:pt>
                <c:pt idx="1210">
                  <c:v>5.8624578905627572E-4</c:v>
                </c:pt>
                <c:pt idx="1211">
                  <c:v>-2.0759535401795267E-3</c:v>
                </c:pt>
                <c:pt idx="1212">
                  <c:v>-9.2358970476747321E-3</c:v>
                </c:pt>
                <c:pt idx="1213">
                  <c:v>-1.6666477752474377E-2</c:v>
                </c:pt>
                <c:pt idx="1214">
                  <c:v>-2.2510771738795798E-3</c:v>
                </c:pt>
                <c:pt idx="1215">
                  <c:v>4.1963778035399597E-3</c:v>
                </c:pt>
                <c:pt idx="1216">
                  <c:v>-1.4800237526573553E-2</c:v>
                </c:pt>
                <c:pt idx="1217">
                  <c:v>3.9909382755964483E-4</c:v>
                </c:pt>
                <c:pt idx="1218">
                  <c:v>5.7807011203923403E-3</c:v>
                </c:pt>
                <c:pt idx="1219">
                  <c:v>-2.4299077376612977E-3</c:v>
                </c:pt>
                <c:pt idx="1220">
                  <c:v>-3.9775851903122946E-4</c:v>
                </c:pt>
                <c:pt idx="1221">
                  <c:v>-1.3476467356901502E-2</c:v>
                </c:pt>
                <c:pt idx="1222">
                  <c:v>7.2555709728844226E-3</c:v>
                </c:pt>
                <c:pt idx="1223">
                  <c:v>-3.7684300224580041E-4</c:v>
                </c:pt>
                <c:pt idx="1224">
                  <c:v>1.1802862884746777E-2</c:v>
                </c:pt>
                <c:pt idx="1225">
                  <c:v>6.3817906856858475E-3</c:v>
                </c:pt>
                <c:pt idx="1226">
                  <c:v>5.1913409852606422E-3</c:v>
                </c:pt>
                <c:pt idx="1227">
                  <c:v>4.087918790183203E-3</c:v>
                </c:pt>
                <c:pt idx="1228">
                  <c:v>-6.1151021612066894E-3</c:v>
                </c:pt>
                <c:pt idx="1229">
                  <c:v>-4.9933064125890509E-3</c:v>
                </c:pt>
                <c:pt idx="1230">
                  <c:v>1.0466471736675266E-2</c:v>
                </c:pt>
                <c:pt idx="1231">
                  <c:v>-4.5868403558294294E-5</c:v>
                </c:pt>
                <c:pt idx="1232">
                  <c:v>-1.341465229080621E-2</c:v>
                </c:pt>
                <c:pt idx="1233">
                  <c:v>-8.8252347162635081E-3</c:v>
                </c:pt>
                <c:pt idx="1234">
                  <c:v>-1.2364188561956037E-2</c:v>
                </c:pt>
                <c:pt idx="1235">
                  <c:v>-1.7346882505940376E-3</c:v>
                </c:pt>
                <c:pt idx="1236">
                  <c:v>7.5110827122905344E-3</c:v>
                </c:pt>
                <c:pt idx="1237">
                  <c:v>-1.4456135150031866E-2</c:v>
                </c:pt>
                <c:pt idx="1238">
                  <c:v>-1.2046887048886217E-2</c:v>
                </c:pt>
                <c:pt idx="1239">
                  <c:v>-4.5430881195882324E-3</c:v>
                </c:pt>
                <c:pt idx="1240">
                  <c:v>1.1884874907133232E-2</c:v>
                </c:pt>
                <c:pt idx="1241">
                  <c:v>6.2605896566358043E-3</c:v>
                </c:pt>
                <c:pt idx="1242">
                  <c:v>1.0608286339472917E-2</c:v>
                </c:pt>
                <c:pt idx="1243">
                  <c:v>1.8983017126674089E-2</c:v>
                </c:pt>
                <c:pt idx="1244">
                  <c:v>9.0820428986312773E-3</c:v>
                </c:pt>
                <c:pt idx="1245">
                  <c:v>2.2978479285109352E-3</c:v>
                </c:pt>
                <c:pt idx="1246">
                  <c:v>2.8420179107287785E-3</c:v>
                </c:pt>
                <c:pt idx="1247">
                  <c:v>7.321147001603099E-4</c:v>
                </c:pt>
                <c:pt idx="1248">
                  <c:v>-7.8293113659063038E-3</c:v>
                </c:pt>
                <c:pt idx="1249">
                  <c:v>1.5484327901075597E-2</c:v>
                </c:pt>
                <c:pt idx="1250">
                  <c:v>-9.536785463956244E-4</c:v>
                </c:pt>
                <c:pt idx="1251">
                  <c:v>1.9214918676684432E-2</c:v>
                </c:pt>
                <c:pt idx="1252">
                  <c:v>2.1148481296500133E-3</c:v>
                </c:pt>
                <c:pt idx="1253">
                  <c:v>1.2223446088626049E-3</c:v>
                </c:pt>
                <c:pt idx="1254">
                  <c:v>1.2430358307394418E-3</c:v>
                </c:pt>
                <c:pt idx="1255">
                  <c:v>7.668122209848631E-3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8-44A9-9320-348821192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809071"/>
        <c:axId val="724807823"/>
      </c:scatterChart>
      <c:valAx>
        <c:axId val="72480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WMT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807823"/>
        <c:crosses val="autoZero"/>
        <c:crossBetween val="midCat"/>
      </c:valAx>
      <c:valAx>
        <c:axId val="72480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SPY</a:t>
                </a:r>
              </a:p>
            </c:rich>
          </c:tx>
          <c:layout>
            <c:manualLayout>
              <c:xMode val="edge"/>
              <c:yMode val="edge"/>
              <c:x val="2.3600184440638206E-2"/>
              <c:y val="0.53166649168853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809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'Risk&amp;Return'!$B$2</c:f>
              <c:strCache>
                <c:ptCount val="1"/>
                <c:pt idx="0">
                  <c:v>WMT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'Risk&amp;Return'!$A$3:$A$1259</c:f>
              <c:strCache>
                <c:ptCount val="1257"/>
                <c:pt idx="0">
                  <c:v>11/21/2018</c:v>
                </c:pt>
                <c:pt idx="1">
                  <c:v>11/23/2018</c:v>
                </c:pt>
                <c:pt idx="2">
                  <c:v>11/26/2018</c:v>
                </c:pt>
                <c:pt idx="3">
                  <c:v>11/27/2018</c:v>
                </c:pt>
                <c:pt idx="4">
                  <c:v>11/28/2018</c:v>
                </c:pt>
                <c:pt idx="5">
                  <c:v>11/29/2018</c:v>
                </c:pt>
                <c:pt idx="6">
                  <c:v>11/30/2018</c:v>
                </c:pt>
                <c:pt idx="7">
                  <c:v>12/03/2018</c:v>
                </c:pt>
                <c:pt idx="8">
                  <c:v>12/04/2018</c:v>
                </c:pt>
                <c:pt idx="9">
                  <c:v>12/06/2018</c:v>
                </c:pt>
                <c:pt idx="10">
                  <c:v>12/07/2018</c:v>
                </c:pt>
                <c:pt idx="11">
                  <c:v>12/10/2018</c:v>
                </c:pt>
                <c:pt idx="12">
                  <c:v>12/11/2018</c:v>
                </c:pt>
                <c:pt idx="13">
                  <c:v>12/12/2018</c:v>
                </c:pt>
                <c:pt idx="14">
                  <c:v>12/13/2018</c:v>
                </c:pt>
                <c:pt idx="15">
                  <c:v>12/14/2018</c:v>
                </c:pt>
                <c:pt idx="16">
                  <c:v>12/17/2018</c:v>
                </c:pt>
                <c:pt idx="17">
                  <c:v>12/18/2018</c:v>
                </c:pt>
                <c:pt idx="18">
                  <c:v>12/19/2018</c:v>
                </c:pt>
                <c:pt idx="19">
                  <c:v>12/20/2018</c:v>
                </c:pt>
                <c:pt idx="20">
                  <c:v>12/21/2018</c:v>
                </c:pt>
                <c:pt idx="21">
                  <c:v>12/24/2018</c:v>
                </c:pt>
                <c:pt idx="22">
                  <c:v>12/26/2018</c:v>
                </c:pt>
                <c:pt idx="23">
                  <c:v>12/27/2018</c:v>
                </c:pt>
                <c:pt idx="24">
                  <c:v>12/28/2018</c:v>
                </c:pt>
                <c:pt idx="25">
                  <c:v>12/31/2018</c:v>
                </c:pt>
                <c:pt idx="26">
                  <c:v>01/02/2019</c:v>
                </c:pt>
                <c:pt idx="27">
                  <c:v>01/03/2019</c:v>
                </c:pt>
                <c:pt idx="28">
                  <c:v>01/04/2019</c:v>
                </c:pt>
                <c:pt idx="29">
                  <c:v>01/07/2019</c:v>
                </c:pt>
                <c:pt idx="30">
                  <c:v>01/08/2019</c:v>
                </c:pt>
                <c:pt idx="31">
                  <c:v>01/09/2019</c:v>
                </c:pt>
                <c:pt idx="32">
                  <c:v>01/10/2019</c:v>
                </c:pt>
                <c:pt idx="33">
                  <c:v>01/11/2019</c:v>
                </c:pt>
                <c:pt idx="34">
                  <c:v>1/14/2019</c:v>
                </c:pt>
                <c:pt idx="35">
                  <c:v>1/15/2019</c:v>
                </c:pt>
                <c:pt idx="36">
                  <c:v>1/16/2019</c:v>
                </c:pt>
                <c:pt idx="37">
                  <c:v>1/17/2019</c:v>
                </c:pt>
                <c:pt idx="38">
                  <c:v>1/18/2019</c:v>
                </c:pt>
                <c:pt idx="39">
                  <c:v>1/22/2019</c:v>
                </c:pt>
                <c:pt idx="40">
                  <c:v>1/23/2019</c:v>
                </c:pt>
                <c:pt idx="41">
                  <c:v>1/24/2019</c:v>
                </c:pt>
                <c:pt idx="42">
                  <c:v>1/25/2019</c:v>
                </c:pt>
                <c:pt idx="43">
                  <c:v>1/28/2019</c:v>
                </c:pt>
                <c:pt idx="44">
                  <c:v>1/29/2019</c:v>
                </c:pt>
                <c:pt idx="45">
                  <c:v>1/30/2019</c:v>
                </c:pt>
                <c:pt idx="46">
                  <c:v>1/31/2019</c:v>
                </c:pt>
                <c:pt idx="47">
                  <c:v>02/01/2019</c:v>
                </c:pt>
                <c:pt idx="48">
                  <c:v>02/04/2019</c:v>
                </c:pt>
                <c:pt idx="49">
                  <c:v>02/05/2019</c:v>
                </c:pt>
                <c:pt idx="50">
                  <c:v>02/06/2019</c:v>
                </c:pt>
                <c:pt idx="51">
                  <c:v>02/07/2019</c:v>
                </c:pt>
                <c:pt idx="52">
                  <c:v>02/08/2019</c:v>
                </c:pt>
                <c:pt idx="53">
                  <c:v>02/11/2019</c:v>
                </c:pt>
                <c:pt idx="54">
                  <c:v>02/12/2019</c:v>
                </c:pt>
                <c:pt idx="55">
                  <c:v>2/13/2019</c:v>
                </c:pt>
                <c:pt idx="56">
                  <c:v>2/14/2019</c:v>
                </c:pt>
                <c:pt idx="57">
                  <c:v>2/15/2019</c:v>
                </c:pt>
                <c:pt idx="58">
                  <c:v>2/19/2019</c:v>
                </c:pt>
                <c:pt idx="59">
                  <c:v>2/20/2019</c:v>
                </c:pt>
                <c:pt idx="60">
                  <c:v>2/21/2019</c:v>
                </c:pt>
                <c:pt idx="61">
                  <c:v>2/22/2019</c:v>
                </c:pt>
                <c:pt idx="62">
                  <c:v>2/25/2019</c:v>
                </c:pt>
                <c:pt idx="63">
                  <c:v>2/26/2019</c:v>
                </c:pt>
                <c:pt idx="64">
                  <c:v>2/27/2019</c:v>
                </c:pt>
                <c:pt idx="65">
                  <c:v>2/28/2019</c:v>
                </c:pt>
                <c:pt idx="66">
                  <c:v>03/01/2019</c:v>
                </c:pt>
                <c:pt idx="67">
                  <c:v>03/04/2019</c:v>
                </c:pt>
                <c:pt idx="68">
                  <c:v>03/05/2019</c:v>
                </c:pt>
                <c:pt idx="69">
                  <c:v>03/06/2019</c:v>
                </c:pt>
                <c:pt idx="70">
                  <c:v>03/07/2019</c:v>
                </c:pt>
                <c:pt idx="71">
                  <c:v>03/08/2019</c:v>
                </c:pt>
                <c:pt idx="72">
                  <c:v>03/11/2019</c:v>
                </c:pt>
                <c:pt idx="73">
                  <c:v>03/12/2019</c:v>
                </c:pt>
                <c:pt idx="74">
                  <c:v>3/13/2019</c:v>
                </c:pt>
                <c:pt idx="75">
                  <c:v>3/14/2019</c:v>
                </c:pt>
                <c:pt idx="76">
                  <c:v>3/15/2019</c:v>
                </c:pt>
                <c:pt idx="77">
                  <c:v>3/18/2019</c:v>
                </c:pt>
                <c:pt idx="78">
                  <c:v>3/19/2019</c:v>
                </c:pt>
                <c:pt idx="79">
                  <c:v>3/20/2019</c:v>
                </c:pt>
                <c:pt idx="80">
                  <c:v>3/21/2019</c:v>
                </c:pt>
                <c:pt idx="81">
                  <c:v>3/22/2019</c:v>
                </c:pt>
                <c:pt idx="82">
                  <c:v>3/25/2019</c:v>
                </c:pt>
                <c:pt idx="83">
                  <c:v>3/26/2019</c:v>
                </c:pt>
                <c:pt idx="84">
                  <c:v>3/27/2019</c:v>
                </c:pt>
                <c:pt idx="85">
                  <c:v>3/28/2019</c:v>
                </c:pt>
                <c:pt idx="86">
                  <c:v>3/29/2019</c:v>
                </c:pt>
                <c:pt idx="87">
                  <c:v>04/01/2019</c:v>
                </c:pt>
                <c:pt idx="88">
                  <c:v>04/02/2019</c:v>
                </c:pt>
                <c:pt idx="89">
                  <c:v>04/03/2019</c:v>
                </c:pt>
                <c:pt idx="90">
                  <c:v>04/04/2019</c:v>
                </c:pt>
                <c:pt idx="91">
                  <c:v>04/05/2019</c:v>
                </c:pt>
                <c:pt idx="92">
                  <c:v>04/08/2019</c:v>
                </c:pt>
                <c:pt idx="93">
                  <c:v>04/09/2019</c:v>
                </c:pt>
                <c:pt idx="94">
                  <c:v>04/10/2019</c:v>
                </c:pt>
                <c:pt idx="95">
                  <c:v>04/11/2019</c:v>
                </c:pt>
                <c:pt idx="96">
                  <c:v>04/12/2019</c:v>
                </c:pt>
                <c:pt idx="97">
                  <c:v>4/15/2019</c:v>
                </c:pt>
                <c:pt idx="98">
                  <c:v>4/16/2019</c:v>
                </c:pt>
                <c:pt idx="99">
                  <c:v>4/17/2019</c:v>
                </c:pt>
                <c:pt idx="100">
                  <c:v>4/18/2019</c:v>
                </c:pt>
                <c:pt idx="101">
                  <c:v>4/22/2019</c:v>
                </c:pt>
                <c:pt idx="102">
                  <c:v>4/23/2019</c:v>
                </c:pt>
                <c:pt idx="103">
                  <c:v>4/24/2019</c:v>
                </c:pt>
                <c:pt idx="104">
                  <c:v>4/25/2019</c:v>
                </c:pt>
                <c:pt idx="105">
                  <c:v>4/26/2019</c:v>
                </c:pt>
                <c:pt idx="106">
                  <c:v>4/29/2019</c:v>
                </c:pt>
                <c:pt idx="107">
                  <c:v>4/30/2019</c:v>
                </c:pt>
                <c:pt idx="108">
                  <c:v>05/01/2019</c:v>
                </c:pt>
                <c:pt idx="109">
                  <c:v>05/02/2019</c:v>
                </c:pt>
                <c:pt idx="110">
                  <c:v>05/03/2019</c:v>
                </c:pt>
                <c:pt idx="111">
                  <c:v>05/06/2019</c:v>
                </c:pt>
                <c:pt idx="112">
                  <c:v>05/07/2019</c:v>
                </c:pt>
                <c:pt idx="113">
                  <c:v>05/08/2019</c:v>
                </c:pt>
                <c:pt idx="114">
                  <c:v>05/09/2019</c:v>
                </c:pt>
                <c:pt idx="115">
                  <c:v>05/10/2019</c:v>
                </c:pt>
                <c:pt idx="116">
                  <c:v>5/13/2019</c:v>
                </c:pt>
                <c:pt idx="117">
                  <c:v>5/14/2019</c:v>
                </c:pt>
                <c:pt idx="118">
                  <c:v>5/15/2019</c:v>
                </c:pt>
                <c:pt idx="119">
                  <c:v>5/16/2019</c:v>
                </c:pt>
                <c:pt idx="120">
                  <c:v>5/17/2019</c:v>
                </c:pt>
                <c:pt idx="121">
                  <c:v>5/20/2019</c:v>
                </c:pt>
                <c:pt idx="122">
                  <c:v>5/21/2019</c:v>
                </c:pt>
                <c:pt idx="123">
                  <c:v>5/22/2019</c:v>
                </c:pt>
                <c:pt idx="124">
                  <c:v>5/23/2019</c:v>
                </c:pt>
                <c:pt idx="125">
                  <c:v>5/24/2019</c:v>
                </c:pt>
                <c:pt idx="126">
                  <c:v>5/28/2019</c:v>
                </c:pt>
                <c:pt idx="127">
                  <c:v>5/29/2019</c:v>
                </c:pt>
                <c:pt idx="128">
                  <c:v>5/30/2019</c:v>
                </c:pt>
                <c:pt idx="129">
                  <c:v>5/31/2019</c:v>
                </c:pt>
                <c:pt idx="130">
                  <c:v>06/03/2019</c:v>
                </c:pt>
                <c:pt idx="131">
                  <c:v>06/04/2019</c:v>
                </c:pt>
                <c:pt idx="132">
                  <c:v>06/05/2019</c:v>
                </c:pt>
                <c:pt idx="133">
                  <c:v>06/06/2019</c:v>
                </c:pt>
                <c:pt idx="134">
                  <c:v>06/07/2019</c:v>
                </c:pt>
                <c:pt idx="135">
                  <c:v>06/10/2019</c:v>
                </c:pt>
                <c:pt idx="136">
                  <c:v>06/11/2019</c:v>
                </c:pt>
                <c:pt idx="137">
                  <c:v>06/12/2019</c:v>
                </c:pt>
                <c:pt idx="138">
                  <c:v>6/13/2019</c:v>
                </c:pt>
                <c:pt idx="139">
                  <c:v>6/14/2019</c:v>
                </c:pt>
                <c:pt idx="140">
                  <c:v>6/17/2019</c:v>
                </c:pt>
                <c:pt idx="141">
                  <c:v>6/18/2019</c:v>
                </c:pt>
                <c:pt idx="142">
                  <c:v>6/19/2019</c:v>
                </c:pt>
                <c:pt idx="143">
                  <c:v>6/20/2019</c:v>
                </c:pt>
                <c:pt idx="144">
                  <c:v>6/21/2019</c:v>
                </c:pt>
                <c:pt idx="145">
                  <c:v>6/24/2019</c:v>
                </c:pt>
                <c:pt idx="146">
                  <c:v>6/25/2019</c:v>
                </c:pt>
                <c:pt idx="147">
                  <c:v>6/26/2019</c:v>
                </c:pt>
                <c:pt idx="148">
                  <c:v>6/27/2019</c:v>
                </c:pt>
                <c:pt idx="149">
                  <c:v>6/28/2019</c:v>
                </c:pt>
                <c:pt idx="150">
                  <c:v>07/01/2019</c:v>
                </c:pt>
                <c:pt idx="151">
                  <c:v>07/02/2019</c:v>
                </c:pt>
                <c:pt idx="152">
                  <c:v>07/03/2019</c:v>
                </c:pt>
                <c:pt idx="153">
                  <c:v>07/05/2019</c:v>
                </c:pt>
                <c:pt idx="154">
                  <c:v>07/08/2019</c:v>
                </c:pt>
                <c:pt idx="155">
                  <c:v>07/09/2019</c:v>
                </c:pt>
                <c:pt idx="156">
                  <c:v>07/10/2019</c:v>
                </c:pt>
                <c:pt idx="157">
                  <c:v>07/11/2019</c:v>
                </c:pt>
                <c:pt idx="158">
                  <c:v>07/12/2019</c:v>
                </c:pt>
                <c:pt idx="159">
                  <c:v>7/15/2019</c:v>
                </c:pt>
                <c:pt idx="160">
                  <c:v>7/16/2019</c:v>
                </c:pt>
                <c:pt idx="161">
                  <c:v>7/17/2019</c:v>
                </c:pt>
                <c:pt idx="162">
                  <c:v>7/18/2019</c:v>
                </c:pt>
                <c:pt idx="163">
                  <c:v>7/19/2019</c:v>
                </c:pt>
                <c:pt idx="164">
                  <c:v>7/22/2019</c:v>
                </c:pt>
                <c:pt idx="165">
                  <c:v>7/23/2019</c:v>
                </c:pt>
                <c:pt idx="166">
                  <c:v>7/24/2019</c:v>
                </c:pt>
                <c:pt idx="167">
                  <c:v>7/25/2019</c:v>
                </c:pt>
                <c:pt idx="168">
                  <c:v>7/26/2019</c:v>
                </c:pt>
                <c:pt idx="169">
                  <c:v>7/29/2019</c:v>
                </c:pt>
                <c:pt idx="170">
                  <c:v>7/30/2019</c:v>
                </c:pt>
                <c:pt idx="171">
                  <c:v>7/31/2019</c:v>
                </c:pt>
                <c:pt idx="172">
                  <c:v>08/01/2019</c:v>
                </c:pt>
                <c:pt idx="173">
                  <c:v>08/02/2019</c:v>
                </c:pt>
                <c:pt idx="174">
                  <c:v>08/05/2019</c:v>
                </c:pt>
                <c:pt idx="175">
                  <c:v>08/06/2019</c:v>
                </c:pt>
                <c:pt idx="176">
                  <c:v>08/07/2019</c:v>
                </c:pt>
                <c:pt idx="177">
                  <c:v>08/08/2019</c:v>
                </c:pt>
                <c:pt idx="178">
                  <c:v>08/09/2019</c:v>
                </c:pt>
                <c:pt idx="179">
                  <c:v>08/12/2019</c:v>
                </c:pt>
                <c:pt idx="180">
                  <c:v>8/13/2019</c:v>
                </c:pt>
                <c:pt idx="181">
                  <c:v>8/14/2019</c:v>
                </c:pt>
                <c:pt idx="182">
                  <c:v>8/15/2019</c:v>
                </c:pt>
                <c:pt idx="183">
                  <c:v>8/16/2019</c:v>
                </c:pt>
                <c:pt idx="184">
                  <c:v>8/19/2019</c:v>
                </c:pt>
                <c:pt idx="185">
                  <c:v>8/20/2019</c:v>
                </c:pt>
                <c:pt idx="186">
                  <c:v>8/21/2019</c:v>
                </c:pt>
                <c:pt idx="187">
                  <c:v>8/22/2019</c:v>
                </c:pt>
                <c:pt idx="188">
                  <c:v>8/23/2019</c:v>
                </c:pt>
                <c:pt idx="189">
                  <c:v>8/26/2019</c:v>
                </c:pt>
                <c:pt idx="190">
                  <c:v>8/27/2019</c:v>
                </c:pt>
                <c:pt idx="191">
                  <c:v>8/28/2019</c:v>
                </c:pt>
                <c:pt idx="192">
                  <c:v>8/29/2019</c:v>
                </c:pt>
                <c:pt idx="193">
                  <c:v>8/30/2019</c:v>
                </c:pt>
                <c:pt idx="194">
                  <c:v>09/03/2019</c:v>
                </c:pt>
                <c:pt idx="195">
                  <c:v>09/04/2019</c:v>
                </c:pt>
                <c:pt idx="196">
                  <c:v>09/05/2019</c:v>
                </c:pt>
                <c:pt idx="197">
                  <c:v>09/06/2019</c:v>
                </c:pt>
                <c:pt idx="198">
                  <c:v>09/09/2019</c:v>
                </c:pt>
                <c:pt idx="199">
                  <c:v>09/10/2019</c:v>
                </c:pt>
                <c:pt idx="200">
                  <c:v>09/11/2019</c:v>
                </c:pt>
                <c:pt idx="201">
                  <c:v>09/12/2019</c:v>
                </c:pt>
                <c:pt idx="202">
                  <c:v>9/13/2019</c:v>
                </c:pt>
                <c:pt idx="203">
                  <c:v>9/16/2019</c:v>
                </c:pt>
                <c:pt idx="204">
                  <c:v>9/17/2019</c:v>
                </c:pt>
                <c:pt idx="205">
                  <c:v>9/18/2019</c:v>
                </c:pt>
                <c:pt idx="206">
                  <c:v>9/19/2019</c:v>
                </c:pt>
                <c:pt idx="207">
                  <c:v>9/20/2019</c:v>
                </c:pt>
                <c:pt idx="208">
                  <c:v>9/23/2019</c:v>
                </c:pt>
                <c:pt idx="209">
                  <c:v>9/24/2019</c:v>
                </c:pt>
                <c:pt idx="210">
                  <c:v>9/25/2019</c:v>
                </c:pt>
                <c:pt idx="211">
                  <c:v>9/26/2019</c:v>
                </c:pt>
                <c:pt idx="212">
                  <c:v>9/27/2019</c:v>
                </c:pt>
                <c:pt idx="213">
                  <c:v>9/30/2019</c:v>
                </c:pt>
                <c:pt idx="214">
                  <c:v>10/01/2019</c:v>
                </c:pt>
                <c:pt idx="215">
                  <c:v>10/02/2019</c:v>
                </c:pt>
                <c:pt idx="216">
                  <c:v>10/03/2019</c:v>
                </c:pt>
                <c:pt idx="217">
                  <c:v>10/04/2019</c:v>
                </c:pt>
                <c:pt idx="218">
                  <c:v>10/07/2019</c:v>
                </c:pt>
                <c:pt idx="219">
                  <c:v>10/08/2019</c:v>
                </c:pt>
                <c:pt idx="220">
                  <c:v>10/09/2019</c:v>
                </c:pt>
                <c:pt idx="221">
                  <c:v>10/10/2019</c:v>
                </c:pt>
                <c:pt idx="222">
                  <c:v>10/11/2019</c:v>
                </c:pt>
                <c:pt idx="223">
                  <c:v>10/14/2019</c:v>
                </c:pt>
                <c:pt idx="224">
                  <c:v>10/15/2019</c:v>
                </c:pt>
                <c:pt idx="225">
                  <c:v>10/16/2019</c:v>
                </c:pt>
                <c:pt idx="226">
                  <c:v>10/17/2019</c:v>
                </c:pt>
                <c:pt idx="227">
                  <c:v>10/18/2019</c:v>
                </c:pt>
                <c:pt idx="228">
                  <c:v>10/21/2019</c:v>
                </c:pt>
                <c:pt idx="229">
                  <c:v>10/22/2019</c:v>
                </c:pt>
                <c:pt idx="230">
                  <c:v>10/23/2019</c:v>
                </c:pt>
                <c:pt idx="231">
                  <c:v>10/24/2019</c:v>
                </c:pt>
                <c:pt idx="232">
                  <c:v>10/25/2019</c:v>
                </c:pt>
                <c:pt idx="233">
                  <c:v>10/28/2019</c:v>
                </c:pt>
                <c:pt idx="234">
                  <c:v>10/29/2019</c:v>
                </c:pt>
                <c:pt idx="235">
                  <c:v>10/30/2019</c:v>
                </c:pt>
                <c:pt idx="236">
                  <c:v>10/31/2019</c:v>
                </c:pt>
                <c:pt idx="237">
                  <c:v>11/01/2019</c:v>
                </c:pt>
                <c:pt idx="238">
                  <c:v>11/04/2019</c:v>
                </c:pt>
                <c:pt idx="239">
                  <c:v>11/05/2019</c:v>
                </c:pt>
                <c:pt idx="240">
                  <c:v>11/06/2019</c:v>
                </c:pt>
                <c:pt idx="241">
                  <c:v>11/07/2019</c:v>
                </c:pt>
                <c:pt idx="242">
                  <c:v>11/08/2019</c:v>
                </c:pt>
                <c:pt idx="243">
                  <c:v>11/11/2019</c:v>
                </c:pt>
                <c:pt idx="244">
                  <c:v>11/12/2019</c:v>
                </c:pt>
                <c:pt idx="245">
                  <c:v>11/13/2019</c:v>
                </c:pt>
                <c:pt idx="246">
                  <c:v>11/14/2019</c:v>
                </c:pt>
                <c:pt idx="247">
                  <c:v>11/15/2019</c:v>
                </c:pt>
                <c:pt idx="248">
                  <c:v>11/18/2019</c:v>
                </c:pt>
                <c:pt idx="249">
                  <c:v>11/19/2019</c:v>
                </c:pt>
                <c:pt idx="250">
                  <c:v>11/20/2019</c:v>
                </c:pt>
                <c:pt idx="251">
                  <c:v>11/21/2019</c:v>
                </c:pt>
                <c:pt idx="252">
                  <c:v>11/22/2019</c:v>
                </c:pt>
                <c:pt idx="253">
                  <c:v>11/25/2019</c:v>
                </c:pt>
                <c:pt idx="254">
                  <c:v>11/26/2019</c:v>
                </c:pt>
                <c:pt idx="255">
                  <c:v>11/27/2019</c:v>
                </c:pt>
                <c:pt idx="256">
                  <c:v>11/29/2019</c:v>
                </c:pt>
                <c:pt idx="257">
                  <c:v>12/02/2019</c:v>
                </c:pt>
                <c:pt idx="258">
                  <c:v>12/03/2019</c:v>
                </c:pt>
                <c:pt idx="259">
                  <c:v>12/04/2019</c:v>
                </c:pt>
                <c:pt idx="260">
                  <c:v>12/05/2019</c:v>
                </c:pt>
                <c:pt idx="261">
                  <c:v>12/06/2019</c:v>
                </c:pt>
                <c:pt idx="262">
                  <c:v>12/09/2019</c:v>
                </c:pt>
                <c:pt idx="263">
                  <c:v>12/10/2019</c:v>
                </c:pt>
                <c:pt idx="264">
                  <c:v>12/11/2019</c:v>
                </c:pt>
                <c:pt idx="265">
                  <c:v>12/12/2019</c:v>
                </c:pt>
                <c:pt idx="266">
                  <c:v>12/13/2019</c:v>
                </c:pt>
                <c:pt idx="267">
                  <c:v>12/16/2019</c:v>
                </c:pt>
                <c:pt idx="268">
                  <c:v>12/17/2019</c:v>
                </c:pt>
                <c:pt idx="269">
                  <c:v>12/18/2019</c:v>
                </c:pt>
                <c:pt idx="270">
                  <c:v>12/19/2019</c:v>
                </c:pt>
                <c:pt idx="271">
                  <c:v>12/20/2019</c:v>
                </c:pt>
                <c:pt idx="272">
                  <c:v>12/23/2019</c:v>
                </c:pt>
                <c:pt idx="273">
                  <c:v>12/24/2019</c:v>
                </c:pt>
                <c:pt idx="274">
                  <c:v>12/26/2019</c:v>
                </c:pt>
                <c:pt idx="275">
                  <c:v>12/27/2019</c:v>
                </c:pt>
                <c:pt idx="276">
                  <c:v>12/30/2019</c:v>
                </c:pt>
                <c:pt idx="277">
                  <c:v>12/31/2019</c:v>
                </c:pt>
                <c:pt idx="278">
                  <c:v>01/02/2020</c:v>
                </c:pt>
                <c:pt idx="279">
                  <c:v>01/03/2020</c:v>
                </c:pt>
                <c:pt idx="280">
                  <c:v>01/06/2020</c:v>
                </c:pt>
                <c:pt idx="281">
                  <c:v>01/07/2020</c:v>
                </c:pt>
                <c:pt idx="282">
                  <c:v>01/08/2020</c:v>
                </c:pt>
                <c:pt idx="283">
                  <c:v>01/09/2020</c:v>
                </c:pt>
                <c:pt idx="284">
                  <c:v>01/10/2020</c:v>
                </c:pt>
                <c:pt idx="285">
                  <c:v>1/13/2020</c:v>
                </c:pt>
                <c:pt idx="286">
                  <c:v>1/14/2020</c:v>
                </c:pt>
                <c:pt idx="287">
                  <c:v>1/15/2020</c:v>
                </c:pt>
                <c:pt idx="288">
                  <c:v>1/16/2020</c:v>
                </c:pt>
                <c:pt idx="289">
                  <c:v>1/17/2020</c:v>
                </c:pt>
                <c:pt idx="290">
                  <c:v>1/21/2020</c:v>
                </c:pt>
                <c:pt idx="291">
                  <c:v>1/22/2020</c:v>
                </c:pt>
                <c:pt idx="292">
                  <c:v>1/23/2020</c:v>
                </c:pt>
                <c:pt idx="293">
                  <c:v>1/24/2020</c:v>
                </c:pt>
                <c:pt idx="294">
                  <c:v>1/27/2020</c:v>
                </c:pt>
                <c:pt idx="295">
                  <c:v>1/28/2020</c:v>
                </c:pt>
                <c:pt idx="296">
                  <c:v>1/29/2020</c:v>
                </c:pt>
                <c:pt idx="297">
                  <c:v>1/30/2020</c:v>
                </c:pt>
                <c:pt idx="298">
                  <c:v>1/31/2020</c:v>
                </c:pt>
                <c:pt idx="299">
                  <c:v>02/03/2020</c:v>
                </c:pt>
                <c:pt idx="300">
                  <c:v>02/04/2020</c:v>
                </c:pt>
                <c:pt idx="301">
                  <c:v>02/05/2020</c:v>
                </c:pt>
                <c:pt idx="302">
                  <c:v>02/06/2020</c:v>
                </c:pt>
                <c:pt idx="303">
                  <c:v>02/07/2020</c:v>
                </c:pt>
                <c:pt idx="304">
                  <c:v>02/10/2020</c:v>
                </c:pt>
                <c:pt idx="305">
                  <c:v>02/11/2020</c:v>
                </c:pt>
                <c:pt idx="306">
                  <c:v>02/12/2020</c:v>
                </c:pt>
                <c:pt idx="307">
                  <c:v>2/13/2020</c:v>
                </c:pt>
                <c:pt idx="308">
                  <c:v>2/14/2020</c:v>
                </c:pt>
                <c:pt idx="309">
                  <c:v>2/18/2020</c:v>
                </c:pt>
                <c:pt idx="310">
                  <c:v>2/19/2020</c:v>
                </c:pt>
                <c:pt idx="311">
                  <c:v>2/20/2020</c:v>
                </c:pt>
                <c:pt idx="312">
                  <c:v>2/21/2020</c:v>
                </c:pt>
                <c:pt idx="313">
                  <c:v>2/24/2020</c:v>
                </c:pt>
                <c:pt idx="314">
                  <c:v>2/25/2020</c:v>
                </c:pt>
                <c:pt idx="315">
                  <c:v>2/26/2020</c:v>
                </c:pt>
                <c:pt idx="316">
                  <c:v>2/27/2020</c:v>
                </c:pt>
                <c:pt idx="317">
                  <c:v>2/28/2020</c:v>
                </c:pt>
                <c:pt idx="318">
                  <c:v>03/02/2020</c:v>
                </c:pt>
                <c:pt idx="319">
                  <c:v>03/03/2020</c:v>
                </c:pt>
                <c:pt idx="320">
                  <c:v>03/04/2020</c:v>
                </c:pt>
                <c:pt idx="321">
                  <c:v>03/05/2020</c:v>
                </c:pt>
                <c:pt idx="322">
                  <c:v>03/06/2020</c:v>
                </c:pt>
                <c:pt idx="323">
                  <c:v>03/09/2020</c:v>
                </c:pt>
                <c:pt idx="324">
                  <c:v>03/10/2020</c:v>
                </c:pt>
                <c:pt idx="325">
                  <c:v>03/11/2020</c:v>
                </c:pt>
                <c:pt idx="326">
                  <c:v>03/12/2020</c:v>
                </c:pt>
                <c:pt idx="327">
                  <c:v>3/13/2020</c:v>
                </c:pt>
                <c:pt idx="328">
                  <c:v>3/16/2020</c:v>
                </c:pt>
                <c:pt idx="329">
                  <c:v>3/17/2020</c:v>
                </c:pt>
                <c:pt idx="330">
                  <c:v>3/18/2020</c:v>
                </c:pt>
                <c:pt idx="331">
                  <c:v>3/19/2020</c:v>
                </c:pt>
                <c:pt idx="332">
                  <c:v>3/20/2020</c:v>
                </c:pt>
                <c:pt idx="333">
                  <c:v>3/23/2020</c:v>
                </c:pt>
                <c:pt idx="334">
                  <c:v>3/24/2020</c:v>
                </c:pt>
                <c:pt idx="335">
                  <c:v>3/25/2020</c:v>
                </c:pt>
                <c:pt idx="336">
                  <c:v>3/26/2020</c:v>
                </c:pt>
                <c:pt idx="337">
                  <c:v>3/27/2020</c:v>
                </c:pt>
                <c:pt idx="338">
                  <c:v>3/30/2020</c:v>
                </c:pt>
                <c:pt idx="339">
                  <c:v>3/31/2020</c:v>
                </c:pt>
                <c:pt idx="340">
                  <c:v>04/01/2020</c:v>
                </c:pt>
                <c:pt idx="341">
                  <c:v>04/02/2020</c:v>
                </c:pt>
                <c:pt idx="342">
                  <c:v>04/03/2020</c:v>
                </c:pt>
                <c:pt idx="343">
                  <c:v>04/06/2020</c:v>
                </c:pt>
                <c:pt idx="344">
                  <c:v>04/07/2020</c:v>
                </c:pt>
                <c:pt idx="345">
                  <c:v>04/08/2020</c:v>
                </c:pt>
                <c:pt idx="346">
                  <c:v>04/09/2020</c:v>
                </c:pt>
                <c:pt idx="347">
                  <c:v>4/13/2020</c:v>
                </c:pt>
                <c:pt idx="348">
                  <c:v>4/14/2020</c:v>
                </c:pt>
                <c:pt idx="349">
                  <c:v>4/15/2020</c:v>
                </c:pt>
                <c:pt idx="350">
                  <c:v>4/16/2020</c:v>
                </c:pt>
                <c:pt idx="351">
                  <c:v>4/17/2020</c:v>
                </c:pt>
                <c:pt idx="352">
                  <c:v>4/20/2020</c:v>
                </c:pt>
                <c:pt idx="353">
                  <c:v>4/21/2020</c:v>
                </c:pt>
                <c:pt idx="354">
                  <c:v>4/22/2020</c:v>
                </c:pt>
                <c:pt idx="355">
                  <c:v>4/23/2020</c:v>
                </c:pt>
                <c:pt idx="356">
                  <c:v>4/24/2020</c:v>
                </c:pt>
                <c:pt idx="357">
                  <c:v>4/27/2020</c:v>
                </c:pt>
                <c:pt idx="358">
                  <c:v>4/28/2020</c:v>
                </c:pt>
                <c:pt idx="359">
                  <c:v>4/29/2020</c:v>
                </c:pt>
                <c:pt idx="360">
                  <c:v>4/30/2020</c:v>
                </c:pt>
                <c:pt idx="361">
                  <c:v>05/01/2020</c:v>
                </c:pt>
                <c:pt idx="362">
                  <c:v>05/04/2020</c:v>
                </c:pt>
                <c:pt idx="363">
                  <c:v>05/05/2020</c:v>
                </c:pt>
                <c:pt idx="364">
                  <c:v>05/06/2020</c:v>
                </c:pt>
                <c:pt idx="365">
                  <c:v>05/07/2020</c:v>
                </c:pt>
                <c:pt idx="366">
                  <c:v>05/08/2020</c:v>
                </c:pt>
                <c:pt idx="367">
                  <c:v>05/11/2020</c:v>
                </c:pt>
                <c:pt idx="368">
                  <c:v>05/12/2020</c:v>
                </c:pt>
                <c:pt idx="369">
                  <c:v>5/13/2020</c:v>
                </c:pt>
                <c:pt idx="370">
                  <c:v>5/14/2020</c:v>
                </c:pt>
                <c:pt idx="371">
                  <c:v>5/15/2020</c:v>
                </c:pt>
                <c:pt idx="372">
                  <c:v>5/18/2020</c:v>
                </c:pt>
                <c:pt idx="373">
                  <c:v>5/19/2020</c:v>
                </c:pt>
                <c:pt idx="374">
                  <c:v>5/20/2020</c:v>
                </c:pt>
                <c:pt idx="375">
                  <c:v>5/21/2020</c:v>
                </c:pt>
                <c:pt idx="376">
                  <c:v>5/22/2020</c:v>
                </c:pt>
                <c:pt idx="377">
                  <c:v>5/26/2020</c:v>
                </c:pt>
                <c:pt idx="378">
                  <c:v>5/27/2020</c:v>
                </c:pt>
                <c:pt idx="379">
                  <c:v>5/28/2020</c:v>
                </c:pt>
                <c:pt idx="380">
                  <c:v>5/29/2020</c:v>
                </c:pt>
                <c:pt idx="381">
                  <c:v>06/01/2020</c:v>
                </c:pt>
                <c:pt idx="382">
                  <c:v>06/02/2020</c:v>
                </c:pt>
                <c:pt idx="383">
                  <c:v>06/03/2020</c:v>
                </c:pt>
                <c:pt idx="384">
                  <c:v>06/04/2020</c:v>
                </c:pt>
                <c:pt idx="385">
                  <c:v>06/05/2020</c:v>
                </c:pt>
                <c:pt idx="386">
                  <c:v>06/08/2020</c:v>
                </c:pt>
                <c:pt idx="387">
                  <c:v>06/09/2020</c:v>
                </c:pt>
                <c:pt idx="388">
                  <c:v>06/10/2020</c:v>
                </c:pt>
                <c:pt idx="389">
                  <c:v>06/11/2020</c:v>
                </c:pt>
                <c:pt idx="390">
                  <c:v>06/12/2020</c:v>
                </c:pt>
                <c:pt idx="391">
                  <c:v>6/15/2020</c:v>
                </c:pt>
                <c:pt idx="392">
                  <c:v>6/16/2020</c:v>
                </c:pt>
                <c:pt idx="393">
                  <c:v>6/17/2020</c:v>
                </c:pt>
                <c:pt idx="394">
                  <c:v>6/18/2020</c:v>
                </c:pt>
                <c:pt idx="395">
                  <c:v>6/19/2020</c:v>
                </c:pt>
                <c:pt idx="396">
                  <c:v>6/22/2020</c:v>
                </c:pt>
                <c:pt idx="397">
                  <c:v>6/23/2020</c:v>
                </c:pt>
                <c:pt idx="398">
                  <c:v>6/24/2020</c:v>
                </c:pt>
                <c:pt idx="399">
                  <c:v>6/25/2020</c:v>
                </c:pt>
                <c:pt idx="400">
                  <c:v>6/26/2020</c:v>
                </c:pt>
                <c:pt idx="401">
                  <c:v>6/29/2020</c:v>
                </c:pt>
                <c:pt idx="402">
                  <c:v>6/30/2020</c:v>
                </c:pt>
                <c:pt idx="403">
                  <c:v>07/01/2020</c:v>
                </c:pt>
                <c:pt idx="404">
                  <c:v>07/02/2020</c:v>
                </c:pt>
                <c:pt idx="405">
                  <c:v>07/06/2020</c:v>
                </c:pt>
                <c:pt idx="406">
                  <c:v>07/07/2020</c:v>
                </c:pt>
                <c:pt idx="407">
                  <c:v>07/08/2020</c:v>
                </c:pt>
                <c:pt idx="408">
                  <c:v>07/09/2020</c:v>
                </c:pt>
                <c:pt idx="409">
                  <c:v>07/10/2020</c:v>
                </c:pt>
                <c:pt idx="410">
                  <c:v>7/13/2020</c:v>
                </c:pt>
                <c:pt idx="411">
                  <c:v>7/14/2020</c:v>
                </c:pt>
                <c:pt idx="412">
                  <c:v>7/15/2020</c:v>
                </c:pt>
                <c:pt idx="413">
                  <c:v>7/16/2020</c:v>
                </c:pt>
                <c:pt idx="414">
                  <c:v>7/17/2020</c:v>
                </c:pt>
                <c:pt idx="415">
                  <c:v>7/20/2020</c:v>
                </c:pt>
                <c:pt idx="416">
                  <c:v>7/21/2020</c:v>
                </c:pt>
                <c:pt idx="417">
                  <c:v>7/22/2020</c:v>
                </c:pt>
                <c:pt idx="418">
                  <c:v>7/23/2020</c:v>
                </c:pt>
                <c:pt idx="419">
                  <c:v>7/24/2020</c:v>
                </c:pt>
                <c:pt idx="420">
                  <c:v>7/27/2020</c:v>
                </c:pt>
                <c:pt idx="421">
                  <c:v>7/28/2020</c:v>
                </c:pt>
                <c:pt idx="422">
                  <c:v>7/29/2020</c:v>
                </c:pt>
                <c:pt idx="423">
                  <c:v>7/30/2020</c:v>
                </c:pt>
                <c:pt idx="424">
                  <c:v>7/31/2020</c:v>
                </c:pt>
                <c:pt idx="425">
                  <c:v>08/03/2020</c:v>
                </c:pt>
                <c:pt idx="426">
                  <c:v>08/04/2020</c:v>
                </c:pt>
                <c:pt idx="427">
                  <c:v>08/05/2020</c:v>
                </c:pt>
                <c:pt idx="428">
                  <c:v>08/06/2020</c:v>
                </c:pt>
                <c:pt idx="429">
                  <c:v>08/07/2020</c:v>
                </c:pt>
                <c:pt idx="430">
                  <c:v>08/10/2020</c:v>
                </c:pt>
                <c:pt idx="431">
                  <c:v>08/11/2020</c:v>
                </c:pt>
                <c:pt idx="432">
                  <c:v>08/12/2020</c:v>
                </c:pt>
                <c:pt idx="433">
                  <c:v>8/13/2020</c:v>
                </c:pt>
                <c:pt idx="434">
                  <c:v>8/14/2020</c:v>
                </c:pt>
                <c:pt idx="435">
                  <c:v>8/17/2020</c:v>
                </c:pt>
                <c:pt idx="436">
                  <c:v>8/18/2020</c:v>
                </c:pt>
                <c:pt idx="437">
                  <c:v>8/19/2020</c:v>
                </c:pt>
                <c:pt idx="438">
                  <c:v>8/20/2020</c:v>
                </c:pt>
                <c:pt idx="439">
                  <c:v>8/21/2020</c:v>
                </c:pt>
                <c:pt idx="440">
                  <c:v>8/24/2020</c:v>
                </c:pt>
                <c:pt idx="441">
                  <c:v>8/25/2020</c:v>
                </c:pt>
                <c:pt idx="442">
                  <c:v>8/26/2020</c:v>
                </c:pt>
                <c:pt idx="443">
                  <c:v>8/27/2020</c:v>
                </c:pt>
                <c:pt idx="444">
                  <c:v>8/28/2020</c:v>
                </c:pt>
                <c:pt idx="445">
                  <c:v>8/31/2020</c:v>
                </c:pt>
                <c:pt idx="446">
                  <c:v>09/01/2020</c:v>
                </c:pt>
                <c:pt idx="447">
                  <c:v>09/02/2020</c:v>
                </c:pt>
                <c:pt idx="448">
                  <c:v>09/03/2020</c:v>
                </c:pt>
                <c:pt idx="449">
                  <c:v>09/04/2020</c:v>
                </c:pt>
                <c:pt idx="450">
                  <c:v>09/08/2020</c:v>
                </c:pt>
                <c:pt idx="451">
                  <c:v>09/09/2020</c:v>
                </c:pt>
                <c:pt idx="452">
                  <c:v>09/10/2020</c:v>
                </c:pt>
                <c:pt idx="453">
                  <c:v>09/11/2020</c:v>
                </c:pt>
                <c:pt idx="454">
                  <c:v>9/14/2020</c:v>
                </c:pt>
                <c:pt idx="455">
                  <c:v>9/15/2020</c:v>
                </c:pt>
                <c:pt idx="456">
                  <c:v>9/16/2020</c:v>
                </c:pt>
                <c:pt idx="457">
                  <c:v>9/17/2020</c:v>
                </c:pt>
                <c:pt idx="458">
                  <c:v>9/18/2020</c:v>
                </c:pt>
                <c:pt idx="459">
                  <c:v>9/21/2020</c:v>
                </c:pt>
                <c:pt idx="460">
                  <c:v>9/22/2020</c:v>
                </c:pt>
                <c:pt idx="461">
                  <c:v>9/23/2020</c:v>
                </c:pt>
                <c:pt idx="462">
                  <c:v>9/24/2020</c:v>
                </c:pt>
                <c:pt idx="463">
                  <c:v>9/25/2020</c:v>
                </c:pt>
                <c:pt idx="464">
                  <c:v>9/28/2020</c:v>
                </c:pt>
                <c:pt idx="465">
                  <c:v>9/29/2020</c:v>
                </c:pt>
                <c:pt idx="466">
                  <c:v>9/30/2020</c:v>
                </c:pt>
                <c:pt idx="467">
                  <c:v>10/01/2020</c:v>
                </c:pt>
                <c:pt idx="468">
                  <c:v>10/02/2020</c:v>
                </c:pt>
                <c:pt idx="469">
                  <c:v>10/05/2020</c:v>
                </c:pt>
                <c:pt idx="470">
                  <c:v>10/06/2020</c:v>
                </c:pt>
                <c:pt idx="471">
                  <c:v>10/07/2020</c:v>
                </c:pt>
                <c:pt idx="472">
                  <c:v>10/08/2020</c:v>
                </c:pt>
                <c:pt idx="473">
                  <c:v>10/09/2020</c:v>
                </c:pt>
                <c:pt idx="474">
                  <c:v>10/12/2020</c:v>
                </c:pt>
                <c:pt idx="475">
                  <c:v>10/13/2020</c:v>
                </c:pt>
                <c:pt idx="476">
                  <c:v>10/14/2020</c:v>
                </c:pt>
                <c:pt idx="477">
                  <c:v>10/15/2020</c:v>
                </c:pt>
                <c:pt idx="478">
                  <c:v>10/16/2020</c:v>
                </c:pt>
                <c:pt idx="479">
                  <c:v>10/19/2020</c:v>
                </c:pt>
                <c:pt idx="480">
                  <c:v>10/20/2020</c:v>
                </c:pt>
                <c:pt idx="481">
                  <c:v>10/21/2020</c:v>
                </c:pt>
                <c:pt idx="482">
                  <c:v>10/22/2020</c:v>
                </c:pt>
                <c:pt idx="483">
                  <c:v>10/23/2020</c:v>
                </c:pt>
                <c:pt idx="484">
                  <c:v>10/26/2020</c:v>
                </c:pt>
                <c:pt idx="485">
                  <c:v>10/27/2020</c:v>
                </c:pt>
                <c:pt idx="486">
                  <c:v>10/28/2020</c:v>
                </c:pt>
                <c:pt idx="487">
                  <c:v>10/29/2020</c:v>
                </c:pt>
                <c:pt idx="488">
                  <c:v>10/30/2020</c:v>
                </c:pt>
                <c:pt idx="489">
                  <c:v>11/02/2020</c:v>
                </c:pt>
                <c:pt idx="490">
                  <c:v>11/03/2020</c:v>
                </c:pt>
                <c:pt idx="491">
                  <c:v>11/04/2020</c:v>
                </c:pt>
                <c:pt idx="492">
                  <c:v>11/05/2020</c:v>
                </c:pt>
                <c:pt idx="493">
                  <c:v>11/06/2020</c:v>
                </c:pt>
                <c:pt idx="494">
                  <c:v>11/09/2020</c:v>
                </c:pt>
                <c:pt idx="495">
                  <c:v>11/10/2020</c:v>
                </c:pt>
                <c:pt idx="496">
                  <c:v>11/11/2020</c:v>
                </c:pt>
                <c:pt idx="497">
                  <c:v>11/12/2020</c:v>
                </c:pt>
                <c:pt idx="498">
                  <c:v>11/13/2020</c:v>
                </c:pt>
                <c:pt idx="499">
                  <c:v>11/16/2020</c:v>
                </c:pt>
                <c:pt idx="500">
                  <c:v>11/17/2020</c:v>
                </c:pt>
                <c:pt idx="501">
                  <c:v>11/18/2020</c:v>
                </c:pt>
                <c:pt idx="502">
                  <c:v>11/19/2020</c:v>
                </c:pt>
                <c:pt idx="503">
                  <c:v>11/20/2020</c:v>
                </c:pt>
                <c:pt idx="504">
                  <c:v>11/23/2020</c:v>
                </c:pt>
                <c:pt idx="505">
                  <c:v>11/24/2020</c:v>
                </c:pt>
                <c:pt idx="506">
                  <c:v>11/25/2020</c:v>
                </c:pt>
                <c:pt idx="507">
                  <c:v>11/27/2020</c:v>
                </c:pt>
                <c:pt idx="508">
                  <c:v>11/30/2020</c:v>
                </c:pt>
                <c:pt idx="509">
                  <c:v>12/01/2020</c:v>
                </c:pt>
                <c:pt idx="510">
                  <c:v>12/02/2020</c:v>
                </c:pt>
                <c:pt idx="511">
                  <c:v>12/03/2020</c:v>
                </c:pt>
                <c:pt idx="512">
                  <c:v>12/04/2020</c:v>
                </c:pt>
                <c:pt idx="513">
                  <c:v>12/07/2020</c:v>
                </c:pt>
                <c:pt idx="514">
                  <c:v>12/08/2020</c:v>
                </c:pt>
                <c:pt idx="515">
                  <c:v>12/09/2020</c:v>
                </c:pt>
                <c:pt idx="516">
                  <c:v>12/10/2020</c:v>
                </c:pt>
                <c:pt idx="517">
                  <c:v>12/11/2020</c:v>
                </c:pt>
                <c:pt idx="518">
                  <c:v>12/14/2020</c:v>
                </c:pt>
                <c:pt idx="519">
                  <c:v>12/15/2020</c:v>
                </c:pt>
                <c:pt idx="520">
                  <c:v>12/16/2020</c:v>
                </c:pt>
                <c:pt idx="521">
                  <c:v>12/17/2020</c:v>
                </c:pt>
                <c:pt idx="522">
                  <c:v>12/18/2020</c:v>
                </c:pt>
                <c:pt idx="523">
                  <c:v>12/21/2020</c:v>
                </c:pt>
                <c:pt idx="524">
                  <c:v>12/22/2020</c:v>
                </c:pt>
                <c:pt idx="525">
                  <c:v>12/23/2020</c:v>
                </c:pt>
                <c:pt idx="526">
                  <c:v>12/24/2020</c:v>
                </c:pt>
                <c:pt idx="527">
                  <c:v>12/28/2020</c:v>
                </c:pt>
                <c:pt idx="528">
                  <c:v>12/29/2020</c:v>
                </c:pt>
                <c:pt idx="529">
                  <c:v>12/30/2020</c:v>
                </c:pt>
                <c:pt idx="530">
                  <c:v>12/31/2020</c:v>
                </c:pt>
                <c:pt idx="531">
                  <c:v>01/04/2021</c:v>
                </c:pt>
                <c:pt idx="532">
                  <c:v>01/05/2021</c:v>
                </c:pt>
                <c:pt idx="533">
                  <c:v>01/06/2021</c:v>
                </c:pt>
                <c:pt idx="534">
                  <c:v>01/07/2021</c:v>
                </c:pt>
                <c:pt idx="535">
                  <c:v>01/08/2021</c:v>
                </c:pt>
                <c:pt idx="536">
                  <c:v>01/11/2021</c:v>
                </c:pt>
                <c:pt idx="537">
                  <c:v>01/12/2021</c:v>
                </c:pt>
                <c:pt idx="538">
                  <c:v>1/13/2021</c:v>
                </c:pt>
                <c:pt idx="539">
                  <c:v>1/14/2021</c:v>
                </c:pt>
                <c:pt idx="540">
                  <c:v>1/15/2021</c:v>
                </c:pt>
                <c:pt idx="541">
                  <c:v>1/19/2021</c:v>
                </c:pt>
                <c:pt idx="542">
                  <c:v>1/20/2021</c:v>
                </c:pt>
                <c:pt idx="543">
                  <c:v>1/21/2021</c:v>
                </c:pt>
                <c:pt idx="544">
                  <c:v>1/22/2021</c:v>
                </c:pt>
                <c:pt idx="545">
                  <c:v>1/25/2021</c:v>
                </c:pt>
                <c:pt idx="546">
                  <c:v>1/26/2021</c:v>
                </c:pt>
                <c:pt idx="547">
                  <c:v>1/27/2021</c:v>
                </c:pt>
                <c:pt idx="548">
                  <c:v>1/28/2021</c:v>
                </c:pt>
                <c:pt idx="549">
                  <c:v>1/29/2021</c:v>
                </c:pt>
                <c:pt idx="550">
                  <c:v>02/01/2021</c:v>
                </c:pt>
                <c:pt idx="551">
                  <c:v>02/02/2021</c:v>
                </c:pt>
                <c:pt idx="552">
                  <c:v>02/03/2021</c:v>
                </c:pt>
                <c:pt idx="553">
                  <c:v>02/04/2021</c:v>
                </c:pt>
                <c:pt idx="554">
                  <c:v>02/05/2021</c:v>
                </c:pt>
                <c:pt idx="555">
                  <c:v>02/08/2021</c:v>
                </c:pt>
                <c:pt idx="556">
                  <c:v>02/09/2021</c:v>
                </c:pt>
                <c:pt idx="557">
                  <c:v>02/10/2021</c:v>
                </c:pt>
                <c:pt idx="558">
                  <c:v>02/11/2021</c:v>
                </c:pt>
                <c:pt idx="559">
                  <c:v>02/12/2021</c:v>
                </c:pt>
                <c:pt idx="560">
                  <c:v>2/16/2021</c:v>
                </c:pt>
                <c:pt idx="561">
                  <c:v>2/17/2021</c:v>
                </c:pt>
                <c:pt idx="562">
                  <c:v>2/18/2021</c:v>
                </c:pt>
                <c:pt idx="563">
                  <c:v>2/19/2021</c:v>
                </c:pt>
                <c:pt idx="564">
                  <c:v>2/22/2021</c:v>
                </c:pt>
                <c:pt idx="565">
                  <c:v>2/23/2021</c:v>
                </c:pt>
                <c:pt idx="566">
                  <c:v>2/24/2021</c:v>
                </c:pt>
                <c:pt idx="567">
                  <c:v>2/25/2021</c:v>
                </c:pt>
                <c:pt idx="568">
                  <c:v>2/26/2021</c:v>
                </c:pt>
                <c:pt idx="569">
                  <c:v>03/01/2021</c:v>
                </c:pt>
                <c:pt idx="570">
                  <c:v>03/02/2021</c:v>
                </c:pt>
                <c:pt idx="571">
                  <c:v>03/03/2021</c:v>
                </c:pt>
                <c:pt idx="572">
                  <c:v>03/04/2021</c:v>
                </c:pt>
                <c:pt idx="573">
                  <c:v>03/05/2021</c:v>
                </c:pt>
                <c:pt idx="574">
                  <c:v>03/08/2021</c:v>
                </c:pt>
                <c:pt idx="575">
                  <c:v>03/09/2021</c:v>
                </c:pt>
                <c:pt idx="576">
                  <c:v>03/10/2021</c:v>
                </c:pt>
                <c:pt idx="577">
                  <c:v>03/11/2021</c:v>
                </c:pt>
                <c:pt idx="578">
                  <c:v>03/12/2021</c:v>
                </c:pt>
                <c:pt idx="579">
                  <c:v>3/15/2021</c:v>
                </c:pt>
                <c:pt idx="580">
                  <c:v>3/16/2021</c:v>
                </c:pt>
                <c:pt idx="581">
                  <c:v>3/17/2021</c:v>
                </c:pt>
                <c:pt idx="582">
                  <c:v>3/18/2021</c:v>
                </c:pt>
                <c:pt idx="583">
                  <c:v>3/19/2021</c:v>
                </c:pt>
                <c:pt idx="584">
                  <c:v>3/22/2021</c:v>
                </c:pt>
                <c:pt idx="585">
                  <c:v>3/23/2021</c:v>
                </c:pt>
                <c:pt idx="586">
                  <c:v>3/24/2021</c:v>
                </c:pt>
                <c:pt idx="587">
                  <c:v>3/25/2021</c:v>
                </c:pt>
                <c:pt idx="588">
                  <c:v>3/26/2021</c:v>
                </c:pt>
                <c:pt idx="589">
                  <c:v>3/29/2021</c:v>
                </c:pt>
                <c:pt idx="590">
                  <c:v>3/30/2021</c:v>
                </c:pt>
                <c:pt idx="591">
                  <c:v>3/31/2021</c:v>
                </c:pt>
                <c:pt idx="592">
                  <c:v>04/01/2021</c:v>
                </c:pt>
                <c:pt idx="593">
                  <c:v>04/05/2021</c:v>
                </c:pt>
                <c:pt idx="594">
                  <c:v>04/06/2021</c:v>
                </c:pt>
                <c:pt idx="595">
                  <c:v>04/07/2021</c:v>
                </c:pt>
                <c:pt idx="596">
                  <c:v>04/08/2021</c:v>
                </c:pt>
                <c:pt idx="597">
                  <c:v>04/09/2021</c:v>
                </c:pt>
                <c:pt idx="598">
                  <c:v>04/12/2021</c:v>
                </c:pt>
                <c:pt idx="599">
                  <c:v>4/13/2021</c:v>
                </c:pt>
                <c:pt idx="600">
                  <c:v>4/14/2021</c:v>
                </c:pt>
                <c:pt idx="601">
                  <c:v>4/15/2021</c:v>
                </c:pt>
                <c:pt idx="602">
                  <c:v>4/16/2021</c:v>
                </c:pt>
                <c:pt idx="603">
                  <c:v>4/19/2021</c:v>
                </c:pt>
                <c:pt idx="604">
                  <c:v>4/20/2021</c:v>
                </c:pt>
                <c:pt idx="605">
                  <c:v>4/21/2021</c:v>
                </c:pt>
                <c:pt idx="606">
                  <c:v>4/22/2021</c:v>
                </c:pt>
                <c:pt idx="607">
                  <c:v>4/23/2021</c:v>
                </c:pt>
                <c:pt idx="608">
                  <c:v>4/26/2021</c:v>
                </c:pt>
                <c:pt idx="609">
                  <c:v>4/27/2021</c:v>
                </c:pt>
                <c:pt idx="610">
                  <c:v>4/28/2021</c:v>
                </c:pt>
                <c:pt idx="611">
                  <c:v>4/29/2021</c:v>
                </c:pt>
                <c:pt idx="612">
                  <c:v>4/30/2021</c:v>
                </c:pt>
                <c:pt idx="613">
                  <c:v>05/03/2021</c:v>
                </c:pt>
                <c:pt idx="614">
                  <c:v>05/04/2021</c:v>
                </c:pt>
                <c:pt idx="615">
                  <c:v>05/05/2021</c:v>
                </c:pt>
                <c:pt idx="616">
                  <c:v>05/06/2021</c:v>
                </c:pt>
                <c:pt idx="617">
                  <c:v>05/07/2021</c:v>
                </c:pt>
                <c:pt idx="618">
                  <c:v>05/10/2021</c:v>
                </c:pt>
                <c:pt idx="619">
                  <c:v>05/11/2021</c:v>
                </c:pt>
                <c:pt idx="620">
                  <c:v>05/12/2021</c:v>
                </c:pt>
                <c:pt idx="621">
                  <c:v>5/13/2021</c:v>
                </c:pt>
                <c:pt idx="622">
                  <c:v>5/14/2021</c:v>
                </c:pt>
                <c:pt idx="623">
                  <c:v>5/17/2021</c:v>
                </c:pt>
                <c:pt idx="624">
                  <c:v>5/18/2021</c:v>
                </c:pt>
                <c:pt idx="625">
                  <c:v>5/19/2021</c:v>
                </c:pt>
                <c:pt idx="626">
                  <c:v>5/20/2021</c:v>
                </c:pt>
                <c:pt idx="627">
                  <c:v>5/21/2021</c:v>
                </c:pt>
                <c:pt idx="628">
                  <c:v>5/24/2021</c:v>
                </c:pt>
                <c:pt idx="629">
                  <c:v>5/25/2021</c:v>
                </c:pt>
                <c:pt idx="630">
                  <c:v>5/26/2021</c:v>
                </c:pt>
                <c:pt idx="631">
                  <c:v>5/27/2021</c:v>
                </c:pt>
                <c:pt idx="632">
                  <c:v>5/28/2021</c:v>
                </c:pt>
                <c:pt idx="633">
                  <c:v>06/01/2021</c:v>
                </c:pt>
                <c:pt idx="634">
                  <c:v>06/02/2021</c:v>
                </c:pt>
                <c:pt idx="635">
                  <c:v>06/03/2021</c:v>
                </c:pt>
                <c:pt idx="636">
                  <c:v>06/04/2021</c:v>
                </c:pt>
                <c:pt idx="637">
                  <c:v>06/07/2021</c:v>
                </c:pt>
                <c:pt idx="638">
                  <c:v>06/08/2021</c:v>
                </c:pt>
                <c:pt idx="639">
                  <c:v>06/09/2021</c:v>
                </c:pt>
                <c:pt idx="640">
                  <c:v>06/10/2021</c:v>
                </c:pt>
                <c:pt idx="641">
                  <c:v>06/11/2021</c:v>
                </c:pt>
                <c:pt idx="642">
                  <c:v>6/14/2021</c:v>
                </c:pt>
                <c:pt idx="643">
                  <c:v>6/15/2021</c:v>
                </c:pt>
                <c:pt idx="644">
                  <c:v>6/16/2021</c:v>
                </c:pt>
                <c:pt idx="645">
                  <c:v>6/17/2021</c:v>
                </c:pt>
                <c:pt idx="646">
                  <c:v>6/18/2021</c:v>
                </c:pt>
                <c:pt idx="647">
                  <c:v>6/21/2021</c:v>
                </c:pt>
                <c:pt idx="648">
                  <c:v>6/22/2021</c:v>
                </c:pt>
                <c:pt idx="649">
                  <c:v>6/23/2021</c:v>
                </c:pt>
                <c:pt idx="650">
                  <c:v>6/24/2021</c:v>
                </c:pt>
                <c:pt idx="651">
                  <c:v>6/25/2021</c:v>
                </c:pt>
                <c:pt idx="652">
                  <c:v>6/28/2021</c:v>
                </c:pt>
                <c:pt idx="653">
                  <c:v>6/29/2021</c:v>
                </c:pt>
                <c:pt idx="654">
                  <c:v>6/30/2021</c:v>
                </c:pt>
                <c:pt idx="655">
                  <c:v>07/01/2021</c:v>
                </c:pt>
                <c:pt idx="656">
                  <c:v>07/02/2021</c:v>
                </c:pt>
                <c:pt idx="657">
                  <c:v>07/06/2021</c:v>
                </c:pt>
                <c:pt idx="658">
                  <c:v>07/07/2021</c:v>
                </c:pt>
                <c:pt idx="659">
                  <c:v>07/08/2021</c:v>
                </c:pt>
                <c:pt idx="660">
                  <c:v>07/09/2021</c:v>
                </c:pt>
                <c:pt idx="661">
                  <c:v>07/12/2021</c:v>
                </c:pt>
                <c:pt idx="662">
                  <c:v>7/13/2021</c:v>
                </c:pt>
                <c:pt idx="663">
                  <c:v>7/14/2021</c:v>
                </c:pt>
                <c:pt idx="664">
                  <c:v>7/15/2021</c:v>
                </c:pt>
                <c:pt idx="665">
                  <c:v>7/16/2021</c:v>
                </c:pt>
                <c:pt idx="666">
                  <c:v>7/19/2021</c:v>
                </c:pt>
                <c:pt idx="667">
                  <c:v>7/20/2021</c:v>
                </c:pt>
                <c:pt idx="668">
                  <c:v>7/21/2021</c:v>
                </c:pt>
                <c:pt idx="669">
                  <c:v>7/22/2021</c:v>
                </c:pt>
                <c:pt idx="670">
                  <c:v>7/23/2021</c:v>
                </c:pt>
                <c:pt idx="671">
                  <c:v>7/26/2021</c:v>
                </c:pt>
                <c:pt idx="672">
                  <c:v>7/27/2021</c:v>
                </c:pt>
                <c:pt idx="673">
                  <c:v>7/28/2021</c:v>
                </c:pt>
                <c:pt idx="674">
                  <c:v>7/29/2021</c:v>
                </c:pt>
                <c:pt idx="675">
                  <c:v>7/30/2021</c:v>
                </c:pt>
                <c:pt idx="676">
                  <c:v>08/02/2021</c:v>
                </c:pt>
                <c:pt idx="677">
                  <c:v>08/03/2021</c:v>
                </c:pt>
                <c:pt idx="678">
                  <c:v>08/04/2021</c:v>
                </c:pt>
                <c:pt idx="679">
                  <c:v>08/05/2021</c:v>
                </c:pt>
                <c:pt idx="680">
                  <c:v>08/06/2021</c:v>
                </c:pt>
                <c:pt idx="681">
                  <c:v>08/09/2021</c:v>
                </c:pt>
                <c:pt idx="682">
                  <c:v>08/10/2021</c:v>
                </c:pt>
                <c:pt idx="683">
                  <c:v>08/11/2021</c:v>
                </c:pt>
                <c:pt idx="684">
                  <c:v>08/12/2021</c:v>
                </c:pt>
                <c:pt idx="685">
                  <c:v>8/13/2021</c:v>
                </c:pt>
                <c:pt idx="686">
                  <c:v>8/16/2021</c:v>
                </c:pt>
                <c:pt idx="687">
                  <c:v>8/17/2021</c:v>
                </c:pt>
                <c:pt idx="688">
                  <c:v>8/18/2021</c:v>
                </c:pt>
                <c:pt idx="689">
                  <c:v>8/19/2021</c:v>
                </c:pt>
                <c:pt idx="690">
                  <c:v>8/20/2021</c:v>
                </c:pt>
                <c:pt idx="691">
                  <c:v>8/23/2021</c:v>
                </c:pt>
                <c:pt idx="692">
                  <c:v>8/24/2021</c:v>
                </c:pt>
                <c:pt idx="693">
                  <c:v>8/25/2021</c:v>
                </c:pt>
                <c:pt idx="694">
                  <c:v>8/26/2021</c:v>
                </c:pt>
                <c:pt idx="695">
                  <c:v>8/27/2021</c:v>
                </c:pt>
                <c:pt idx="696">
                  <c:v>8/30/2021</c:v>
                </c:pt>
                <c:pt idx="697">
                  <c:v>8/31/2021</c:v>
                </c:pt>
                <c:pt idx="698">
                  <c:v>09/01/2021</c:v>
                </c:pt>
                <c:pt idx="699">
                  <c:v>09/02/2021</c:v>
                </c:pt>
                <c:pt idx="700">
                  <c:v>09/03/2021</c:v>
                </c:pt>
                <c:pt idx="701">
                  <c:v>09/07/2021</c:v>
                </c:pt>
                <c:pt idx="702">
                  <c:v>09/08/2021</c:v>
                </c:pt>
                <c:pt idx="703">
                  <c:v>09/09/2021</c:v>
                </c:pt>
                <c:pt idx="704">
                  <c:v>09/10/2021</c:v>
                </c:pt>
                <c:pt idx="705">
                  <c:v>9/13/2021</c:v>
                </c:pt>
                <c:pt idx="706">
                  <c:v>9/14/2021</c:v>
                </c:pt>
                <c:pt idx="707">
                  <c:v>9/15/2021</c:v>
                </c:pt>
                <c:pt idx="708">
                  <c:v>9/16/2021</c:v>
                </c:pt>
                <c:pt idx="709">
                  <c:v>9/17/2021</c:v>
                </c:pt>
                <c:pt idx="710">
                  <c:v>9/20/2021</c:v>
                </c:pt>
                <c:pt idx="711">
                  <c:v>9/21/2021</c:v>
                </c:pt>
                <c:pt idx="712">
                  <c:v>9/22/2021</c:v>
                </c:pt>
                <c:pt idx="713">
                  <c:v>9/23/2021</c:v>
                </c:pt>
                <c:pt idx="714">
                  <c:v>9/24/2021</c:v>
                </c:pt>
                <c:pt idx="715">
                  <c:v>9/27/2021</c:v>
                </c:pt>
                <c:pt idx="716">
                  <c:v>9/28/2021</c:v>
                </c:pt>
                <c:pt idx="717">
                  <c:v>9/29/2021</c:v>
                </c:pt>
                <c:pt idx="718">
                  <c:v>9/30/2021</c:v>
                </c:pt>
                <c:pt idx="719">
                  <c:v>10/01/2021</c:v>
                </c:pt>
                <c:pt idx="720">
                  <c:v>10/04/2021</c:v>
                </c:pt>
                <c:pt idx="721">
                  <c:v>10/05/2021</c:v>
                </c:pt>
                <c:pt idx="722">
                  <c:v>10/06/2021</c:v>
                </c:pt>
                <c:pt idx="723">
                  <c:v>10/07/2021</c:v>
                </c:pt>
                <c:pt idx="724">
                  <c:v>10/08/2021</c:v>
                </c:pt>
                <c:pt idx="725">
                  <c:v>10/11/2021</c:v>
                </c:pt>
                <c:pt idx="726">
                  <c:v>10/12/2021</c:v>
                </c:pt>
                <c:pt idx="727">
                  <c:v>10/13/2021</c:v>
                </c:pt>
                <c:pt idx="728">
                  <c:v>10/14/2021</c:v>
                </c:pt>
                <c:pt idx="729">
                  <c:v>10/15/2021</c:v>
                </c:pt>
                <c:pt idx="730">
                  <c:v>10/18/2021</c:v>
                </c:pt>
                <c:pt idx="731">
                  <c:v>10/19/2021</c:v>
                </c:pt>
                <c:pt idx="732">
                  <c:v>10/20/2021</c:v>
                </c:pt>
                <c:pt idx="733">
                  <c:v>10/21/2021</c:v>
                </c:pt>
                <c:pt idx="734">
                  <c:v>10/22/2021</c:v>
                </c:pt>
                <c:pt idx="735">
                  <c:v>10/25/2021</c:v>
                </c:pt>
                <c:pt idx="736">
                  <c:v>10/26/2021</c:v>
                </c:pt>
                <c:pt idx="737">
                  <c:v>10/27/2021</c:v>
                </c:pt>
                <c:pt idx="738">
                  <c:v>10/28/2021</c:v>
                </c:pt>
                <c:pt idx="739">
                  <c:v>10/29/2021</c:v>
                </c:pt>
                <c:pt idx="740">
                  <c:v>11/01/2021</c:v>
                </c:pt>
                <c:pt idx="741">
                  <c:v>11/02/2021</c:v>
                </c:pt>
                <c:pt idx="742">
                  <c:v>11/03/2021</c:v>
                </c:pt>
                <c:pt idx="743">
                  <c:v>11/04/2021</c:v>
                </c:pt>
                <c:pt idx="744">
                  <c:v>11/05/2021</c:v>
                </c:pt>
                <c:pt idx="745">
                  <c:v>11/08/2021</c:v>
                </c:pt>
                <c:pt idx="746">
                  <c:v>11/09/2021</c:v>
                </c:pt>
                <c:pt idx="747">
                  <c:v>11/10/2021</c:v>
                </c:pt>
                <c:pt idx="748">
                  <c:v>11/11/2021</c:v>
                </c:pt>
                <c:pt idx="749">
                  <c:v>11/12/2021</c:v>
                </c:pt>
                <c:pt idx="750">
                  <c:v>11/15/2021</c:v>
                </c:pt>
                <c:pt idx="751">
                  <c:v>11/16/2021</c:v>
                </c:pt>
                <c:pt idx="752">
                  <c:v>11/17/2021</c:v>
                </c:pt>
                <c:pt idx="753">
                  <c:v>11/18/2021</c:v>
                </c:pt>
                <c:pt idx="754">
                  <c:v>11/19/2021</c:v>
                </c:pt>
                <c:pt idx="755">
                  <c:v>11/22/2021</c:v>
                </c:pt>
                <c:pt idx="756">
                  <c:v>11/23/2021</c:v>
                </c:pt>
                <c:pt idx="757">
                  <c:v>11/24/2021</c:v>
                </c:pt>
                <c:pt idx="758">
                  <c:v>11/26/2021</c:v>
                </c:pt>
                <c:pt idx="759">
                  <c:v>11/29/2021</c:v>
                </c:pt>
                <c:pt idx="760">
                  <c:v>11/30/2021</c:v>
                </c:pt>
                <c:pt idx="761">
                  <c:v>12/01/2021</c:v>
                </c:pt>
                <c:pt idx="762">
                  <c:v>12/02/2021</c:v>
                </c:pt>
                <c:pt idx="763">
                  <c:v>12/03/2021</c:v>
                </c:pt>
                <c:pt idx="764">
                  <c:v>12/06/2021</c:v>
                </c:pt>
                <c:pt idx="765">
                  <c:v>12/07/2021</c:v>
                </c:pt>
                <c:pt idx="766">
                  <c:v>12/08/2021</c:v>
                </c:pt>
                <c:pt idx="767">
                  <c:v>12/09/2021</c:v>
                </c:pt>
                <c:pt idx="768">
                  <c:v>12/10/2021</c:v>
                </c:pt>
                <c:pt idx="769">
                  <c:v>12/13/2021</c:v>
                </c:pt>
                <c:pt idx="770">
                  <c:v>12/14/2021</c:v>
                </c:pt>
                <c:pt idx="771">
                  <c:v>12/15/2021</c:v>
                </c:pt>
                <c:pt idx="772">
                  <c:v>12/16/2021</c:v>
                </c:pt>
                <c:pt idx="773">
                  <c:v>12/17/2021</c:v>
                </c:pt>
                <c:pt idx="774">
                  <c:v>12/20/2021</c:v>
                </c:pt>
                <c:pt idx="775">
                  <c:v>12/21/2021</c:v>
                </c:pt>
                <c:pt idx="776">
                  <c:v>12/22/2021</c:v>
                </c:pt>
                <c:pt idx="777">
                  <c:v>12/23/2021</c:v>
                </c:pt>
                <c:pt idx="778">
                  <c:v>12/27/2021</c:v>
                </c:pt>
                <c:pt idx="779">
                  <c:v>12/28/2021</c:v>
                </c:pt>
                <c:pt idx="780">
                  <c:v>12/29/2021</c:v>
                </c:pt>
                <c:pt idx="781">
                  <c:v>12/30/2021</c:v>
                </c:pt>
                <c:pt idx="782">
                  <c:v>12/31/2021</c:v>
                </c:pt>
                <c:pt idx="783">
                  <c:v>01/03/2022</c:v>
                </c:pt>
                <c:pt idx="784">
                  <c:v>01/04/2022</c:v>
                </c:pt>
                <c:pt idx="785">
                  <c:v>01/05/2022</c:v>
                </c:pt>
                <c:pt idx="786">
                  <c:v>01/06/2022</c:v>
                </c:pt>
                <c:pt idx="787">
                  <c:v>01/07/2022</c:v>
                </c:pt>
                <c:pt idx="788">
                  <c:v>01/10/2022</c:v>
                </c:pt>
                <c:pt idx="789">
                  <c:v>01/11/2022</c:v>
                </c:pt>
                <c:pt idx="790">
                  <c:v>01/12/2022</c:v>
                </c:pt>
                <c:pt idx="791">
                  <c:v>1/13/2022</c:v>
                </c:pt>
                <c:pt idx="792">
                  <c:v>1/14/2022</c:v>
                </c:pt>
                <c:pt idx="793">
                  <c:v>1/18/2022</c:v>
                </c:pt>
                <c:pt idx="794">
                  <c:v>1/19/2022</c:v>
                </c:pt>
                <c:pt idx="795">
                  <c:v>1/20/2022</c:v>
                </c:pt>
                <c:pt idx="796">
                  <c:v>1/21/2022</c:v>
                </c:pt>
                <c:pt idx="797">
                  <c:v>1/24/2022</c:v>
                </c:pt>
                <c:pt idx="798">
                  <c:v>1/25/2022</c:v>
                </c:pt>
                <c:pt idx="799">
                  <c:v>1/26/2022</c:v>
                </c:pt>
                <c:pt idx="800">
                  <c:v>1/27/2022</c:v>
                </c:pt>
                <c:pt idx="801">
                  <c:v>1/28/2022</c:v>
                </c:pt>
                <c:pt idx="802">
                  <c:v>1/31/2022</c:v>
                </c:pt>
                <c:pt idx="803">
                  <c:v>02/01/2022</c:v>
                </c:pt>
                <c:pt idx="804">
                  <c:v>02/02/2022</c:v>
                </c:pt>
                <c:pt idx="805">
                  <c:v>02/03/2022</c:v>
                </c:pt>
                <c:pt idx="806">
                  <c:v>02/04/2022</c:v>
                </c:pt>
                <c:pt idx="807">
                  <c:v>02/07/2022</c:v>
                </c:pt>
                <c:pt idx="808">
                  <c:v>02/08/2022</c:v>
                </c:pt>
                <c:pt idx="809">
                  <c:v>02/09/2022</c:v>
                </c:pt>
                <c:pt idx="810">
                  <c:v>02/10/2022</c:v>
                </c:pt>
                <c:pt idx="811">
                  <c:v>02/11/2022</c:v>
                </c:pt>
                <c:pt idx="812">
                  <c:v>2/14/2022</c:v>
                </c:pt>
                <c:pt idx="813">
                  <c:v>2/15/2022</c:v>
                </c:pt>
                <c:pt idx="814">
                  <c:v>2/16/2022</c:v>
                </c:pt>
                <c:pt idx="815">
                  <c:v>2/17/2022</c:v>
                </c:pt>
                <c:pt idx="816">
                  <c:v>2/18/2022</c:v>
                </c:pt>
                <c:pt idx="817">
                  <c:v>2/22/2022</c:v>
                </c:pt>
                <c:pt idx="818">
                  <c:v>2/23/2022</c:v>
                </c:pt>
                <c:pt idx="819">
                  <c:v>2/24/2022</c:v>
                </c:pt>
                <c:pt idx="820">
                  <c:v>2/25/2022</c:v>
                </c:pt>
                <c:pt idx="821">
                  <c:v>2/28/2022</c:v>
                </c:pt>
                <c:pt idx="822">
                  <c:v>03/01/2022</c:v>
                </c:pt>
                <c:pt idx="823">
                  <c:v>03/02/2022</c:v>
                </c:pt>
                <c:pt idx="824">
                  <c:v>03/03/2022</c:v>
                </c:pt>
                <c:pt idx="825">
                  <c:v>03/04/2022</c:v>
                </c:pt>
                <c:pt idx="826">
                  <c:v>03/07/2022</c:v>
                </c:pt>
                <c:pt idx="827">
                  <c:v>03/08/2022</c:v>
                </c:pt>
                <c:pt idx="828">
                  <c:v>03/09/2022</c:v>
                </c:pt>
                <c:pt idx="829">
                  <c:v>03/10/2022</c:v>
                </c:pt>
                <c:pt idx="830">
                  <c:v>03/11/2022</c:v>
                </c:pt>
                <c:pt idx="831">
                  <c:v>3/14/2022</c:v>
                </c:pt>
                <c:pt idx="832">
                  <c:v>3/15/2022</c:v>
                </c:pt>
                <c:pt idx="833">
                  <c:v>3/16/2022</c:v>
                </c:pt>
                <c:pt idx="834">
                  <c:v>3/17/2022</c:v>
                </c:pt>
                <c:pt idx="835">
                  <c:v>3/18/2022</c:v>
                </c:pt>
                <c:pt idx="836">
                  <c:v>3/21/2022</c:v>
                </c:pt>
                <c:pt idx="837">
                  <c:v>3/22/2022</c:v>
                </c:pt>
                <c:pt idx="838">
                  <c:v>3/23/2022</c:v>
                </c:pt>
                <c:pt idx="839">
                  <c:v>3/24/2022</c:v>
                </c:pt>
                <c:pt idx="840">
                  <c:v>3/25/2022</c:v>
                </c:pt>
                <c:pt idx="841">
                  <c:v>3/28/2022</c:v>
                </c:pt>
                <c:pt idx="842">
                  <c:v>3/29/2022</c:v>
                </c:pt>
                <c:pt idx="843">
                  <c:v>3/30/2022</c:v>
                </c:pt>
                <c:pt idx="844">
                  <c:v>3/31/2022</c:v>
                </c:pt>
                <c:pt idx="845">
                  <c:v>04/01/2022</c:v>
                </c:pt>
                <c:pt idx="846">
                  <c:v>04/04/2022</c:v>
                </c:pt>
                <c:pt idx="847">
                  <c:v>04/05/2022</c:v>
                </c:pt>
                <c:pt idx="848">
                  <c:v>04/06/2022</c:v>
                </c:pt>
                <c:pt idx="849">
                  <c:v>04/07/2022</c:v>
                </c:pt>
                <c:pt idx="850">
                  <c:v>04/08/2022</c:v>
                </c:pt>
                <c:pt idx="851">
                  <c:v>04/11/2022</c:v>
                </c:pt>
                <c:pt idx="852">
                  <c:v>04/12/2022</c:v>
                </c:pt>
                <c:pt idx="853">
                  <c:v>4/13/2022</c:v>
                </c:pt>
                <c:pt idx="854">
                  <c:v>4/14/2022</c:v>
                </c:pt>
                <c:pt idx="855">
                  <c:v>4/18/2022</c:v>
                </c:pt>
                <c:pt idx="856">
                  <c:v>4/19/2022</c:v>
                </c:pt>
                <c:pt idx="857">
                  <c:v>4/20/2022</c:v>
                </c:pt>
                <c:pt idx="858">
                  <c:v>4/21/2022</c:v>
                </c:pt>
                <c:pt idx="859">
                  <c:v>4/22/2022</c:v>
                </c:pt>
                <c:pt idx="860">
                  <c:v>4/25/2022</c:v>
                </c:pt>
                <c:pt idx="861">
                  <c:v>4/26/2022</c:v>
                </c:pt>
                <c:pt idx="862">
                  <c:v>4/27/2022</c:v>
                </c:pt>
                <c:pt idx="863">
                  <c:v>4/28/2022</c:v>
                </c:pt>
                <c:pt idx="864">
                  <c:v>4/29/2022</c:v>
                </c:pt>
                <c:pt idx="865">
                  <c:v>05/02/2022</c:v>
                </c:pt>
                <c:pt idx="866">
                  <c:v>05/03/2022</c:v>
                </c:pt>
                <c:pt idx="867">
                  <c:v>05/04/2022</c:v>
                </c:pt>
                <c:pt idx="868">
                  <c:v>05/05/2022</c:v>
                </c:pt>
                <c:pt idx="869">
                  <c:v>05/06/2022</c:v>
                </c:pt>
                <c:pt idx="870">
                  <c:v>05/09/2022</c:v>
                </c:pt>
                <c:pt idx="871">
                  <c:v>05/10/2022</c:v>
                </c:pt>
                <c:pt idx="872">
                  <c:v>05/11/2022</c:v>
                </c:pt>
                <c:pt idx="873">
                  <c:v>05/12/2022</c:v>
                </c:pt>
                <c:pt idx="874">
                  <c:v>5/13/2022</c:v>
                </c:pt>
                <c:pt idx="875">
                  <c:v>5/16/2022</c:v>
                </c:pt>
                <c:pt idx="876">
                  <c:v>5/17/2022</c:v>
                </c:pt>
                <c:pt idx="877">
                  <c:v>5/18/2022</c:v>
                </c:pt>
                <c:pt idx="878">
                  <c:v>5/19/2022</c:v>
                </c:pt>
                <c:pt idx="879">
                  <c:v>5/20/2022</c:v>
                </c:pt>
                <c:pt idx="880">
                  <c:v>5/23/2022</c:v>
                </c:pt>
                <c:pt idx="881">
                  <c:v>5/24/2022</c:v>
                </c:pt>
                <c:pt idx="882">
                  <c:v>5/25/2022</c:v>
                </c:pt>
                <c:pt idx="883">
                  <c:v>5/26/2022</c:v>
                </c:pt>
                <c:pt idx="884">
                  <c:v>5/27/2022</c:v>
                </c:pt>
                <c:pt idx="885">
                  <c:v>5/31/2022</c:v>
                </c:pt>
                <c:pt idx="886">
                  <c:v>06/01/2022</c:v>
                </c:pt>
                <c:pt idx="887">
                  <c:v>06/02/2022</c:v>
                </c:pt>
                <c:pt idx="888">
                  <c:v>06/03/2022</c:v>
                </c:pt>
                <c:pt idx="889">
                  <c:v>06/06/2022</c:v>
                </c:pt>
                <c:pt idx="890">
                  <c:v>06/07/2022</c:v>
                </c:pt>
                <c:pt idx="891">
                  <c:v>06/08/2022</c:v>
                </c:pt>
                <c:pt idx="892">
                  <c:v>06/09/2022</c:v>
                </c:pt>
                <c:pt idx="893">
                  <c:v>06/10/2022</c:v>
                </c:pt>
                <c:pt idx="894">
                  <c:v>6/13/2022</c:v>
                </c:pt>
                <c:pt idx="895">
                  <c:v>6/14/2022</c:v>
                </c:pt>
                <c:pt idx="896">
                  <c:v>6/15/2022</c:v>
                </c:pt>
                <c:pt idx="897">
                  <c:v>6/16/2022</c:v>
                </c:pt>
                <c:pt idx="898">
                  <c:v>6/17/2022</c:v>
                </c:pt>
                <c:pt idx="899">
                  <c:v>6/21/2022</c:v>
                </c:pt>
                <c:pt idx="900">
                  <c:v>6/22/2022</c:v>
                </c:pt>
                <c:pt idx="901">
                  <c:v>6/23/2022</c:v>
                </c:pt>
                <c:pt idx="902">
                  <c:v>6/24/2022</c:v>
                </c:pt>
                <c:pt idx="903">
                  <c:v>6/27/2022</c:v>
                </c:pt>
                <c:pt idx="904">
                  <c:v>6/28/2022</c:v>
                </c:pt>
                <c:pt idx="905">
                  <c:v>6/29/2022</c:v>
                </c:pt>
                <c:pt idx="906">
                  <c:v>6/30/2022</c:v>
                </c:pt>
                <c:pt idx="907">
                  <c:v>07/01/2022</c:v>
                </c:pt>
                <c:pt idx="908">
                  <c:v>07/05/2022</c:v>
                </c:pt>
                <c:pt idx="909">
                  <c:v>07/06/2022</c:v>
                </c:pt>
                <c:pt idx="910">
                  <c:v>07/07/2022</c:v>
                </c:pt>
                <c:pt idx="911">
                  <c:v>07/08/2022</c:v>
                </c:pt>
                <c:pt idx="912">
                  <c:v>07/11/2022</c:v>
                </c:pt>
                <c:pt idx="913">
                  <c:v>07/12/2022</c:v>
                </c:pt>
                <c:pt idx="914">
                  <c:v>7/13/2022</c:v>
                </c:pt>
                <c:pt idx="915">
                  <c:v>7/14/2022</c:v>
                </c:pt>
                <c:pt idx="916">
                  <c:v>7/15/2022</c:v>
                </c:pt>
                <c:pt idx="917">
                  <c:v>7/18/2022</c:v>
                </c:pt>
                <c:pt idx="918">
                  <c:v>7/19/2022</c:v>
                </c:pt>
                <c:pt idx="919">
                  <c:v>7/20/2022</c:v>
                </c:pt>
                <c:pt idx="920">
                  <c:v>7/21/2022</c:v>
                </c:pt>
                <c:pt idx="921">
                  <c:v>7/22/2022</c:v>
                </c:pt>
                <c:pt idx="922">
                  <c:v>7/25/2022</c:v>
                </c:pt>
                <c:pt idx="923">
                  <c:v>7/26/2022</c:v>
                </c:pt>
                <c:pt idx="924">
                  <c:v>7/27/2022</c:v>
                </c:pt>
                <c:pt idx="925">
                  <c:v>7/28/2022</c:v>
                </c:pt>
                <c:pt idx="926">
                  <c:v>7/29/2022</c:v>
                </c:pt>
                <c:pt idx="927">
                  <c:v>08/01/2022</c:v>
                </c:pt>
                <c:pt idx="928">
                  <c:v>08/02/2022</c:v>
                </c:pt>
                <c:pt idx="929">
                  <c:v>08/03/2022</c:v>
                </c:pt>
                <c:pt idx="930">
                  <c:v>08/04/2022</c:v>
                </c:pt>
                <c:pt idx="931">
                  <c:v>08/05/2022</c:v>
                </c:pt>
                <c:pt idx="932">
                  <c:v>08/08/2022</c:v>
                </c:pt>
                <c:pt idx="933">
                  <c:v>08/09/2022</c:v>
                </c:pt>
                <c:pt idx="934">
                  <c:v>08/10/2022</c:v>
                </c:pt>
                <c:pt idx="935">
                  <c:v>08/11/2022</c:v>
                </c:pt>
                <c:pt idx="936">
                  <c:v>08/12/2022</c:v>
                </c:pt>
                <c:pt idx="937">
                  <c:v>8/15/2022</c:v>
                </c:pt>
                <c:pt idx="938">
                  <c:v>8/16/2022</c:v>
                </c:pt>
                <c:pt idx="939">
                  <c:v>8/17/2022</c:v>
                </c:pt>
                <c:pt idx="940">
                  <c:v>8/18/2022</c:v>
                </c:pt>
                <c:pt idx="941">
                  <c:v>8/19/2022</c:v>
                </c:pt>
                <c:pt idx="942">
                  <c:v>8/22/2022</c:v>
                </c:pt>
                <c:pt idx="943">
                  <c:v>8/23/2022</c:v>
                </c:pt>
                <c:pt idx="944">
                  <c:v>8/24/2022</c:v>
                </c:pt>
                <c:pt idx="945">
                  <c:v>8/25/2022</c:v>
                </c:pt>
                <c:pt idx="946">
                  <c:v>8/26/2022</c:v>
                </c:pt>
                <c:pt idx="947">
                  <c:v>8/29/2022</c:v>
                </c:pt>
                <c:pt idx="948">
                  <c:v>8/30/2022</c:v>
                </c:pt>
                <c:pt idx="949">
                  <c:v>8/31/2022</c:v>
                </c:pt>
                <c:pt idx="950">
                  <c:v>09/01/2022</c:v>
                </c:pt>
                <c:pt idx="951">
                  <c:v>09/02/2022</c:v>
                </c:pt>
                <c:pt idx="952">
                  <c:v>09/06/2022</c:v>
                </c:pt>
                <c:pt idx="953">
                  <c:v>09/07/2022</c:v>
                </c:pt>
                <c:pt idx="954">
                  <c:v>09/08/2022</c:v>
                </c:pt>
                <c:pt idx="955">
                  <c:v>09/09/2022</c:v>
                </c:pt>
                <c:pt idx="956">
                  <c:v>09/12/2022</c:v>
                </c:pt>
                <c:pt idx="957">
                  <c:v>9/13/2022</c:v>
                </c:pt>
                <c:pt idx="958">
                  <c:v>9/14/2022</c:v>
                </c:pt>
                <c:pt idx="959">
                  <c:v>9/15/2022</c:v>
                </c:pt>
                <c:pt idx="960">
                  <c:v>9/16/2022</c:v>
                </c:pt>
                <c:pt idx="961">
                  <c:v>9/19/2022</c:v>
                </c:pt>
                <c:pt idx="962">
                  <c:v>9/20/2022</c:v>
                </c:pt>
                <c:pt idx="963">
                  <c:v>9/21/2022</c:v>
                </c:pt>
                <c:pt idx="964">
                  <c:v>9/22/2022</c:v>
                </c:pt>
                <c:pt idx="965">
                  <c:v>9/23/2022</c:v>
                </c:pt>
                <c:pt idx="966">
                  <c:v>9/26/2022</c:v>
                </c:pt>
                <c:pt idx="967">
                  <c:v>9/27/2022</c:v>
                </c:pt>
                <c:pt idx="968">
                  <c:v>9/28/2022</c:v>
                </c:pt>
                <c:pt idx="969">
                  <c:v>9/29/2022</c:v>
                </c:pt>
                <c:pt idx="970">
                  <c:v>9/30/2022</c:v>
                </c:pt>
                <c:pt idx="971">
                  <c:v>10/03/2022</c:v>
                </c:pt>
                <c:pt idx="972">
                  <c:v>10/04/2022</c:v>
                </c:pt>
                <c:pt idx="973">
                  <c:v>10/05/2022</c:v>
                </c:pt>
                <c:pt idx="974">
                  <c:v>10/06/2022</c:v>
                </c:pt>
                <c:pt idx="975">
                  <c:v>10/07/2022</c:v>
                </c:pt>
                <c:pt idx="976">
                  <c:v>10/10/2022</c:v>
                </c:pt>
                <c:pt idx="977">
                  <c:v>10/11/2022</c:v>
                </c:pt>
                <c:pt idx="978">
                  <c:v>10/12/2022</c:v>
                </c:pt>
                <c:pt idx="979">
                  <c:v>10/13/2022</c:v>
                </c:pt>
                <c:pt idx="980">
                  <c:v>10/14/2022</c:v>
                </c:pt>
                <c:pt idx="981">
                  <c:v>10/17/2022</c:v>
                </c:pt>
                <c:pt idx="982">
                  <c:v>10/18/2022</c:v>
                </c:pt>
                <c:pt idx="983">
                  <c:v>10/19/2022</c:v>
                </c:pt>
                <c:pt idx="984">
                  <c:v>10/20/2022</c:v>
                </c:pt>
                <c:pt idx="985">
                  <c:v>10/21/2022</c:v>
                </c:pt>
                <c:pt idx="986">
                  <c:v>10/24/2022</c:v>
                </c:pt>
                <c:pt idx="987">
                  <c:v>10/25/2022</c:v>
                </c:pt>
                <c:pt idx="988">
                  <c:v>10/26/2022</c:v>
                </c:pt>
                <c:pt idx="989">
                  <c:v>10/27/2022</c:v>
                </c:pt>
                <c:pt idx="990">
                  <c:v>10/28/2022</c:v>
                </c:pt>
                <c:pt idx="991">
                  <c:v>10/31/2022</c:v>
                </c:pt>
                <c:pt idx="992">
                  <c:v>11/01/2022</c:v>
                </c:pt>
                <c:pt idx="993">
                  <c:v>11/02/2022</c:v>
                </c:pt>
                <c:pt idx="994">
                  <c:v>11/03/2022</c:v>
                </c:pt>
                <c:pt idx="995">
                  <c:v>11/04/2022</c:v>
                </c:pt>
                <c:pt idx="996">
                  <c:v>11/07/2022</c:v>
                </c:pt>
                <c:pt idx="997">
                  <c:v>11/08/2022</c:v>
                </c:pt>
                <c:pt idx="998">
                  <c:v>11/09/2022</c:v>
                </c:pt>
                <c:pt idx="999">
                  <c:v>11/10/2022</c:v>
                </c:pt>
                <c:pt idx="1000">
                  <c:v>11/11/2022</c:v>
                </c:pt>
                <c:pt idx="1001">
                  <c:v>11/14/2022</c:v>
                </c:pt>
                <c:pt idx="1002">
                  <c:v>11/15/2022</c:v>
                </c:pt>
                <c:pt idx="1003">
                  <c:v>11/16/2022</c:v>
                </c:pt>
                <c:pt idx="1004">
                  <c:v>11/17/2022</c:v>
                </c:pt>
                <c:pt idx="1005">
                  <c:v>11/18/2022</c:v>
                </c:pt>
                <c:pt idx="1006">
                  <c:v>11/21/2022</c:v>
                </c:pt>
                <c:pt idx="1007">
                  <c:v>11/22/2022</c:v>
                </c:pt>
                <c:pt idx="1008">
                  <c:v>11/23/2022</c:v>
                </c:pt>
                <c:pt idx="1009">
                  <c:v>11/25/2022</c:v>
                </c:pt>
                <c:pt idx="1010">
                  <c:v>11/28/2022</c:v>
                </c:pt>
                <c:pt idx="1011">
                  <c:v>11/29/2022</c:v>
                </c:pt>
                <c:pt idx="1012">
                  <c:v>11/30/2022</c:v>
                </c:pt>
                <c:pt idx="1013">
                  <c:v>12/01/2022</c:v>
                </c:pt>
                <c:pt idx="1014">
                  <c:v>12/02/2022</c:v>
                </c:pt>
                <c:pt idx="1015">
                  <c:v>12/05/2022</c:v>
                </c:pt>
                <c:pt idx="1016">
                  <c:v>12/06/2022</c:v>
                </c:pt>
                <c:pt idx="1017">
                  <c:v>12/07/2022</c:v>
                </c:pt>
                <c:pt idx="1018">
                  <c:v>12/08/2022</c:v>
                </c:pt>
                <c:pt idx="1019">
                  <c:v>12/09/2022</c:v>
                </c:pt>
                <c:pt idx="1020">
                  <c:v>12/12/2022</c:v>
                </c:pt>
                <c:pt idx="1021">
                  <c:v>12/13/2022</c:v>
                </c:pt>
                <c:pt idx="1022">
                  <c:v>12/14/2022</c:v>
                </c:pt>
                <c:pt idx="1023">
                  <c:v>12/15/2022</c:v>
                </c:pt>
                <c:pt idx="1024">
                  <c:v>12/16/2022</c:v>
                </c:pt>
                <c:pt idx="1025">
                  <c:v>12/19/2022</c:v>
                </c:pt>
                <c:pt idx="1026">
                  <c:v>12/20/2022</c:v>
                </c:pt>
                <c:pt idx="1027">
                  <c:v>12/21/2022</c:v>
                </c:pt>
                <c:pt idx="1028">
                  <c:v>12/22/2022</c:v>
                </c:pt>
                <c:pt idx="1029">
                  <c:v>12/23/2022</c:v>
                </c:pt>
                <c:pt idx="1030">
                  <c:v>12/27/2022</c:v>
                </c:pt>
                <c:pt idx="1031">
                  <c:v>12/28/2022</c:v>
                </c:pt>
                <c:pt idx="1032">
                  <c:v>12/29/2022</c:v>
                </c:pt>
                <c:pt idx="1033">
                  <c:v>12/30/2022</c:v>
                </c:pt>
                <c:pt idx="1034">
                  <c:v>01/03/2023</c:v>
                </c:pt>
                <c:pt idx="1035">
                  <c:v>01/04/2023</c:v>
                </c:pt>
                <c:pt idx="1036">
                  <c:v>01/05/2023</c:v>
                </c:pt>
                <c:pt idx="1037">
                  <c:v>01/06/2023</c:v>
                </c:pt>
                <c:pt idx="1038">
                  <c:v>01/09/2023</c:v>
                </c:pt>
                <c:pt idx="1039">
                  <c:v>01/10/2023</c:v>
                </c:pt>
                <c:pt idx="1040">
                  <c:v>01/11/2023</c:v>
                </c:pt>
                <c:pt idx="1041">
                  <c:v>01/12/2023</c:v>
                </c:pt>
                <c:pt idx="1042">
                  <c:v>1/13/2023</c:v>
                </c:pt>
                <c:pt idx="1043">
                  <c:v>1/17/2023</c:v>
                </c:pt>
                <c:pt idx="1044">
                  <c:v>1/18/2023</c:v>
                </c:pt>
                <c:pt idx="1045">
                  <c:v>1/19/2023</c:v>
                </c:pt>
                <c:pt idx="1046">
                  <c:v>1/20/2023</c:v>
                </c:pt>
                <c:pt idx="1047">
                  <c:v>1/23/2023</c:v>
                </c:pt>
                <c:pt idx="1048">
                  <c:v>1/24/2023</c:v>
                </c:pt>
                <c:pt idx="1049">
                  <c:v>1/25/2023</c:v>
                </c:pt>
                <c:pt idx="1050">
                  <c:v>1/26/2023</c:v>
                </c:pt>
                <c:pt idx="1051">
                  <c:v>1/27/2023</c:v>
                </c:pt>
                <c:pt idx="1052">
                  <c:v>1/30/2023</c:v>
                </c:pt>
                <c:pt idx="1053">
                  <c:v>1/31/2023</c:v>
                </c:pt>
                <c:pt idx="1054">
                  <c:v>02/01/2023</c:v>
                </c:pt>
                <c:pt idx="1055">
                  <c:v>02/02/2023</c:v>
                </c:pt>
                <c:pt idx="1056">
                  <c:v>02/03/2023</c:v>
                </c:pt>
                <c:pt idx="1057">
                  <c:v>02/06/2023</c:v>
                </c:pt>
                <c:pt idx="1058">
                  <c:v>02/07/2023</c:v>
                </c:pt>
                <c:pt idx="1059">
                  <c:v>02/08/2023</c:v>
                </c:pt>
                <c:pt idx="1060">
                  <c:v>02/09/2023</c:v>
                </c:pt>
                <c:pt idx="1061">
                  <c:v>02/10/2023</c:v>
                </c:pt>
                <c:pt idx="1062">
                  <c:v>2/13/2023</c:v>
                </c:pt>
                <c:pt idx="1063">
                  <c:v>2/14/2023</c:v>
                </c:pt>
                <c:pt idx="1064">
                  <c:v>2/15/2023</c:v>
                </c:pt>
                <c:pt idx="1065">
                  <c:v>2/16/2023</c:v>
                </c:pt>
                <c:pt idx="1066">
                  <c:v>2/17/2023</c:v>
                </c:pt>
                <c:pt idx="1067">
                  <c:v>2/21/2023</c:v>
                </c:pt>
                <c:pt idx="1068">
                  <c:v>2/22/2023</c:v>
                </c:pt>
                <c:pt idx="1069">
                  <c:v>2/23/2023</c:v>
                </c:pt>
                <c:pt idx="1070">
                  <c:v>2/24/2023</c:v>
                </c:pt>
                <c:pt idx="1071">
                  <c:v>2/27/2023</c:v>
                </c:pt>
                <c:pt idx="1072">
                  <c:v>2/28/2023</c:v>
                </c:pt>
                <c:pt idx="1073">
                  <c:v>03/01/2023</c:v>
                </c:pt>
                <c:pt idx="1074">
                  <c:v>03/02/2023</c:v>
                </c:pt>
                <c:pt idx="1075">
                  <c:v>03/03/2023</c:v>
                </c:pt>
                <c:pt idx="1076">
                  <c:v>03/06/2023</c:v>
                </c:pt>
                <c:pt idx="1077">
                  <c:v>03/07/2023</c:v>
                </c:pt>
                <c:pt idx="1078">
                  <c:v>03/08/2023</c:v>
                </c:pt>
                <c:pt idx="1079">
                  <c:v>03/09/2023</c:v>
                </c:pt>
                <c:pt idx="1080">
                  <c:v>03/10/2023</c:v>
                </c:pt>
                <c:pt idx="1081">
                  <c:v>3/13/2023</c:v>
                </c:pt>
                <c:pt idx="1082">
                  <c:v>3/14/2023</c:v>
                </c:pt>
                <c:pt idx="1083">
                  <c:v>3/15/2023</c:v>
                </c:pt>
                <c:pt idx="1084">
                  <c:v>3/16/2023</c:v>
                </c:pt>
                <c:pt idx="1085">
                  <c:v>3/17/2023</c:v>
                </c:pt>
                <c:pt idx="1086">
                  <c:v>3/20/2023</c:v>
                </c:pt>
                <c:pt idx="1087">
                  <c:v>3/21/2023</c:v>
                </c:pt>
                <c:pt idx="1088">
                  <c:v>3/22/2023</c:v>
                </c:pt>
                <c:pt idx="1089">
                  <c:v>3/23/2023</c:v>
                </c:pt>
                <c:pt idx="1090">
                  <c:v>3/24/2023</c:v>
                </c:pt>
                <c:pt idx="1091">
                  <c:v>3/27/2023</c:v>
                </c:pt>
                <c:pt idx="1092">
                  <c:v>3/28/2023</c:v>
                </c:pt>
                <c:pt idx="1093">
                  <c:v>3/29/2023</c:v>
                </c:pt>
                <c:pt idx="1094">
                  <c:v>3/30/2023</c:v>
                </c:pt>
                <c:pt idx="1095">
                  <c:v>3/31/2023</c:v>
                </c:pt>
                <c:pt idx="1096">
                  <c:v>04/03/2023</c:v>
                </c:pt>
                <c:pt idx="1097">
                  <c:v>04/04/2023</c:v>
                </c:pt>
                <c:pt idx="1098">
                  <c:v>04/05/2023</c:v>
                </c:pt>
                <c:pt idx="1099">
                  <c:v>04/06/2023</c:v>
                </c:pt>
                <c:pt idx="1100">
                  <c:v>04/10/2023</c:v>
                </c:pt>
                <c:pt idx="1101">
                  <c:v>04/11/2023</c:v>
                </c:pt>
                <c:pt idx="1102">
                  <c:v>04/12/2023</c:v>
                </c:pt>
                <c:pt idx="1103">
                  <c:v>4/13/2023</c:v>
                </c:pt>
                <c:pt idx="1104">
                  <c:v>4/14/2023</c:v>
                </c:pt>
                <c:pt idx="1105">
                  <c:v>4/17/2023</c:v>
                </c:pt>
                <c:pt idx="1106">
                  <c:v>4/18/2023</c:v>
                </c:pt>
                <c:pt idx="1107">
                  <c:v>4/19/2023</c:v>
                </c:pt>
                <c:pt idx="1108">
                  <c:v>4/20/2023</c:v>
                </c:pt>
                <c:pt idx="1109">
                  <c:v>4/21/2023</c:v>
                </c:pt>
                <c:pt idx="1110">
                  <c:v>4/24/2023</c:v>
                </c:pt>
                <c:pt idx="1111">
                  <c:v>4/25/2023</c:v>
                </c:pt>
                <c:pt idx="1112">
                  <c:v>4/26/2023</c:v>
                </c:pt>
                <c:pt idx="1113">
                  <c:v>4/27/2023</c:v>
                </c:pt>
                <c:pt idx="1114">
                  <c:v>4/28/2023</c:v>
                </c:pt>
                <c:pt idx="1115">
                  <c:v>05/01/2023</c:v>
                </c:pt>
                <c:pt idx="1116">
                  <c:v>05/02/2023</c:v>
                </c:pt>
                <c:pt idx="1117">
                  <c:v>05/03/2023</c:v>
                </c:pt>
                <c:pt idx="1118">
                  <c:v>05/04/2023</c:v>
                </c:pt>
                <c:pt idx="1119">
                  <c:v>05/05/2023</c:v>
                </c:pt>
                <c:pt idx="1120">
                  <c:v>05/08/2023</c:v>
                </c:pt>
                <c:pt idx="1121">
                  <c:v>05/09/2023</c:v>
                </c:pt>
                <c:pt idx="1122">
                  <c:v>05/10/2023</c:v>
                </c:pt>
                <c:pt idx="1123">
                  <c:v>05/11/2023</c:v>
                </c:pt>
                <c:pt idx="1124">
                  <c:v>05/12/2023</c:v>
                </c:pt>
                <c:pt idx="1125">
                  <c:v>5/15/2023</c:v>
                </c:pt>
                <c:pt idx="1126">
                  <c:v>5/16/2023</c:v>
                </c:pt>
                <c:pt idx="1127">
                  <c:v>5/17/2023</c:v>
                </c:pt>
                <c:pt idx="1128">
                  <c:v>5/18/2023</c:v>
                </c:pt>
                <c:pt idx="1129">
                  <c:v>5/19/2023</c:v>
                </c:pt>
                <c:pt idx="1130">
                  <c:v>5/22/2023</c:v>
                </c:pt>
                <c:pt idx="1131">
                  <c:v>5/23/2023</c:v>
                </c:pt>
                <c:pt idx="1132">
                  <c:v>5/24/2023</c:v>
                </c:pt>
                <c:pt idx="1133">
                  <c:v>5/25/2023</c:v>
                </c:pt>
                <c:pt idx="1134">
                  <c:v>5/26/2023</c:v>
                </c:pt>
                <c:pt idx="1135">
                  <c:v>5/30/2023</c:v>
                </c:pt>
                <c:pt idx="1136">
                  <c:v>5/31/2023</c:v>
                </c:pt>
                <c:pt idx="1137">
                  <c:v>06/01/2023</c:v>
                </c:pt>
                <c:pt idx="1138">
                  <c:v>06/02/2023</c:v>
                </c:pt>
                <c:pt idx="1139">
                  <c:v>06/05/2023</c:v>
                </c:pt>
                <c:pt idx="1140">
                  <c:v>06/06/2023</c:v>
                </c:pt>
                <c:pt idx="1141">
                  <c:v>06/07/2023</c:v>
                </c:pt>
                <c:pt idx="1142">
                  <c:v>06/08/2023</c:v>
                </c:pt>
                <c:pt idx="1143">
                  <c:v>06/09/2023</c:v>
                </c:pt>
                <c:pt idx="1144">
                  <c:v>06/12/2023</c:v>
                </c:pt>
                <c:pt idx="1145">
                  <c:v>6/13/2023</c:v>
                </c:pt>
                <c:pt idx="1146">
                  <c:v>6/14/2023</c:v>
                </c:pt>
                <c:pt idx="1147">
                  <c:v>6/15/2023</c:v>
                </c:pt>
                <c:pt idx="1148">
                  <c:v>6/16/2023</c:v>
                </c:pt>
                <c:pt idx="1149">
                  <c:v>6/20/2023</c:v>
                </c:pt>
                <c:pt idx="1150">
                  <c:v>6/21/2023</c:v>
                </c:pt>
                <c:pt idx="1151">
                  <c:v>6/22/2023</c:v>
                </c:pt>
                <c:pt idx="1152">
                  <c:v>6/23/2023</c:v>
                </c:pt>
                <c:pt idx="1153">
                  <c:v>6/26/2023</c:v>
                </c:pt>
                <c:pt idx="1154">
                  <c:v>6/27/2023</c:v>
                </c:pt>
                <c:pt idx="1155">
                  <c:v>6/28/2023</c:v>
                </c:pt>
                <c:pt idx="1156">
                  <c:v>6/29/2023</c:v>
                </c:pt>
                <c:pt idx="1157">
                  <c:v>6/30/2023</c:v>
                </c:pt>
                <c:pt idx="1158">
                  <c:v>07/03/2023</c:v>
                </c:pt>
                <c:pt idx="1159">
                  <c:v>07/05/2023</c:v>
                </c:pt>
                <c:pt idx="1160">
                  <c:v>07/06/2023</c:v>
                </c:pt>
                <c:pt idx="1161">
                  <c:v>07/07/2023</c:v>
                </c:pt>
                <c:pt idx="1162">
                  <c:v>07/10/2023</c:v>
                </c:pt>
                <c:pt idx="1163">
                  <c:v>07/11/2023</c:v>
                </c:pt>
                <c:pt idx="1164">
                  <c:v>07/12/2023</c:v>
                </c:pt>
                <c:pt idx="1165">
                  <c:v>7/13/2023</c:v>
                </c:pt>
                <c:pt idx="1166">
                  <c:v>7/14/2023</c:v>
                </c:pt>
                <c:pt idx="1167">
                  <c:v>7/17/2023</c:v>
                </c:pt>
                <c:pt idx="1168">
                  <c:v>7/18/2023</c:v>
                </c:pt>
                <c:pt idx="1169">
                  <c:v>7/19/2023</c:v>
                </c:pt>
                <c:pt idx="1170">
                  <c:v>7/20/2023</c:v>
                </c:pt>
                <c:pt idx="1171">
                  <c:v>7/21/2023</c:v>
                </c:pt>
                <c:pt idx="1172">
                  <c:v>7/24/2023</c:v>
                </c:pt>
                <c:pt idx="1173">
                  <c:v>7/25/2023</c:v>
                </c:pt>
                <c:pt idx="1174">
                  <c:v>7/26/2023</c:v>
                </c:pt>
                <c:pt idx="1175">
                  <c:v>7/27/2023</c:v>
                </c:pt>
                <c:pt idx="1176">
                  <c:v>7/28/2023</c:v>
                </c:pt>
                <c:pt idx="1177">
                  <c:v>7/31/2023</c:v>
                </c:pt>
                <c:pt idx="1178">
                  <c:v>08/01/2023</c:v>
                </c:pt>
                <c:pt idx="1179">
                  <c:v>08/02/2023</c:v>
                </c:pt>
                <c:pt idx="1180">
                  <c:v>08/03/2023</c:v>
                </c:pt>
                <c:pt idx="1181">
                  <c:v>08/04/2023</c:v>
                </c:pt>
                <c:pt idx="1182">
                  <c:v>08/07/2023</c:v>
                </c:pt>
                <c:pt idx="1183">
                  <c:v>08/08/2023</c:v>
                </c:pt>
                <c:pt idx="1184">
                  <c:v>08/09/2023</c:v>
                </c:pt>
                <c:pt idx="1185">
                  <c:v>08/10/2023</c:v>
                </c:pt>
                <c:pt idx="1186">
                  <c:v>08/11/2023</c:v>
                </c:pt>
                <c:pt idx="1187">
                  <c:v>8/14/2023</c:v>
                </c:pt>
                <c:pt idx="1188">
                  <c:v>8/15/2023</c:v>
                </c:pt>
                <c:pt idx="1189">
                  <c:v>8/16/2023</c:v>
                </c:pt>
                <c:pt idx="1190">
                  <c:v>8/17/2023</c:v>
                </c:pt>
                <c:pt idx="1191">
                  <c:v>8/18/2023</c:v>
                </c:pt>
                <c:pt idx="1192">
                  <c:v>8/21/2023</c:v>
                </c:pt>
                <c:pt idx="1193">
                  <c:v>8/22/2023</c:v>
                </c:pt>
                <c:pt idx="1194">
                  <c:v>8/23/2023</c:v>
                </c:pt>
                <c:pt idx="1195">
                  <c:v>8/24/2023</c:v>
                </c:pt>
                <c:pt idx="1196">
                  <c:v>8/25/2023</c:v>
                </c:pt>
                <c:pt idx="1197">
                  <c:v>8/28/2023</c:v>
                </c:pt>
                <c:pt idx="1198">
                  <c:v>8/29/2023</c:v>
                </c:pt>
                <c:pt idx="1199">
                  <c:v>8/30/2023</c:v>
                </c:pt>
                <c:pt idx="1200">
                  <c:v>8/31/2023</c:v>
                </c:pt>
                <c:pt idx="1201">
                  <c:v>09/01/2023</c:v>
                </c:pt>
                <c:pt idx="1202">
                  <c:v>09/05/2023</c:v>
                </c:pt>
                <c:pt idx="1203">
                  <c:v>09/06/2023</c:v>
                </c:pt>
                <c:pt idx="1204">
                  <c:v>09/07/2023</c:v>
                </c:pt>
                <c:pt idx="1205">
                  <c:v>09/08/2023</c:v>
                </c:pt>
                <c:pt idx="1206">
                  <c:v>09/11/2023</c:v>
                </c:pt>
                <c:pt idx="1207">
                  <c:v>09/12/2023</c:v>
                </c:pt>
                <c:pt idx="1208">
                  <c:v>9/13/2023</c:v>
                </c:pt>
                <c:pt idx="1209">
                  <c:v>9/14/2023</c:v>
                </c:pt>
                <c:pt idx="1210">
                  <c:v>9/15/2023</c:v>
                </c:pt>
                <c:pt idx="1211">
                  <c:v>9/18/2023</c:v>
                </c:pt>
                <c:pt idx="1212">
                  <c:v>9/19/2023</c:v>
                </c:pt>
                <c:pt idx="1213">
                  <c:v>9/20/2023</c:v>
                </c:pt>
                <c:pt idx="1214">
                  <c:v>9/21/2023</c:v>
                </c:pt>
                <c:pt idx="1215">
                  <c:v>9/22/2023</c:v>
                </c:pt>
                <c:pt idx="1216">
                  <c:v>9/25/2023</c:v>
                </c:pt>
                <c:pt idx="1217">
                  <c:v>9/26/2023</c:v>
                </c:pt>
                <c:pt idx="1218">
                  <c:v>9/27/2023</c:v>
                </c:pt>
                <c:pt idx="1219">
                  <c:v>9/28/2023</c:v>
                </c:pt>
                <c:pt idx="1220">
                  <c:v>9/29/2023</c:v>
                </c:pt>
                <c:pt idx="1221">
                  <c:v>10/02/2023</c:v>
                </c:pt>
                <c:pt idx="1222">
                  <c:v>10/03/2023</c:v>
                </c:pt>
                <c:pt idx="1223">
                  <c:v>10/04/2023</c:v>
                </c:pt>
                <c:pt idx="1224">
                  <c:v>10/05/2023</c:v>
                </c:pt>
                <c:pt idx="1225">
                  <c:v>10/06/2023</c:v>
                </c:pt>
                <c:pt idx="1226">
                  <c:v>10/09/2023</c:v>
                </c:pt>
                <c:pt idx="1227">
                  <c:v>10/10/2023</c:v>
                </c:pt>
                <c:pt idx="1228">
                  <c:v>10/11/2023</c:v>
                </c:pt>
                <c:pt idx="1229">
                  <c:v>10/12/2023</c:v>
                </c:pt>
                <c:pt idx="1230">
                  <c:v>10/13/2023</c:v>
                </c:pt>
                <c:pt idx="1231">
                  <c:v>10/16/2023</c:v>
                </c:pt>
                <c:pt idx="1232">
                  <c:v>10/17/2023</c:v>
                </c:pt>
                <c:pt idx="1233">
                  <c:v>10/18/2023</c:v>
                </c:pt>
                <c:pt idx="1234">
                  <c:v>10/19/2023</c:v>
                </c:pt>
                <c:pt idx="1235">
                  <c:v>10/20/2023</c:v>
                </c:pt>
                <c:pt idx="1236">
                  <c:v>10/23/2023</c:v>
                </c:pt>
                <c:pt idx="1237">
                  <c:v>10/24/2023</c:v>
                </c:pt>
                <c:pt idx="1238">
                  <c:v>10/25/2023</c:v>
                </c:pt>
                <c:pt idx="1239">
                  <c:v>10/26/2023</c:v>
                </c:pt>
                <c:pt idx="1240">
                  <c:v>10/27/2023</c:v>
                </c:pt>
                <c:pt idx="1241">
                  <c:v>10/30/2023</c:v>
                </c:pt>
                <c:pt idx="1242">
                  <c:v>10/31/2023</c:v>
                </c:pt>
                <c:pt idx="1243">
                  <c:v>11/01/2023</c:v>
                </c:pt>
                <c:pt idx="1244">
                  <c:v>11/02/2023</c:v>
                </c:pt>
                <c:pt idx="1245">
                  <c:v>11/03/2023</c:v>
                </c:pt>
                <c:pt idx="1246">
                  <c:v>11/06/2023</c:v>
                </c:pt>
                <c:pt idx="1247">
                  <c:v>11/07/2023</c:v>
                </c:pt>
                <c:pt idx="1248">
                  <c:v>11/08/2023</c:v>
                </c:pt>
                <c:pt idx="1249">
                  <c:v>11/09/2023</c:v>
                </c:pt>
                <c:pt idx="1250">
                  <c:v>11/10/2023</c:v>
                </c:pt>
                <c:pt idx="1251">
                  <c:v>11/13/2023</c:v>
                </c:pt>
                <c:pt idx="1252">
                  <c:v>11/14/2023</c:v>
                </c:pt>
                <c:pt idx="1253">
                  <c:v>11/15/2023</c:v>
                </c:pt>
                <c:pt idx="1254">
                  <c:v>11/16/2023</c:v>
                </c:pt>
                <c:pt idx="1255">
                  <c:v>11/17/2023</c:v>
                </c:pt>
                <c:pt idx="1256">
                  <c:v>11/20/2023</c:v>
                </c:pt>
              </c:strCache>
            </c:strRef>
          </c:cat>
          <c:val>
            <c:numRef>
              <c:f>'Risk&amp;Return'!$B$3:$B$1259</c:f>
              <c:numCache>
                <c:formatCode>0.0</c:formatCode>
                <c:ptCount val="1257"/>
                <c:pt idx="0">
                  <c:v>86.509029999999996</c:v>
                </c:pt>
                <c:pt idx="1">
                  <c:v>87.363399999999999</c:v>
                </c:pt>
                <c:pt idx="2">
                  <c:v>87.409319999999994</c:v>
                </c:pt>
                <c:pt idx="3">
                  <c:v>87.308269999999993</c:v>
                </c:pt>
                <c:pt idx="4">
                  <c:v>89.531369999999995</c:v>
                </c:pt>
                <c:pt idx="5">
                  <c:v>89.375209999999996</c:v>
                </c:pt>
                <c:pt idx="6">
                  <c:v>89.705939999999998</c:v>
                </c:pt>
                <c:pt idx="7">
                  <c:v>90.716470000000001</c:v>
                </c:pt>
                <c:pt idx="8">
                  <c:v>88.015619999999998</c:v>
                </c:pt>
                <c:pt idx="9">
                  <c:v>87.535309999999996</c:v>
                </c:pt>
                <c:pt idx="10">
                  <c:v>86.075940000000003</c:v>
                </c:pt>
                <c:pt idx="11">
                  <c:v>86.768680000000003</c:v>
                </c:pt>
                <c:pt idx="12">
                  <c:v>86.685550000000006</c:v>
                </c:pt>
                <c:pt idx="13">
                  <c:v>86.002020000000002</c:v>
                </c:pt>
                <c:pt idx="14">
                  <c:v>85.863500000000002</c:v>
                </c:pt>
                <c:pt idx="15">
                  <c:v>84.838229999999996</c:v>
                </c:pt>
                <c:pt idx="16">
                  <c:v>83.840680000000006</c:v>
                </c:pt>
                <c:pt idx="17">
                  <c:v>84.126999999999995</c:v>
                </c:pt>
                <c:pt idx="18">
                  <c:v>83.637469999999993</c:v>
                </c:pt>
                <c:pt idx="19">
                  <c:v>80.617090000000005</c:v>
                </c:pt>
                <c:pt idx="20">
                  <c:v>80.478539999999995</c:v>
                </c:pt>
                <c:pt idx="21">
                  <c:v>79.268529999999998</c:v>
                </c:pt>
                <c:pt idx="22">
                  <c:v>83.508160000000004</c:v>
                </c:pt>
                <c:pt idx="23">
                  <c:v>84.598050000000001</c:v>
                </c:pt>
                <c:pt idx="24">
                  <c:v>85.096860000000007</c:v>
                </c:pt>
                <c:pt idx="25">
                  <c:v>86.038989999999998</c:v>
                </c:pt>
                <c:pt idx="26">
                  <c:v>86.214489999999998</c:v>
                </c:pt>
                <c:pt idx="27">
                  <c:v>85.771129999999999</c:v>
                </c:pt>
                <c:pt idx="28">
                  <c:v>86.306849999999997</c:v>
                </c:pt>
                <c:pt idx="29">
                  <c:v>87.322879999999998</c:v>
                </c:pt>
                <c:pt idx="30">
                  <c:v>87.932469999999995</c:v>
                </c:pt>
                <c:pt idx="31">
                  <c:v>87.646159999999995</c:v>
                </c:pt>
                <c:pt idx="32">
                  <c:v>87.710830000000001</c:v>
                </c:pt>
                <c:pt idx="33">
                  <c:v>87.599969999999999</c:v>
                </c:pt>
                <c:pt idx="34">
                  <c:v>87.701560000000001</c:v>
                </c:pt>
                <c:pt idx="35">
                  <c:v>88.902330000000006</c:v>
                </c:pt>
                <c:pt idx="36">
                  <c:v>88.994709999999998</c:v>
                </c:pt>
                <c:pt idx="37">
                  <c:v>89.354929999999996</c:v>
                </c:pt>
                <c:pt idx="38">
                  <c:v>90.269360000000006</c:v>
                </c:pt>
                <c:pt idx="39">
                  <c:v>90.047659999999993</c:v>
                </c:pt>
                <c:pt idx="40">
                  <c:v>91.174539999999993</c:v>
                </c:pt>
                <c:pt idx="41">
                  <c:v>90.85127</c:v>
                </c:pt>
                <c:pt idx="42">
                  <c:v>89.539659999999998</c:v>
                </c:pt>
                <c:pt idx="43">
                  <c:v>89.650499999999994</c:v>
                </c:pt>
                <c:pt idx="44">
                  <c:v>89.327240000000003</c:v>
                </c:pt>
                <c:pt idx="45">
                  <c:v>87.563029999999998</c:v>
                </c:pt>
                <c:pt idx="46">
                  <c:v>88.514399999999995</c:v>
                </c:pt>
                <c:pt idx="47">
                  <c:v>86.694779999999994</c:v>
                </c:pt>
                <c:pt idx="48">
                  <c:v>87.535309999999996</c:v>
                </c:pt>
                <c:pt idx="49">
                  <c:v>88.301940000000002</c:v>
                </c:pt>
                <c:pt idx="50">
                  <c:v>88.338909999999998</c:v>
                </c:pt>
                <c:pt idx="51">
                  <c:v>89.345690000000005</c:v>
                </c:pt>
                <c:pt idx="52">
                  <c:v>88.283479999999997</c:v>
                </c:pt>
                <c:pt idx="53">
                  <c:v>88.856139999999996</c:v>
                </c:pt>
                <c:pt idx="54">
                  <c:v>89.567369999999997</c:v>
                </c:pt>
                <c:pt idx="55">
                  <c:v>90.463319999999996</c:v>
                </c:pt>
                <c:pt idx="56">
                  <c:v>90.999049999999997</c:v>
                </c:pt>
                <c:pt idx="57">
                  <c:v>92.356819999999999</c:v>
                </c:pt>
                <c:pt idx="58">
                  <c:v>94.398099999999999</c:v>
                </c:pt>
                <c:pt idx="59">
                  <c:v>92.255229999999997</c:v>
                </c:pt>
                <c:pt idx="60">
                  <c:v>91.802620000000005</c:v>
                </c:pt>
                <c:pt idx="61">
                  <c:v>91.950410000000005</c:v>
                </c:pt>
                <c:pt idx="62">
                  <c:v>91.553240000000002</c:v>
                </c:pt>
                <c:pt idx="63">
                  <c:v>91.156080000000003</c:v>
                </c:pt>
                <c:pt idx="64">
                  <c:v>90.620360000000005</c:v>
                </c:pt>
                <c:pt idx="65">
                  <c:v>91.433149999999998</c:v>
                </c:pt>
                <c:pt idx="66">
                  <c:v>90.454089999999994</c:v>
                </c:pt>
                <c:pt idx="67">
                  <c:v>90.380179999999996</c:v>
                </c:pt>
                <c:pt idx="68">
                  <c:v>90.832790000000003</c:v>
                </c:pt>
                <c:pt idx="69">
                  <c:v>90.758880000000005</c:v>
                </c:pt>
                <c:pt idx="70">
                  <c:v>90.010739999999998</c:v>
                </c:pt>
                <c:pt idx="71">
                  <c:v>90.140050000000002</c:v>
                </c:pt>
                <c:pt idx="72">
                  <c:v>90.962109999999996</c:v>
                </c:pt>
                <c:pt idx="73">
                  <c:v>90.860489999999999</c:v>
                </c:pt>
                <c:pt idx="74">
                  <c:v>91.470119999999994</c:v>
                </c:pt>
                <c:pt idx="75">
                  <c:v>91.210089999999994</c:v>
                </c:pt>
                <c:pt idx="76">
                  <c:v>91.395809999999997</c:v>
                </c:pt>
                <c:pt idx="77">
                  <c:v>92.547319999999999</c:v>
                </c:pt>
                <c:pt idx="78">
                  <c:v>92.723759999999999</c:v>
                </c:pt>
                <c:pt idx="79">
                  <c:v>91.600110000000001</c:v>
                </c:pt>
                <c:pt idx="80">
                  <c:v>91.990139999999997</c:v>
                </c:pt>
                <c:pt idx="81">
                  <c:v>91.265820000000005</c:v>
                </c:pt>
                <c:pt idx="82">
                  <c:v>91.163640000000001</c:v>
                </c:pt>
                <c:pt idx="83">
                  <c:v>91.302959999999999</c:v>
                </c:pt>
                <c:pt idx="84">
                  <c:v>90.272180000000006</c:v>
                </c:pt>
                <c:pt idx="85">
                  <c:v>90.197879999999998</c:v>
                </c:pt>
                <c:pt idx="86">
                  <c:v>90.569339999999997</c:v>
                </c:pt>
                <c:pt idx="87">
                  <c:v>90.838650000000001</c:v>
                </c:pt>
                <c:pt idx="88">
                  <c:v>90.021450000000002</c:v>
                </c:pt>
                <c:pt idx="89">
                  <c:v>90.253600000000006</c:v>
                </c:pt>
                <c:pt idx="90">
                  <c:v>91.107960000000006</c:v>
                </c:pt>
                <c:pt idx="91">
                  <c:v>91.776560000000003</c:v>
                </c:pt>
                <c:pt idx="92">
                  <c:v>92.148009999999999</c:v>
                </c:pt>
                <c:pt idx="93">
                  <c:v>91.646559999999994</c:v>
                </c:pt>
                <c:pt idx="94">
                  <c:v>92.491590000000002</c:v>
                </c:pt>
                <c:pt idx="95">
                  <c:v>93.605969999999999</c:v>
                </c:pt>
                <c:pt idx="96">
                  <c:v>94.311710000000005</c:v>
                </c:pt>
                <c:pt idx="97">
                  <c:v>95.119630000000001</c:v>
                </c:pt>
                <c:pt idx="98">
                  <c:v>95.583939999999998</c:v>
                </c:pt>
                <c:pt idx="99">
                  <c:v>95.797520000000006</c:v>
                </c:pt>
                <c:pt idx="100">
                  <c:v>95.816100000000006</c:v>
                </c:pt>
                <c:pt idx="101">
                  <c:v>95.063900000000004</c:v>
                </c:pt>
                <c:pt idx="102">
                  <c:v>95.713949999999997</c:v>
                </c:pt>
                <c:pt idx="103">
                  <c:v>96.141130000000004</c:v>
                </c:pt>
                <c:pt idx="104">
                  <c:v>96.131820000000005</c:v>
                </c:pt>
                <c:pt idx="105">
                  <c:v>94.283860000000004</c:v>
                </c:pt>
                <c:pt idx="106">
                  <c:v>94.311710000000005</c:v>
                </c:pt>
                <c:pt idx="107">
                  <c:v>95.500360000000001</c:v>
                </c:pt>
                <c:pt idx="108">
                  <c:v>94.125979999999998</c:v>
                </c:pt>
                <c:pt idx="109">
                  <c:v>93.930989999999994</c:v>
                </c:pt>
                <c:pt idx="110">
                  <c:v>94.794619999999995</c:v>
                </c:pt>
                <c:pt idx="111">
                  <c:v>95.147480000000002</c:v>
                </c:pt>
                <c:pt idx="112">
                  <c:v>94.070269999999994</c:v>
                </c:pt>
                <c:pt idx="113">
                  <c:v>93.141639999999995</c:v>
                </c:pt>
                <c:pt idx="114">
                  <c:v>92.926940000000002</c:v>
                </c:pt>
                <c:pt idx="115">
                  <c:v>95.139470000000003</c:v>
                </c:pt>
                <c:pt idx="116">
                  <c:v>93.25367</c:v>
                </c:pt>
                <c:pt idx="117">
                  <c:v>93.627080000000007</c:v>
                </c:pt>
                <c:pt idx="118">
                  <c:v>93.244339999999994</c:v>
                </c:pt>
                <c:pt idx="119">
                  <c:v>94.579340000000002</c:v>
                </c:pt>
                <c:pt idx="120">
                  <c:v>94.159229999999994</c:v>
                </c:pt>
                <c:pt idx="121">
                  <c:v>94.775379999999998</c:v>
                </c:pt>
                <c:pt idx="122">
                  <c:v>94.401960000000003</c:v>
                </c:pt>
                <c:pt idx="123">
                  <c:v>95.438220000000001</c:v>
                </c:pt>
                <c:pt idx="124">
                  <c:v>95.092799999999997</c:v>
                </c:pt>
                <c:pt idx="125">
                  <c:v>95.848979999999997</c:v>
                </c:pt>
                <c:pt idx="126">
                  <c:v>95.615579999999994</c:v>
                </c:pt>
                <c:pt idx="127">
                  <c:v>95.335520000000002</c:v>
                </c:pt>
                <c:pt idx="128">
                  <c:v>95.400859999999994</c:v>
                </c:pt>
                <c:pt idx="129">
                  <c:v>94.700699999999998</c:v>
                </c:pt>
                <c:pt idx="130">
                  <c:v>95.186149999999998</c:v>
                </c:pt>
                <c:pt idx="131">
                  <c:v>95.746279999999999</c:v>
                </c:pt>
                <c:pt idx="132">
                  <c:v>97.482709999999997</c:v>
                </c:pt>
                <c:pt idx="133">
                  <c:v>98.12688</c:v>
                </c:pt>
                <c:pt idx="134">
                  <c:v>99.013750000000002</c:v>
                </c:pt>
                <c:pt idx="135">
                  <c:v>100.3767</c:v>
                </c:pt>
                <c:pt idx="136">
                  <c:v>100.7689</c:v>
                </c:pt>
                <c:pt idx="137">
                  <c:v>101.5904</c:v>
                </c:pt>
                <c:pt idx="138">
                  <c:v>101.43170000000001</c:v>
                </c:pt>
                <c:pt idx="139">
                  <c:v>101.82380000000001</c:v>
                </c:pt>
                <c:pt idx="140">
                  <c:v>101.90779999999999</c:v>
                </c:pt>
                <c:pt idx="141">
                  <c:v>102.3652</c:v>
                </c:pt>
                <c:pt idx="142">
                  <c:v>102.3372</c:v>
                </c:pt>
                <c:pt idx="143">
                  <c:v>102.9907</c:v>
                </c:pt>
                <c:pt idx="144">
                  <c:v>103.7469</c:v>
                </c:pt>
                <c:pt idx="145">
                  <c:v>103.8496</c:v>
                </c:pt>
                <c:pt idx="146">
                  <c:v>103.3642</c:v>
                </c:pt>
                <c:pt idx="147">
                  <c:v>102.84139999999999</c:v>
                </c:pt>
                <c:pt idx="148">
                  <c:v>102.7854</c:v>
                </c:pt>
                <c:pt idx="149">
                  <c:v>103.1494</c:v>
                </c:pt>
                <c:pt idx="150">
                  <c:v>103.27079999999999</c:v>
                </c:pt>
                <c:pt idx="151">
                  <c:v>104.1857</c:v>
                </c:pt>
                <c:pt idx="152">
                  <c:v>104.8579</c:v>
                </c:pt>
                <c:pt idx="153">
                  <c:v>104.54049999999999</c:v>
                </c:pt>
                <c:pt idx="154">
                  <c:v>105.2313</c:v>
                </c:pt>
                <c:pt idx="155">
                  <c:v>105.3807</c:v>
                </c:pt>
                <c:pt idx="156">
                  <c:v>105.474</c:v>
                </c:pt>
                <c:pt idx="157">
                  <c:v>106.3516</c:v>
                </c:pt>
                <c:pt idx="158">
                  <c:v>106.9864</c:v>
                </c:pt>
                <c:pt idx="159">
                  <c:v>107.3411</c:v>
                </c:pt>
                <c:pt idx="160">
                  <c:v>107.1358</c:v>
                </c:pt>
                <c:pt idx="161">
                  <c:v>106.9864</c:v>
                </c:pt>
                <c:pt idx="162">
                  <c:v>107.0984</c:v>
                </c:pt>
                <c:pt idx="163">
                  <c:v>106.3329</c:v>
                </c:pt>
                <c:pt idx="164">
                  <c:v>105.3246</c:v>
                </c:pt>
                <c:pt idx="165">
                  <c:v>104.6431</c:v>
                </c:pt>
                <c:pt idx="166">
                  <c:v>104.5591</c:v>
                </c:pt>
                <c:pt idx="167">
                  <c:v>104.7645</c:v>
                </c:pt>
                <c:pt idx="168">
                  <c:v>105.51139999999999</c:v>
                </c:pt>
                <c:pt idx="169">
                  <c:v>104.8112</c:v>
                </c:pt>
                <c:pt idx="170">
                  <c:v>104.6151</c:v>
                </c:pt>
                <c:pt idx="171">
                  <c:v>103.0467</c:v>
                </c:pt>
                <c:pt idx="172">
                  <c:v>102.11320000000001</c:v>
                </c:pt>
                <c:pt idx="173">
                  <c:v>102.1319</c:v>
                </c:pt>
                <c:pt idx="174">
                  <c:v>98.789689999999993</c:v>
                </c:pt>
                <c:pt idx="175">
                  <c:v>100.1434</c:v>
                </c:pt>
                <c:pt idx="176">
                  <c:v>101.0116</c:v>
                </c:pt>
                <c:pt idx="177">
                  <c:v>101.809</c:v>
                </c:pt>
                <c:pt idx="178">
                  <c:v>100.64570000000001</c:v>
                </c:pt>
                <c:pt idx="179">
                  <c:v>98.713099999999997</c:v>
                </c:pt>
                <c:pt idx="180">
                  <c:v>100.7677</c:v>
                </c:pt>
                <c:pt idx="181">
                  <c:v>99.632490000000004</c:v>
                </c:pt>
                <c:pt idx="182">
                  <c:v>105.72110000000001</c:v>
                </c:pt>
                <c:pt idx="183">
                  <c:v>106.0026</c:v>
                </c:pt>
                <c:pt idx="184">
                  <c:v>106.7719</c:v>
                </c:pt>
                <c:pt idx="185">
                  <c:v>105.1207</c:v>
                </c:pt>
                <c:pt idx="186">
                  <c:v>105.0926</c:v>
                </c:pt>
                <c:pt idx="187">
                  <c:v>104.9894</c:v>
                </c:pt>
                <c:pt idx="188">
                  <c:v>103.97620000000001</c:v>
                </c:pt>
                <c:pt idx="189">
                  <c:v>105.06440000000001</c:v>
                </c:pt>
                <c:pt idx="190">
                  <c:v>105.4678</c:v>
                </c:pt>
                <c:pt idx="191">
                  <c:v>105.74930000000001</c:v>
                </c:pt>
                <c:pt idx="192">
                  <c:v>107.0252</c:v>
                </c:pt>
                <c:pt idx="193">
                  <c:v>107.19410000000001</c:v>
                </c:pt>
                <c:pt idx="194">
                  <c:v>107.5505</c:v>
                </c:pt>
                <c:pt idx="195">
                  <c:v>108.742</c:v>
                </c:pt>
                <c:pt idx="196">
                  <c:v>108.30110000000001</c:v>
                </c:pt>
                <c:pt idx="197">
                  <c:v>107.63500000000001</c:v>
                </c:pt>
                <c:pt idx="198">
                  <c:v>109.136</c:v>
                </c:pt>
                <c:pt idx="199">
                  <c:v>108.8734</c:v>
                </c:pt>
                <c:pt idx="200">
                  <c:v>108.84520000000001</c:v>
                </c:pt>
                <c:pt idx="201">
                  <c:v>109.6896</c:v>
                </c:pt>
                <c:pt idx="202">
                  <c:v>110.16800000000001</c:v>
                </c:pt>
                <c:pt idx="203">
                  <c:v>108.423</c:v>
                </c:pt>
                <c:pt idx="204">
                  <c:v>109.3049</c:v>
                </c:pt>
                <c:pt idx="205">
                  <c:v>109.9147</c:v>
                </c:pt>
                <c:pt idx="206">
                  <c:v>109.8678</c:v>
                </c:pt>
                <c:pt idx="207">
                  <c:v>109.7458</c:v>
                </c:pt>
                <c:pt idx="208">
                  <c:v>110.3463</c:v>
                </c:pt>
                <c:pt idx="209">
                  <c:v>111.078</c:v>
                </c:pt>
                <c:pt idx="210">
                  <c:v>111.1437</c:v>
                </c:pt>
                <c:pt idx="211">
                  <c:v>110.9842</c:v>
                </c:pt>
                <c:pt idx="212">
                  <c:v>111.1249</c:v>
                </c:pt>
                <c:pt idx="213">
                  <c:v>111.3407</c:v>
                </c:pt>
                <c:pt idx="214">
                  <c:v>110.562</c:v>
                </c:pt>
                <c:pt idx="215">
                  <c:v>108.93899999999999</c:v>
                </c:pt>
                <c:pt idx="216">
                  <c:v>109.1173</c:v>
                </c:pt>
                <c:pt idx="217">
                  <c:v>110.85290000000001</c:v>
                </c:pt>
                <c:pt idx="218">
                  <c:v>109.9804</c:v>
                </c:pt>
                <c:pt idx="219">
                  <c:v>110.30880000000001</c:v>
                </c:pt>
                <c:pt idx="220">
                  <c:v>111.5753</c:v>
                </c:pt>
                <c:pt idx="221">
                  <c:v>112.2132</c:v>
                </c:pt>
                <c:pt idx="222">
                  <c:v>112.80419999999999</c:v>
                </c:pt>
                <c:pt idx="223">
                  <c:v>111.8004</c:v>
                </c:pt>
                <c:pt idx="224">
                  <c:v>112.13809999999999</c:v>
                </c:pt>
                <c:pt idx="225">
                  <c:v>112.035</c:v>
                </c:pt>
                <c:pt idx="226">
                  <c:v>112.429</c:v>
                </c:pt>
                <c:pt idx="227">
                  <c:v>111.7723</c:v>
                </c:pt>
                <c:pt idx="228">
                  <c:v>112.3352</c:v>
                </c:pt>
                <c:pt idx="229">
                  <c:v>112.18510000000001</c:v>
                </c:pt>
                <c:pt idx="230">
                  <c:v>111.9693</c:v>
                </c:pt>
                <c:pt idx="231">
                  <c:v>111.7347</c:v>
                </c:pt>
                <c:pt idx="232">
                  <c:v>111.6785</c:v>
                </c:pt>
                <c:pt idx="233">
                  <c:v>111.8473</c:v>
                </c:pt>
                <c:pt idx="234">
                  <c:v>109.9053</c:v>
                </c:pt>
                <c:pt idx="235">
                  <c:v>110.7966</c:v>
                </c:pt>
                <c:pt idx="236">
                  <c:v>110.0085</c:v>
                </c:pt>
                <c:pt idx="237">
                  <c:v>110.3463</c:v>
                </c:pt>
                <c:pt idx="238">
                  <c:v>110.29940000000001</c:v>
                </c:pt>
                <c:pt idx="239">
                  <c:v>111.50960000000001</c:v>
                </c:pt>
                <c:pt idx="240">
                  <c:v>112.11</c:v>
                </c:pt>
                <c:pt idx="241">
                  <c:v>112.7949</c:v>
                </c:pt>
                <c:pt idx="242">
                  <c:v>112.05370000000001</c:v>
                </c:pt>
                <c:pt idx="243">
                  <c:v>111.6785</c:v>
                </c:pt>
                <c:pt idx="244">
                  <c:v>111.7535</c:v>
                </c:pt>
                <c:pt idx="245">
                  <c:v>113.49850000000001</c:v>
                </c:pt>
                <c:pt idx="246">
                  <c:v>113.1889</c:v>
                </c:pt>
                <c:pt idx="247">
                  <c:v>111.51900000000001</c:v>
                </c:pt>
                <c:pt idx="248">
                  <c:v>112.81359999999999</c:v>
                </c:pt>
                <c:pt idx="249">
                  <c:v>112.4759</c:v>
                </c:pt>
                <c:pt idx="250">
                  <c:v>111.7629</c:v>
                </c:pt>
                <c:pt idx="251">
                  <c:v>112.4477</c:v>
                </c:pt>
                <c:pt idx="252">
                  <c:v>111.9787</c:v>
                </c:pt>
                <c:pt idx="253">
                  <c:v>111.5658</c:v>
                </c:pt>
                <c:pt idx="254">
                  <c:v>111.8192</c:v>
                </c:pt>
                <c:pt idx="255">
                  <c:v>111.4158</c:v>
                </c:pt>
                <c:pt idx="256">
                  <c:v>111.72539999999999</c:v>
                </c:pt>
                <c:pt idx="257">
                  <c:v>111.9036</c:v>
                </c:pt>
                <c:pt idx="258">
                  <c:v>111.3313</c:v>
                </c:pt>
                <c:pt idx="259">
                  <c:v>111.3501</c:v>
                </c:pt>
                <c:pt idx="260">
                  <c:v>111.82129999999999</c:v>
                </c:pt>
                <c:pt idx="261">
                  <c:v>112.8767</c:v>
                </c:pt>
                <c:pt idx="262">
                  <c:v>112.48090000000001</c:v>
                </c:pt>
                <c:pt idx="263">
                  <c:v>112.2736</c:v>
                </c:pt>
                <c:pt idx="264">
                  <c:v>112.1417</c:v>
                </c:pt>
                <c:pt idx="265">
                  <c:v>112.8579</c:v>
                </c:pt>
                <c:pt idx="266">
                  <c:v>113.3573</c:v>
                </c:pt>
                <c:pt idx="267">
                  <c:v>113.5929</c:v>
                </c:pt>
                <c:pt idx="268">
                  <c:v>114.2903</c:v>
                </c:pt>
                <c:pt idx="269">
                  <c:v>112.9521</c:v>
                </c:pt>
                <c:pt idx="270">
                  <c:v>113.15940000000001</c:v>
                </c:pt>
                <c:pt idx="271">
                  <c:v>113.3573</c:v>
                </c:pt>
                <c:pt idx="272">
                  <c:v>112.17</c:v>
                </c:pt>
                <c:pt idx="273">
                  <c:v>112.6223</c:v>
                </c:pt>
                <c:pt idx="274">
                  <c:v>112.6317</c:v>
                </c:pt>
                <c:pt idx="275">
                  <c:v>112.6977</c:v>
                </c:pt>
                <c:pt idx="276">
                  <c:v>112.51860000000001</c:v>
                </c:pt>
                <c:pt idx="277">
                  <c:v>111.9909</c:v>
                </c:pt>
                <c:pt idx="278">
                  <c:v>112.0851</c:v>
                </c:pt>
                <c:pt idx="279">
                  <c:v>111.09569999999999</c:v>
                </c:pt>
                <c:pt idx="280">
                  <c:v>110.8695</c:v>
                </c:pt>
                <c:pt idx="281">
                  <c:v>109.84229999999999</c:v>
                </c:pt>
                <c:pt idx="282">
                  <c:v>109.4654</c:v>
                </c:pt>
                <c:pt idx="283">
                  <c:v>110.5962</c:v>
                </c:pt>
                <c:pt idx="284">
                  <c:v>109.67270000000001</c:v>
                </c:pt>
                <c:pt idx="285">
                  <c:v>109.2015</c:v>
                </c:pt>
                <c:pt idx="286">
                  <c:v>109.4842</c:v>
                </c:pt>
                <c:pt idx="287">
                  <c:v>108.6361</c:v>
                </c:pt>
                <c:pt idx="288">
                  <c:v>109.22029999999999</c:v>
                </c:pt>
                <c:pt idx="289">
                  <c:v>108.33450000000001</c:v>
                </c:pt>
                <c:pt idx="290">
                  <c:v>108.9282</c:v>
                </c:pt>
                <c:pt idx="291">
                  <c:v>109.4088</c:v>
                </c:pt>
                <c:pt idx="292">
                  <c:v>109.13549999999999</c:v>
                </c:pt>
                <c:pt idx="293">
                  <c:v>107.77849999999999</c:v>
                </c:pt>
                <c:pt idx="294">
                  <c:v>109.1827</c:v>
                </c:pt>
                <c:pt idx="295">
                  <c:v>109.88</c:v>
                </c:pt>
                <c:pt idx="296">
                  <c:v>109.2109</c:v>
                </c:pt>
                <c:pt idx="297">
                  <c:v>109.8612</c:v>
                </c:pt>
                <c:pt idx="298">
                  <c:v>107.8916</c:v>
                </c:pt>
                <c:pt idx="299">
                  <c:v>107.68429999999999</c:v>
                </c:pt>
                <c:pt idx="300">
                  <c:v>108.6266</c:v>
                </c:pt>
                <c:pt idx="301">
                  <c:v>110.0779</c:v>
                </c:pt>
                <c:pt idx="302">
                  <c:v>109.6067</c:v>
                </c:pt>
                <c:pt idx="303">
                  <c:v>109.73860000000001</c:v>
                </c:pt>
                <c:pt idx="304">
                  <c:v>108.6078</c:v>
                </c:pt>
                <c:pt idx="305">
                  <c:v>108.7491</c:v>
                </c:pt>
                <c:pt idx="306">
                  <c:v>109.17319999999999</c:v>
                </c:pt>
                <c:pt idx="307">
                  <c:v>110.6716</c:v>
                </c:pt>
                <c:pt idx="308">
                  <c:v>111.09569999999999</c:v>
                </c:pt>
                <c:pt idx="309">
                  <c:v>112.7354</c:v>
                </c:pt>
                <c:pt idx="310">
                  <c:v>110.8978</c:v>
                </c:pt>
                <c:pt idx="311">
                  <c:v>110.9072</c:v>
                </c:pt>
                <c:pt idx="312">
                  <c:v>111.74590000000001</c:v>
                </c:pt>
                <c:pt idx="313">
                  <c:v>109.61620000000001</c:v>
                </c:pt>
                <c:pt idx="314">
                  <c:v>107.7974</c:v>
                </c:pt>
                <c:pt idx="315">
                  <c:v>107.2225</c:v>
                </c:pt>
                <c:pt idx="316">
                  <c:v>104.0373</c:v>
                </c:pt>
                <c:pt idx="317">
                  <c:v>101.47410000000001</c:v>
                </c:pt>
                <c:pt idx="318">
                  <c:v>109.2015</c:v>
                </c:pt>
                <c:pt idx="319">
                  <c:v>106.4027</c:v>
                </c:pt>
                <c:pt idx="320">
                  <c:v>110.0402</c:v>
                </c:pt>
                <c:pt idx="321">
                  <c:v>109.2392</c:v>
                </c:pt>
                <c:pt idx="322">
                  <c:v>110.47369999999999</c:v>
                </c:pt>
                <c:pt idx="323">
                  <c:v>110.40770000000001</c:v>
                </c:pt>
                <c:pt idx="324">
                  <c:v>112.8861</c:v>
                </c:pt>
                <c:pt idx="325">
                  <c:v>107.8351</c:v>
                </c:pt>
                <c:pt idx="326">
                  <c:v>98.053299999999993</c:v>
                </c:pt>
                <c:pt idx="327">
                  <c:v>107.5241</c:v>
                </c:pt>
                <c:pt idx="328">
                  <c:v>100.6071</c:v>
                </c:pt>
                <c:pt idx="329">
                  <c:v>112.3867</c:v>
                </c:pt>
                <c:pt idx="330">
                  <c:v>115.5154</c:v>
                </c:pt>
                <c:pt idx="331">
                  <c:v>113.0638</c:v>
                </c:pt>
                <c:pt idx="332">
                  <c:v>107.8768</c:v>
                </c:pt>
                <c:pt idx="333">
                  <c:v>108.17019999999999</c:v>
                </c:pt>
                <c:pt idx="334">
                  <c:v>108.8801</c:v>
                </c:pt>
                <c:pt idx="335">
                  <c:v>103.55110000000001</c:v>
                </c:pt>
                <c:pt idx="336">
                  <c:v>103.9487</c:v>
                </c:pt>
                <c:pt idx="337">
                  <c:v>103.72150000000001</c:v>
                </c:pt>
                <c:pt idx="338">
                  <c:v>109.0316</c:v>
                </c:pt>
                <c:pt idx="339">
                  <c:v>107.5455</c:v>
                </c:pt>
                <c:pt idx="340">
                  <c:v>108.0377</c:v>
                </c:pt>
                <c:pt idx="341">
                  <c:v>112.3066</c:v>
                </c:pt>
                <c:pt idx="342">
                  <c:v>113.09220000000001</c:v>
                </c:pt>
                <c:pt idx="343">
                  <c:v>119.32989999999999</c:v>
                </c:pt>
                <c:pt idx="344">
                  <c:v>115.468</c:v>
                </c:pt>
                <c:pt idx="345">
                  <c:v>115.3261</c:v>
                </c:pt>
                <c:pt idx="346">
                  <c:v>115.2882</c:v>
                </c:pt>
                <c:pt idx="347">
                  <c:v>118.6011</c:v>
                </c:pt>
                <c:pt idx="348">
                  <c:v>122.1032</c:v>
                </c:pt>
                <c:pt idx="349">
                  <c:v>121.87609999999999</c:v>
                </c:pt>
                <c:pt idx="350">
                  <c:v>125.2552</c:v>
                </c:pt>
                <c:pt idx="351">
                  <c:v>125.0564</c:v>
                </c:pt>
                <c:pt idx="352">
                  <c:v>122.90779999999999</c:v>
                </c:pt>
                <c:pt idx="353">
                  <c:v>122.30200000000001</c:v>
                </c:pt>
                <c:pt idx="354">
                  <c:v>124.5548</c:v>
                </c:pt>
                <c:pt idx="355">
                  <c:v>121.6584</c:v>
                </c:pt>
                <c:pt idx="356">
                  <c:v>122.5197</c:v>
                </c:pt>
                <c:pt idx="357">
                  <c:v>121.44070000000001</c:v>
                </c:pt>
                <c:pt idx="358">
                  <c:v>121.1567</c:v>
                </c:pt>
                <c:pt idx="359">
                  <c:v>116.992</c:v>
                </c:pt>
                <c:pt idx="360">
                  <c:v>115.0515</c:v>
                </c:pt>
                <c:pt idx="361">
                  <c:v>116.34829999999999</c:v>
                </c:pt>
                <c:pt idx="362">
                  <c:v>117.0866</c:v>
                </c:pt>
                <c:pt idx="363">
                  <c:v>118.0615</c:v>
                </c:pt>
                <c:pt idx="364">
                  <c:v>116.708</c:v>
                </c:pt>
                <c:pt idx="365">
                  <c:v>115.8809</c:v>
                </c:pt>
                <c:pt idx="366">
                  <c:v>116.87909999999999</c:v>
                </c:pt>
                <c:pt idx="367">
                  <c:v>117.5731</c:v>
                </c:pt>
                <c:pt idx="368">
                  <c:v>117.6777</c:v>
                </c:pt>
                <c:pt idx="369">
                  <c:v>117.61109999999999</c:v>
                </c:pt>
                <c:pt idx="370">
                  <c:v>117.33540000000001</c:v>
                </c:pt>
                <c:pt idx="371">
                  <c:v>119.7312</c:v>
                </c:pt>
                <c:pt idx="372">
                  <c:v>121.3664</c:v>
                </c:pt>
                <c:pt idx="373">
                  <c:v>118.79</c:v>
                </c:pt>
                <c:pt idx="374">
                  <c:v>119.2654</c:v>
                </c:pt>
                <c:pt idx="375">
                  <c:v>118.828</c:v>
                </c:pt>
                <c:pt idx="376">
                  <c:v>118.20059999999999</c:v>
                </c:pt>
                <c:pt idx="377">
                  <c:v>117.7538</c:v>
                </c:pt>
                <c:pt idx="378">
                  <c:v>116.4418</c:v>
                </c:pt>
                <c:pt idx="379">
                  <c:v>117.5921</c:v>
                </c:pt>
                <c:pt idx="380">
                  <c:v>117.9439</c:v>
                </c:pt>
                <c:pt idx="381">
                  <c:v>117.8488</c:v>
                </c:pt>
                <c:pt idx="382">
                  <c:v>117.82980000000001</c:v>
                </c:pt>
                <c:pt idx="383">
                  <c:v>117.383</c:v>
                </c:pt>
                <c:pt idx="384">
                  <c:v>116.09</c:v>
                </c:pt>
                <c:pt idx="385">
                  <c:v>115.5671</c:v>
                </c:pt>
                <c:pt idx="386">
                  <c:v>115.2629</c:v>
                </c:pt>
                <c:pt idx="387">
                  <c:v>115.36750000000001</c:v>
                </c:pt>
                <c:pt idx="388">
                  <c:v>115.18689999999999</c:v>
                </c:pt>
                <c:pt idx="389">
                  <c:v>114.1696</c:v>
                </c:pt>
                <c:pt idx="390">
                  <c:v>111.9355</c:v>
                </c:pt>
                <c:pt idx="391">
                  <c:v>112.2587</c:v>
                </c:pt>
                <c:pt idx="392">
                  <c:v>113.7513</c:v>
                </c:pt>
                <c:pt idx="393">
                  <c:v>113.1619</c:v>
                </c:pt>
                <c:pt idx="394">
                  <c:v>112.17310000000001</c:v>
                </c:pt>
                <c:pt idx="395">
                  <c:v>113.9415</c:v>
                </c:pt>
                <c:pt idx="396">
                  <c:v>115.6812</c:v>
                </c:pt>
                <c:pt idx="397">
                  <c:v>115.10129999999999</c:v>
                </c:pt>
                <c:pt idx="398">
                  <c:v>114.3693</c:v>
                </c:pt>
                <c:pt idx="399">
                  <c:v>113.80840000000001</c:v>
                </c:pt>
                <c:pt idx="400">
                  <c:v>112.48690000000001</c:v>
                </c:pt>
                <c:pt idx="401">
                  <c:v>113.1904</c:v>
                </c:pt>
                <c:pt idx="402">
                  <c:v>113.8749</c:v>
                </c:pt>
                <c:pt idx="403">
                  <c:v>113.7893</c:v>
                </c:pt>
                <c:pt idx="404">
                  <c:v>113.333</c:v>
                </c:pt>
                <c:pt idx="405">
                  <c:v>113.0288</c:v>
                </c:pt>
                <c:pt idx="406">
                  <c:v>120.6914</c:v>
                </c:pt>
                <c:pt idx="407">
                  <c:v>118.3052</c:v>
                </c:pt>
                <c:pt idx="408">
                  <c:v>121.452</c:v>
                </c:pt>
                <c:pt idx="409">
                  <c:v>124.2375</c:v>
                </c:pt>
                <c:pt idx="410">
                  <c:v>123.1347</c:v>
                </c:pt>
                <c:pt idx="411">
                  <c:v>125.502</c:v>
                </c:pt>
                <c:pt idx="412">
                  <c:v>125.49250000000001</c:v>
                </c:pt>
                <c:pt idx="413">
                  <c:v>125.68259999999999</c:v>
                </c:pt>
                <c:pt idx="414">
                  <c:v>125.2453</c:v>
                </c:pt>
                <c:pt idx="415">
                  <c:v>124.98860000000001</c:v>
                </c:pt>
                <c:pt idx="416">
                  <c:v>125.8062</c:v>
                </c:pt>
                <c:pt idx="417">
                  <c:v>126.1199</c:v>
                </c:pt>
                <c:pt idx="418">
                  <c:v>125.1502</c:v>
                </c:pt>
                <c:pt idx="419">
                  <c:v>124.76990000000001</c:v>
                </c:pt>
                <c:pt idx="420">
                  <c:v>124.7414</c:v>
                </c:pt>
                <c:pt idx="421">
                  <c:v>125.26430000000001</c:v>
                </c:pt>
                <c:pt idx="422">
                  <c:v>124.247</c:v>
                </c:pt>
                <c:pt idx="423">
                  <c:v>123.7051</c:v>
                </c:pt>
                <c:pt idx="424">
                  <c:v>123.0206</c:v>
                </c:pt>
                <c:pt idx="425">
                  <c:v>122.9256</c:v>
                </c:pt>
                <c:pt idx="426">
                  <c:v>125.1502</c:v>
                </c:pt>
                <c:pt idx="427">
                  <c:v>123.4104</c:v>
                </c:pt>
                <c:pt idx="428">
                  <c:v>122.9731</c:v>
                </c:pt>
                <c:pt idx="429">
                  <c:v>123.5625</c:v>
                </c:pt>
                <c:pt idx="430">
                  <c:v>125.3784</c:v>
                </c:pt>
                <c:pt idx="431">
                  <c:v>123.7812</c:v>
                </c:pt>
                <c:pt idx="432">
                  <c:v>125.3879</c:v>
                </c:pt>
                <c:pt idx="433">
                  <c:v>125.8652</c:v>
                </c:pt>
                <c:pt idx="434">
                  <c:v>126.5812</c:v>
                </c:pt>
                <c:pt idx="435">
                  <c:v>129.44499999999999</c:v>
                </c:pt>
                <c:pt idx="436">
                  <c:v>128.59540000000001</c:v>
                </c:pt>
                <c:pt idx="437">
                  <c:v>126.3998</c:v>
                </c:pt>
                <c:pt idx="438">
                  <c:v>124.6433</c:v>
                </c:pt>
                <c:pt idx="439">
                  <c:v>125.65519999999999</c:v>
                </c:pt>
                <c:pt idx="440">
                  <c:v>125.36879999999999</c:v>
                </c:pt>
                <c:pt idx="441">
                  <c:v>124.70059999999999</c:v>
                </c:pt>
                <c:pt idx="442">
                  <c:v>124.76739999999999</c:v>
                </c:pt>
                <c:pt idx="443">
                  <c:v>130.4282</c:v>
                </c:pt>
                <c:pt idx="444">
                  <c:v>133.9316</c:v>
                </c:pt>
                <c:pt idx="445">
                  <c:v>132.54750000000001</c:v>
                </c:pt>
                <c:pt idx="446">
                  <c:v>140.89070000000001</c:v>
                </c:pt>
                <c:pt idx="447">
                  <c:v>140.97659999999999</c:v>
                </c:pt>
                <c:pt idx="448">
                  <c:v>137.97919999999999</c:v>
                </c:pt>
                <c:pt idx="449">
                  <c:v>136.3468</c:v>
                </c:pt>
                <c:pt idx="450">
                  <c:v>132.16560000000001</c:v>
                </c:pt>
                <c:pt idx="451">
                  <c:v>133.5402</c:v>
                </c:pt>
                <c:pt idx="452">
                  <c:v>130.6</c:v>
                </c:pt>
                <c:pt idx="453">
                  <c:v>130.495</c:v>
                </c:pt>
                <c:pt idx="454">
                  <c:v>131.08690000000001</c:v>
                </c:pt>
                <c:pt idx="455">
                  <c:v>131.1251</c:v>
                </c:pt>
                <c:pt idx="456">
                  <c:v>130.07499999999999</c:v>
                </c:pt>
                <c:pt idx="457">
                  <c:v>130.4855</c:v>
                </c:pt>
                <c:pt idx="458">
                  <c:v>129.149</c:v>
                </c:pt>
                <c:pt idx="459">
                  <c:v>130.84829999999999</c:v>
                </c:pt>
                <c:pt idx="460">
                  <c:v>132.03200000000001</c:v>
                </c:pt>
                <c:pt idx="461">
                  <c:v>129.81729999999999</c:v>
                </c:pt>
                <c:pt idx="462">
                  <c:v>130.495</c:v>
                </c:pt>
                <c:pt idx="463">
                  <c:v>131.03919999999999</c:v>
                </c:pt>
                <c:pt idx="464">
                  <c:v>131.02010000000001</c:v>
                </c:pt>
                <c:pt idx="465">
                  <c:v>130.9151</c:v>
                </c:pt>
                <c:pt idx="466">
                  <c:v>133.55940000000001</c:v>
                </c:pt>
                <c:pt idx="467">
                  <c:v>136.58539999999999</c:v>
                </c:pt>
                <c:pt idx="468">
                  <c:v>134.12260000000001</c:v>
                </c:pt>
                <c:pt idx="469">
                  <c:v>135.36359999999999</c:v>
                </c:pt>
                <c:pt idx="470">
                  <c:v>134.2467</c:v>
                </c:pt>
                <c:pt idx="471">
                  <c:v>134.4949</c:v>
                </c:pt>
                <c:pt idx="472">
                  <c:v>134.9435</c:v>
                </c:pt>
                <c:pt idx="473">
                  <c:v>136.29910000000001</c:v>
                </c:pt>
                <c:pt idx="474">
                  <c:v>137.70230000000001</c:v>
                </c:pt>
                <c:pt idx="475">
                  <c:v>139.5925</c:v>
                </c:pt>
                <c:pt idx="476">
                  <c:v>137.40639999999999</c:v>
                </c:pt>
                <c:pt idx="477">
                  <c:v>137.96960000000001</c:v>
                </c:pt>
                <c:pt idx="478">
                  <c:v>138.1414</c:v>
                </c:pt>
                <c:pt idx="479">
                  <c:v>136.46129999999999</c:v>
                </c:pt>
                <c:pt idx="480">
                  <c:v>137.3682</c:v>
                </c:pt>
                <c:pt idx="481">
                  <c:v>137.84549999999999</c:v>
                </c:pt>
                <c:pt idx="482">
                  <c:v>137.0341</c:v>
                </c:pt>
                <c:pt idx="483">
                  <c:v>137.32050000000001</c:v>
                </c:pt>
                <c:pt idx="484">
                  <c:v>135.7072</c:v>
                </c:pt>
                <c:pt idx="485">
                  <c:v>136.38499999999999</c:v>
                </c:pt>
                <c:pt idx="486">
                  <c:v>133.68340000000001</c:v>
                </c:pt>
                <c:pt idx="487">
                  <c:v>133.56890000000001</c:v>
                </c:pt>
                <c:pt idx="488">
                  <c:v>132.452</c:v>
                </c:pt>
                <c:pt idx="489">
                  <c:v>134.02709999999999</c:v>
                </c:pt>
                <c:pt idx="490">
                  <c:v>136.29910000000001</c:v>
                </c:pt>
                <c:pt idx="491">
                  <c:v>135.5163</c:v>
                </c:pt>
                <c:pt idx="492">
                  <c:v>136.95769999999999</c:v>
                </c:pt>
                <c:pt idx="493">
                  <c:v>139.1534</c:v>
                </c:pt>
                <c:pt idx="494">
                  <c:v>137.02459999999999</c:v>
                </c:pt>
                <c:pt idx="495">
                  <c:v>138.9529</c:v>
                </c:pt>
                <c:pt idx="496">
                  <c:v>141.26300000000001</c:v>
                </c:pt>
                <c:pt idx="497">
                  <c:v>141.5017</c:v>
                </c:pt>
                <c:pt idx="498">
                  <c:v>143.70679999999999</c:v>
                </c:pt>
                <c:pt idx="499">
                  <c:v>145.5206</c:v>
                </c:pt>
                <c:pt idx="500">
                  <c:v>142.5899</c:v>
                </c:pt>
                <c:pt idx="501">
                  <c:v>142.3227</c:v>
                </c:pt>
                <c:pt idx="502">
                  <c:v>145.21510000000001</c:v>
                </c:pt>
                <c:pt idx="503">
                  <c:v>143.4205</c:v>
                </c:pt>
                <c:pt idx="504">
                  <c:v>144.07910000000001</c:v>
                </c:pt>
                <c:pt idx="505">
                  <c:v>144.4896</c:v>
                </c:pt>
                <c:pt idx="506">
                  <c:v>144.9383</c:v>
                </c:pt>
                <c:pt idx="507">
                  <c:v>144.71870000000001</c:v>
                </c:pt>
                <c:pt idx="508">
                  <c:v>145.85470000000001</c:v>
                </c:pt>
                <c:pt idx="509">
                  <c:v>145.7115</c:v>
                </c:pt>
                <c:pt idx="510">
                  <c:v>143.68770000000001</c:v>
                </c:pt>
                <c:pt idx="511">
                  <c:v>142.5231</c:v>
                </c:pt>
                <c:pt idx="512">
                  <c:v>142.1508</c:v>
                </c:pt>
                <c:pt idx="513">
                  <c:v>141.3871</c:v>
                </c:pt>
                <c:pt idx="514">
                  <c:v>142.66630000000001</c:v>
                </c:pt>
                <c:pt idx="515">
                  <c:v>141.53989999999999</c:v>
                </c:pt>
                <c:pt idx="516">
                  <c:v>140.87880000000001</c:v>
                </c:pt>
                <c:pt idx="517">
                  <c:v>140.84039999999999</c:v>
                </c:pt>
                <c:pt idx="518">
                  <c:v>139.547</c:v>
                </c:pt>
                <c:pt idx="519">
                  <c:v>139.47999999999999</c:v>
                </c:pt>
                <c:pt idx="520">
                  <c:v>139.33619999999999</c:v>
                </c:pt>
                <c:pt idx="521">
                  <c:v>139.97819999999999</c:v>
                </c:pt>
                <c:pt idx="522">
                  <c:v>139.83439999999999</c:v>
                </c:pt>
                <c:pt idx="523">
                  <c:v>139.8536</c:v>
                </c:pt>
                <c:pt idx="524">
                  <c:v>138.15780000000001</c:v>
                </c:pt>
                <c:pt idx="525">
                  <c:v>137.21889999999999</c:v>
                </c:pt>
                <c:pt idx="526">
                  <c:v>137.4871</c:v>
                </c:pt>
                <c:pt idx="527">
                  <c:v>139.13499999999999</c:v>
                </c:pt>
                <c:pt idx="528">
                  <c:v>138.25360000000001</c:v>
                </c:pt>
                <c:pt idx="529">
                  <c:v>138.1386</c:v>
                </c:pt>
                <c:pt idx="530">
                  <c:v>138.10990000000001</c:v>
                </c:pt>
                <c:pt idx="531">
                  <c:v>140.39019999999999</c:v>
                </c:pt>
                <c:pt idx="532">
                  <c:v>139.64279999999999</c:v>
                </c:pt>
                <c:pt idx="533">
                  <c:v>140.5147</c:v>
                </c:pt>
                <c:pt idx="534">
                  <c:v>140.5051</c:v>
                </c:pt>
                <c:pt idx="535">
                  <c:v>140.48599999999999</c:v>
                </c:pt>
                <c:pt idx="536">
                  <c:v>141.1183</c:v>
                </c:pt>
                <c:pt idx="537">
                  <c:v>142.72790000000001</c:v>
                </c:pt>
                <c:pt idx="538">
                  <c:v>141.27160000000001</c:v>
                </c:pt>
                <c:pt idx="539">
                  <c:v>140.8117</c:v>
                </c:pt>
                <c:pt idx="540">
                  <c:v>138.57939999999999</c:v>
                </c:pt>
                <c:pt idx="541">
                  <c:v>137.3817</c:v>
                </c:pt>
                <c:pt idx="542">
                  <c:v>139.41290000000001</c:v>
                </c:pt>
                <c:pt idx="543">
                  <c:v>138.78049999999999</c:v>
                </c:pt>
                <c:pt idx="544">
                  <c:v>140.1985</c:v>
                </c:pt>
                <c:pt idx="545">
                  <c:v>140.07390000000001</c:v>
                </c:pt>
                <c:pt idx="546">
                  <c:v>141.32910000000001</c:v>
                </c:pt>
                <c:pt idx="547">
                  <c:v>137.81290000000001</c:v>
                </c:pt>
                <c:pt idx="548">
                  <c:v>137.72659999999999</c:v>
                </c:pt>
                <c:pt idx="549">
                  <c:v>134.60319999999999</c:v>
                </c:pt>
                <c:pt idx="550">
                  <c:v>133.43440000000001</c:v>
                </c:pt>
                <c:pt idx="551">
                  <c:v>134.8715</c:v>
                </c:pt>
                <c:pt idx="552">
                  <c:v>135.2835</c:v>
                </c:pt>
                <c:pt idx="553">
                  <c:v>136.55770000000001</c:v>
                </c:pt>
                <c:pt idx="554">
                  <c:v>138.31110000000001</c:v>
                </c:pt>
                <c:pt idx="555">
                  <c:v>138.953</c:v>
                </c:pt>
                <c:pt idx="556">
                  <c:v>139.71950000000001</c:v>
                </c:pt>
                <c:pt idx="557">
                  <c:v>138.0907</c:v>
                </c:pt>
                <c:pt idx="558">
                  <c:v>137.9853</c:v>
                </c:pt>
                <c:pt idx="559">
                  <c:v>138.41650000000001</c:v>
                </c:pt>
                <c:pt idx="560">
                  <c:v>139.5566</c:v>
                </c:pt>
                <c:pt idx="561">
                  <c:v>141.03210000000001</c:v>
                </c:pt>
                <c:pt idx="562">
                  <c:v>131.89179999999999</c:v>
                </c:pt>
                <c:pt idx="563">
                  <c:v>132.54329999999999</c:v>
                </c:pt>
                <c:pt idx="564">
                  <c:v>131.92060000000001</c:v>
                </c:pt>
                <c:pt idx="565">
                  <c:v>129.7936</c:v>
                </c:pt>
                <c:pt idx="566">
                  <c:v>127.6283</c:v>
                </c:pt>
                <c:pt idx="567">
                  <c:v>126.4211</c:v>
                </c:pt>
                <c:pt idx="568">
                  <c:v>124.47620000000001</c:v>
                </c:pt>
                <c:pt idx="569">
                  <c:v>125.86539999999999</c:v>
                </c:pt>
                <c:pt idx="570">
                  <c:v>124.65819999999999</c:v>
                </c:pt>
                <c:pt idx="571">
                  <c:v>122.24379999999999</c:v>
                </c:pt>
                <c:pt idx="572">
                  <c:v>122.1863</c:v>
                </c:pt>
                <c:pt idx="573">
                  <c:v>123.7097</c:v>
                </c:pt>
                <c:pt idx="574">
                  <c:v>122.52160000000001</c:v>
                </c:pt>
                <c:pt idx="575">
                  <c:v>123.4893</c:v>
                </c:pt>
                <c:pt idx="576">
                  <c:v>126.6414</c:v>
                </c:pt>
                <c:pt idx="577">
                  <c:v>126.5936</c:v>
                </c:pt>
                <c:pt idx="578">
                  <c:v>128.5001</c:v>
                </c:pt>
                <c:pt idx="579">
                  <c:v>127.8391</c:v>
                </c:pt>
                <c:pt idx="580">
                  <c:v>127.8008</c:v>
                </c:pt>
                <c:pt idx="581">
                  <c:v>126.7373</c:v>
                </c:pt>
                <c:pt idx="582">
                  <c:v>125.08240000000001</c:v>
                </c:pt>
                <c:pt idx="583">
                  <c:v>126.7469</c:v>
                </c:pt>
                <c:pt idx="584">
                  <c:v>127.35299999999999</c:v>
                </c:pt>
                <c:pt idx="585">
                  <c:v>128.86349999999999</c:v>
                </c:pt>
                <c:pt idx="586">
                  <c:v>128.065</c:v>
                </c:pt>
                <c:pt idx="587">
                  <c:v>128.9308</c:v>
                </c:pt>
                <c:pt idx="588">
                  <c:v>130.00839999999999</c:v>
                </c:pt>
                <c:pt idx="589">
                  <c:v>131.49</c:v>
                </c:pt>
                <c:pt idx="590">
                  <c:v>130.59530000000001</c:v>
                </c:pt>
                <c:pt idx="591">
                  <c:v>130.68190000000001</c:v>
                </c:pt>
                <c:pt idx="592">
                  <c:v>130.47980000000001</c:v>
                </c:pt>
                <c:pt idx="593">
                  <c:v>134.1454</c:v>
                </c:pt>
                <c:pt idx="594">
                  <c:v>134.79</c:v>
                </c:pt>
                <c:pt idx="595">
                  <c:v>134.50139999999999</c:v>
                </c:pt>
                <c:pt idx="596">
                  <c:v>134.41480000000001</c:v>
                </c:pt>
                <c:pt idx="597">
                  <c:v>134.4821</c:v>
                </c:pt>
                <c:pt idx="598">
                  <c:v>134.50139999999999</c:v>
                </c:pt>
                <c:pt idx="599">
                  <c:v>134.08770000000001</c:v>
                </c:pt>
                <c:pt idx="600">
                  <c:v>134.03960000000001</c:v>
                </c:pt>
                <c:pt idx="601">
                  <c:v>134.8477</c:v>
                </c:pt>
                <c:pt idx="602">
                  <c:v>135.2807</c:v>
                </c:pt>
                <c:pt idx="603">
                  <c:v>134.41480000000001</c:v>
                </c:pt>
                <c:pt idx="604">
                  <c:v>135.4538</c:v>
                </c:pt>
                <c:pt idx="605">
                  <c:v>135.84829999999999</c:v>
                </c:pt>
                <c:pt idx="606">
                  <c:v>134.37629999999999</c:v>
                </c:pt>
                <c:pt idx="607">
                  <c:v>134.5976</c:v>
                </c:pt>
                <c:pt idx="608">
                  <c:v>132.68299999999999</c:v>
                </c:pt>
                <c:pt idx="609">
                  <c:v>133.1352</c:v>
                </c:pt>
                <c:pt idx="610">
                  <c:v>132.66380000000001</c:v>
                </c:pt>
                <c:pt idx="611">
                  <c:v>134.33779999999999</c:v>
                </c:pt>
                <c:pt idx="612">
                  <c:v>134.60720000000001</c:v>
                </c:pt>
                <c:pt idx="613">
                  <c:v>136.73339999999999</c:v>
                </c:pt>
                <c:pt idx="614">
                  <c:v>135.38650000000001</c:v>
                </c:pt>
                <c:pt idx="615">
                  <c:v>135.27109999999999</c:v>
                </c:pt>
                <c:pt idx="616">
                  <c:v>136.23689999999999</c:v>
                </c:pt>
                <c:pt idx="617">
                  <c:v>135.41589999999999</c:v>
                </c:pt>
                <c:pt idx="618">
                  <c:v>136.01480000000001</c:v>
                </c:pt>
                <c:pt idx="619">
                  <c:v>134.78809999999999</c:v>
                </c:pt>
                <c:pt idx="620">
                  <c:v>131.3013</c:v>
                </c:pt>
                <c:pt idx="621">
                  <c:v>133.52279999999999</c:v>
                </c:pt>
                <c:pt idx="622">
                  <c:v>134.75919999999999</c:v>
                </c:pt>
                <c:pt idx="623">
                  <c:v>134.1506</c:v>
                </c:pt>
                <c:pt idx="624">
                  <c:v>137.0676</c:v>
                </c:pt>
                <c:pt idx="625">
                  <c:v>137.07730000000001</c:v>
                </c:pt>
                <c:pt idx="626">
                  <c:v>137.56020000000001</c:v>
                </c:pt>
                <c:pt idx="627">
                  <c:v>136.91309999999999</c:v>
                </c:pt>
                <c:pt idx="628">
                  <c:v>136.92269999999999</c:v>
                </c:pt>
                <c:pt idx="629">
                  <c:v>137.4829</c:v>
                </c:pt>
                <c:pt idx="630">
                  <c:v>137.31870000000001</c:v>
                </c:pt>
                <c:pt idx="631">
                  <c:v>136.85509999999999</c:v>
                </c:pt>
                <c:pt idx="632">
                  <c:v>137.18350000000001</c:v>
                </c:pt>
                <c:pt idx="633">
                  <c:v>136.8261</c:v>
                </c:pt>
                <c:pt idx="634">
                  <c:v>136.52670000000001</c:v>
                </c:pt>
                <c:pt idx="635">
                  <c:v>136.76820000000001</c:v>
                </c:pt>
                <c:pt idx="636">
                  <c:v>137.00970000000001</c:v>
                </c:pt>
                <c:pt idx="637">
                  <c:v>136.09209999999999</c:v>
                </c:pt>
                <c:pt idx="638">
                  <c:v>135.05860000000001</c:v>
                </c:pt>
                <c:pt idx="639">
                  <c:v>134.33420000000001</c:v>
                </c:pt>
                <c:pt idx="640">
                  <c:v>135.1069</c:v>
                </c:pt>
                <c:pt idx="641">
                  <c:v>135.94720000000001</c:v>
                </c:pt>
                <c:pt idx="642">
                  <c:v>135.7637</c:v>
                </c:pt>
                <c:pt idx="643">
                  <c:v>135.22280000000001</c:v>
                </c:pt>
                <c:pt idx="644">
                  <c:v>132.47</c:v>
                </c:pt>
                <c:pt idx="645">
                  <c:v>133.0206</c:v>
                </c:pt>
                <c:pt idx="646">
                  <c:v>130.55760000000001</c:v>
                </c:pt>
                <c:pt idx="647">
                  <c:v>131.7456</c:v>
                </c:pt>
                <c:pt idx="648">
                  <c:v>132.35409999999999</c:v>
                </c:pt>
                <c:pt idx="649">
                  <c:v>131.32060000000001</c:v>
                </c:pt>
                <c:pt idx="650">
                  <c:v>132.23820000000001</c:v>
                </c:pt>
                <c:pt idx="651">
                  <c:v>133.80289999999999</c:v>
                </c:pt>
                <c:pt idx="652">
                  <c:v>133.38759999999999</c:v>
                </c:pt>
                <c:pt idx="653">
                  <c:v>132.61490000000001</c:v>
                </c:pt>
                <c:pt idx="654">
                  <c:v>136.208</c:v>
                </c:pt>
                <c:pt idx="655">
                  <c:v>134.566</c:v>
                </c:pt>
                <c:pt idx="656">
                  <c:v>135.32900000000001</c:v>
                </c:pt>
                <c:pt idx="657">
                  <c:v>135.16480000000001</c:v>
                </c:pt>
                <c:pt idx="658">
                  <c:v>134.9427</c:v>
                </c:pt>
                <c:pt idx="659">
                  <c:v>134.82679999999999</c:v>
                </c:pt>
                <c:pt idx="660">
                  <c:v>135.51249999999999</c:v>
                </c:pt>
                <c:pt idx="661">
                  <c:v>135.27099999999999</c:v>
                </c:pt>
                <c:pt idx="662">
                  <c:v>135.78299999999999</c:v>
                </c:pt>
                <c:pt idx="663">
                  <c:v>136.7199</c:v>
                </c:pt>
                <c:pt idx="664">
                  <c:v>136.8261</c:v>
                </c:pt>
                <c:pt idx="665">
                  <c:v>136.7295</c:v>
                </c:pt>
                <c:pt idx="666">
                  <c:v>136.41079999999999</c:v>
                </c:pt>
                <c:pt idx="667">
                  <c:v>137.02889999999999</c:v>
                </c:pt>
                <c:pt idx="668">
                  <c:v>136.3528</c:v>
                </c:pt>
                <c:pt idx="669">
                  <c:v>136.4494</c:v>
                </c:pt>
                <c:pt idx="670">
                  <c:v>137.56979999999999</c:v>
                </c:pt>
                <c:pt idx="671">
                  <c:v>137.76300000000001</c:v>
                </c:pt>
                <c:pt idx="672">
                  <c:v>137.77269999999999</c:v>
                </c:pt>
                <c:pt idx="673">
                  <c:v>137.21250000000001</c:v>
                </c:pt>
                <c:pt idx="674">
                  <c:v>137.38630000000001</c:v>
                </c:pt>
                <c:pt idx="675">
                  <c:v>137.6858</c:v>
                </c:pt>
                <c:pt idx="676">
                  <c:v>137.36699999999999</c:v>
                </c:pt>
                <c:pt idx="677">
                  <c:v>138.91239999999999</c:v>
                </c:pt>
                <c:pt idx="678">
                  <c:v>137.9659</c:v>
                </c:pt>
                <c:pt idx="679">
                  <c:v>140.52539999999999</c:v>
                </c:pt>
                <c:pt idx="680">
                  <c:v>140.27430000000001</c:v>
                </c:pt>
                <c:pt idx="681">
                  <c:v>140.61240000000001</c:v>
                </c:pt>
                <c:pt idx="682">
                  <c:v>143.60659999999999</c:v>
                </c:pt>
                <c:pt idx="683">
                  <c:v>144.8912</c:v>
                </c:pt>
                <c:pt idx="684">
                  <c:v>144.5034</c:v>
                </c:pt>
                <c:pt idx="685">
                  <c:v>144.95910000000001</c:v>
                </c:pt>
                <c:pt idx="686">
                  <c:v>146.14179999999999</c:v>
                </c:pt>
                <c:pt idx="687">
                  <c:v>146.0933</c:v>
                </c:pt>
                <c:pt idx="688">
                  <c:v>144.54220000000001</c:v>
                </c:pt>
                <c:pt idx="689">
                  <c:v>145.5213</c:v>
                </c:pt>
                <c:pt idx="690">
                  <c:v>146.82040000000001</c:v>
                </c:pt>
                <c:pt idx="691">
                  <c:v>145.8509</c:v>
                </c:pt>
                <c:pt idx="692">
                  <c:v>144.34829999999999</c:v>
                </c:pt>
                <c:pt idx="693">
                  <c:v>144.40649999999999</c:v>
                </c:pt>
                <c:pt idx="694">
                  <c:v>142.84569999999999</c:v>
                </c:pt>
                <c:pt idx="695">
                  <c:v>142.0411</c:v>
                </c:pt>
                <c:pt idx="696">
                  <c:v>143.185</c:v>
                </c:pt>
                <c:pt idx="697">
                  <c:v>143.5728</c:v>
                </c:pt>
                <c:pt idx="698">
                  <c:v>143.26249999999999</c:v>
                </c:pt>
                <c:pt idx="699">
                  <c:v>144.0187</c:v>
                </c:pt>
                <c:pt idx="700">
                  <c:v>144.6876</c:v>
                </c:pt>
                <c:pt idx="701">
                  <c:v>142.7681</c:v>
                </c:pt>
                <c:pt idx="702">
                  <c:v>142.95230000000001</c:v>
                </c:pt>
                <c:pt idx="703">
                  <c:v>141.94409999999999</c:v>
                </c:pt>
                <c:pt idx="704">
                  <c:v>141.43029999999999</c:v>
                </c:pt>
                <c:pt idx="705">
                  <c:v>140.62569999999999</c:v>
                </c:pt>
                <c:pt idx="706">
                  <c:v>139.88890000000001</c:v>
                </c:pt>
                <c:pt idx="707">
                  <c:v>140.13130000000001</c:v>
                </c:pt>
                <c:pt idx="708">
                  <c:v>140.5966</c:v>
                </c:pt>
                <c:pt idx="709">
                  <c:v>140.3058</c:v>
                </c:pt>
                <c:pt idx="710">
                  <c:v>138.3766</c:v>
                </c:pt>
                <c:pt idx="711">
                  <c:v>138.6481</c:v>
                </c:pt>
                <c:pt idx="712">
                  <c:v>138.32810000000001</c:v>
                </c:pt>
                <c:pt idx="713">
                  <c:v>138.4057</c:v>
                </c:pt>
                <c:pt idx="714">
                  <c:v>138.79349999999999</c:v>
                </c:pt>
                <c:pt idx="715">
                  <c:v>137.9016</c:v>
                </c:pt>
                <c:pt idx="716">
                  <c:v>136.20509999999999</c:v>
                </c:pt>
                <c:pt idx="717">
                  <c:v>136.14689999999999</c:v>
                </c:pt>
                <c:pt idx="718">
                  <c:v>135.11930000000001</c:v>
                </c:pt>
                <c:pt idx="719">
                  <c:v>132.86060000000001</c:v>
                </c:pt>
                <c:pt idx="720">
                  <c:v>131.58090000000001</c:v>
                </c:pt>
                <c:pt idx="721">
                  <c:v>132.44370000000001</c:v>
                </c:pt>
                <c:pt idx="722">
                  <c:v>133.41309999999999</c:v>
                </c:pt>
                <c:pt idx="723">
                  <c:v>134.9836</c:v>
                </c:pt>
                <c:pt idx="724">
                  <c:v>135.39080000000001</c:v>
                </c:pt>
                <c:pt idx="725">
                  <c:v>135.2647</c:v>
                </c:pt>
                <c:pt idx="726">
                  <c:v>135.11930000000001</c:v>
                </c:pt>
                <c:pt idx="727">
                  <c:v>134.14019999999999</c:v>
                </c:pt>
                <c:pt idx="728">
                  <c:v>135.5943</c:v>
                </c:pt>
                <c:pt idx="729">
                  <c:v>136.25360000000001</c:v>
                </c:pt>
                <c:pt idx="730">
                  <c:v>137.34899999999999</c:v>
                </c:pt>
                <c:pt idx="731">
                  <c:v>140.267</c:v>
                </c:pt>
                <c:pt idx="732">
                  <c:v>141.53700000000001</c:v>
                </c:pt>
                <c:pt idx="733">
                  <c:v>142.32220000000001</c:v>
                </c:pt>
                <c:pt idx="734">
                  <c:v>143.80549999999999</c:v>
                </c:pt>
                <c:pt idx="735">
                  <c:v>145.47280000000001</c:v>
                </c:pt>
                <c:pt idx="736">
                  <c:v>144.2029</c:v>
                </c:pt>
                <c:pt idx="737">
                  <c:v>143.02019999999999</c:v>
                </c:pt>
                <c:pt idx="738">
                  <c:v>143.91210000000001</c:v>
                </c:pt>
                <c:pt idx="739">
                  <c:v>144.85239999999999</c:v>
                </c:pt>
                <c:pt idx="740">
                  <c:v>145.21109999999999</c:v>
                </c:pt>
                <c:pt idx="741">
                  <c:v>145.14320000000001</c:v>
                </c:pt>
                <c:pt idx="742">
                  <c:v>145.58920000000001</c:v>
                </c:pt>
                <c:pt idx="743">
                  <c:v>146.65559999999999</c:v>
                </c:pt>
                <c:pt idx="744">
                  <c:v>145.6377</c:v>
                </c:pt>
                <c:pt idx="745">
                  <c:v>144.70699999999999</c:v>
                </c:pt>
                <c:pt idx="746">
                  <c:v>145.21109999999999</c:v>
                </c:pt>
                <c:pt idx="747">
                  <c:v>143.9024</c:v>
                </c:pt>
                <c:pt idx="748">
                  <c:v>143.9605</c:v>
                </c:pt>
                <c:pt idx="749">
                  <c:v>143.2432</c:v>
                </c:pt>
                <c:pt idx="750">
                  <c:v>142.41909999999999</c:v>
                </c:pt>
                <c:pt idx="751">
                  <c:v>138.79349999999999</c:v>
                </c:pt>
                <c:pt idx="752">
                  <c:v>137.6011</c:v>
                </c:pt>
                <c:pt idx="753">
                  <c:v>138.78380000000001</c:v>
                </c:pt>
                <c:pt idx="754">
                  <c:v>138.03729999999999</c:v>
                </c:pt>
                <c:pt idx="755">
                  <c:v>140.35429999999999</c:v>
                </c:pt>
                <c:pt idx="756">
                  <c:v>141.3528</c:v>
                </c:pt>
                <c:pt idx="757">
                  <c:v>142.06049999999999</c:v>
                </c:pt>
                <c:pt idx="758">
                  <c:v>140.47059999999999</c:v>
                </c:pt>
                <c:pt idx="759">
                  <c:v>138.27000000000001</c:v>
                </c:pt>
                <c:pt idx="760">
                  <c:v>136.33109999999999</c:v>
                </c:pt>
                <c:pt idx="761">
                  <c:v>132.9478</c:v>
                </c:pt>
                <c:pt idx="762">
                  <c:v>131.3288</c:v>
                </c:pt>
                <c:pt idx="763">
                  <c:v>133.3065</c:v>
                </c:pt>
                <c:pt idx="764">
                  <c:v>134.7509</c:v>
                </c:pt>
                <c:pt idx="765">
                  <c:v>134.31469999999999</c:v>
                </c:pt>
                <c:pt idx="766">
                  <c:v>132.95750000000001</c:v>
                </c:pt>
                <c:pt idx="767">
                  <c:v>134.80680000000001</c:v>
                </c:pt>
                <c:pt idx="768">
                  <c:v>137.26939999999999</c:v>
                </c:pt>
                <c:pt idx="769">
                  <c:v>139.74160000000001</c:v>
                </c:pt>
                <c:pt idx="770">
                  <c:v>141.07509999999999</c:v>
                </c:pt>
                <c:pt idx="771">
                  <c:v>141.88300000000001</c:v>
                </c:pt>
                <c:pt idx="772">
                  <c:v>139.51769999999999</c:v>
                </c:pt>
                <c:pt idx="773">
                  <c:v>135.05009999999999</c:v>
                </c:pt>
                <c:pt idx="774">
                  <c:v>135.48820000000001</c:v>
                </c:pt>
                <c:pt idx="775">
                  <c:v>135.89699999999999</c:v>
                </c:pt>
                <c:pt idx="776">
                  <c:v>136.07220000000001</c:v>
                </c:pt>
                <c:pt idx="777">
                  <c:v>135.7704</c:v>
                </c:pt>
                <c:pt idx="778">
                  <c:v>137.00659999999999</c:v>
                </c:pt>
                <c:pt idx="779">
                  <c:v>138.9727</c:v>
                </c:pt>
                <c:pt idx="780">
                  <c:v>138.90459999999999</c:v>
                </c:pt>
                <c:pt idx="781">
                  <c:v>139.35230000000001</c:v>
                </c:pt>
                <c:pt idx="782">
                  <c:v>140.83179999999999</c:v>
                </c:pt>
                <c:pt idx="783">
                  <c:v>140.7928</c:v>
                </c:pt>
                <c:pt idx="784">
                  <c:v>138.21350000000001</c:v>
                </c:pt>
                <c:pt idx="785">
                  <c:v>140.0823</c:v>
                </c:pt>
                <c:pt idx="786">
                  <c:v>139.69300000000001</c:v>
                </c:pt>
                <c:pt idx="787">
                  <c:v>141.0264</c:v>
                </c:pt>
                <c:pt idx="788">
                  <c:v>140.75389999999999</c:v>
                </c:pt>
                <c:pt idx="789">
                  <c:v>140.35480000000001</c:v>
                </c:pt>
                <c:pt idx="790">
                  <c:v>139.61510000000001</c:v>
                </c:pt>
                <c:pt idx="791">
                  <c:v>141.59100000000001</c:v>
                </c:pt>
                <c:pt idx="792">
                  <c:v>141.1919</c:v>
                </c:pt>
                <c:pt idx="793">
                  <c:v>138.71960000000001</c:v>
                </c:pt>
                <c:pt idx="794">
                  <c:v>140.10169999999999</c:v>
                </c:pt>
                <c:pt idx="795">
                  <c:v>137.45429999999999</c:v>
                </c:pt>
                <c:pt idx="796">
                  <c:v>136.45179999999999</c:v>
                </c:pt>
                <c:pt idx="797">
                  <c:v>136.4615</c:v>
                </c:pt>
                <c:pt idx="798">
                  <c:v>133.49279999999999</c:v>
                </c:pt>
                <c:pt idx="799">
                  <c:v>132.1301</c:v>
                </c:pt>
                <c:pt idx="800">
                  <c:v>132.21780000000001</c:v>
                </c:pt>
                <c:pt idx="801">
                  <c:v>133.85300000000001</c:v>
                </c:pt>
                <c:pt idx="802">
                  <c:v>136.08189999999999</c:v>
                </c:pt>
                <c:pt idx="803">
                  <c:v>137.15260000000001</c:v>
                </c:pt>
                <c:pt idx="804">
                  <c:v>137.0942</c:v>
                </c:pt>
                <c:pt idx="805">
                  <c:v>137.2304</c:v>
                </c:pt>
                <c:pt idx="806">
                  <c:v>135.6147</c:v>
                </c:pt>
                <c:pt idx="807">
                  <c:v>134.28120000000001</c:v>
                </c:pt>
                <c:pt idx="808">
                  <c:v>134.31039999999999</c:v>
                </c:pt>
                <c:pt idx="809">
                  <c:v>134.01840000000001</c:v>
                </c:pt>
                <c:pt idx="810">
                  <c:v>132.45140000000001</c:v>
                </c:pt>
                <c:pt idx="811">
                  <c:v>131.72130000000001</c:v>
                </c:pt>
                <c:pt idx="812">
                  <c:v>130.37809999999999</c:v>
                </c:pt>
                <c:pt idx="813">
                  <c:v>130.7869</c:v>
                </c:pt>
                <c:pt idx="814">
                  <c:v>129.9693</c:v>
                </c:pt>
                <c:pt idx="815">
                  <c:v>135.17670000000001</c:v>
                </c:pt>
                <c:pt idx="816">
                  <c:v>134.31039999999999</c:v>
                </c:pt>
                <c:pt idx="817">
                  <c:v>132.8115</c:v>
                </c:pt>
                <c:pt idx="818">
                  <c:v>131.44880000000001</c:v>
                </c:pt>
                <c:pt idx="819">
                  <c:v>130.9427</c:v>
                </c:pt>
                <c:pt idx="820">
                  <c:v>132.7433</c:v>
                </c:pt>
                <c:pt idx="821">
                  <c:v>131.55590000000001</c:v>
                </c:pt>
                <c:pt idx="822">
                  <c:v>132.3638</c:v>
                </c:pt>
                <c:pt idx="823">
                  <c:v>132.5292</c:v>
                </c:pt>
                <c:pt idx="824">
                  <c:v>135.57579999999999</c:v>
                </c:pt>
                <c:pt idx="825">
                  <c:v>139.01159999999999</c:v>
                </c:pt>
                <c:pt idx="826">
                  <c:v>137.89230000000001</c:v>
                </c:pt>
                <c:pt idx="827">
                  <c:v>135.04040000000001</c:v>
                </c:pt>
                <c:pt idx="828">
                  <c:v>135.7413</c:v>
                </c:pt>
                <c:pt idx="829">
                  <c:v>138.82669999999999</c:v>
                </c:pt>
                <c:pt idx="830">
                  <c:v>138.2817</c:v>
                </c:pt>
                <c:pt idx="831">
                  <c:v>140.2088</c:v>
                </c:pt>
                <c:pt idx="832">
                  <c:v>141.89269999999999</c:v>
                </c:pt>
                <c:pt idx="833">
                  <c:v>141.4742</c:v>
                </c:pt>
                <c:pt idx="834">
                  <c:v>141.6891</c:v>
                </c:pt>
                <c:pt idx="835">
                  <c:v>142.10929999999999</c:v>
                </c:pt>
                <c:pt idx="836">
                  <c:v>140.92699999999999</c:v>
                </c:pt>
                <c:pt idx="837">
                  <c:v>140.5069</c:v>
                </c:pt>
                <c:pt idx="838">
                  <c:v>138.69919999999999</c:v>
                </c:pt>
                <c:pt idx="839">
                  <c:v>139.5591</c:v>
                </c:pt>
                <c:pt idx="840">
                  <c:v>140.16489999999999</c:v>
                </c:pt>
                <c:pt idx="841">
                  <c:v>142.65649999999999</c:v>
                </c:pt>
                <c:pt idx="842">
                  <c:v>143.85830000000001</c:v>
                </c:pt>
                <c:pt idx="843">
                  <c:v>146.43780000000001</c:v>
                </c:pt>
                <c:pt idx="844">
                  <c:v>145.50960000000001</c:v>
                </c:pt>
                <c:pt idx="845">
                  <c:v>147.55170000000001</c:v>
                </c:pt>
                <c:pt idx="846">
                  <c:v>147.58099999999999</c:v>
                </c:pt>
                <c:pt idx="847">
                  <c:v>148.00120000000001</c:v>
                </c:pt>
                <c:pt idx="848">
                  <c:v>151.44059999999999</c:v>
                </c:pt>
                <c:pt idx="849">
                  <c:v>152.95509999999999</c:v>
                </c:pt>
                <c:pt idx="850">
                  <c:v>153.80520000000001</c:v>
                </c:pt>
                <c:pt idx="851">
                  <c:v>150.75659999999999</c:v>
                </c:pt>
                <c:pt idx="852">
                  <c:v>149.7209</c:v>
                </c:pt>
                <c:pt idx="853">
                  <c:v>153.61949999999999</c:v>
                </c:pt>
                <c:pt idx="854">
                  <c:v>153.48269999999999</c:v>
                </c:pt>
                <c:pt idx="855">
                  <c:v>152.31020000000001</c:v>
                </c:pt>
                <c:pt idx="856">
                  <c:v>154.03970000000001</c:v>
                </c:pt>
                <c:pt idx="857">
                  <c:v>155.9743</c:v>
                </c:pt>
                <c:pt idx="858">
                  <c:v>156.2088</c:v>
                </c:pt>
                <c:pt idx="859">
                  <c:v>153.26769999999999</c:v>
                </c:pt>
                <c:pt idx="860">
                  <c:v>153.3459</c:v>
                </c:pt>
                <c:pt idx="861">
                  <c:v>151.74350000000001</c:v>
                </c:pt>
                <c:pt idx="862">
                  <c:v>150.70779999999999</c:v>
                </c:pt>
                <c:pt idx="863">
                  <c:v>152.6326</c:v>
                </c:pt>
                <c:pt idx="864">
                  <c:v>149.4864</c:v>
                </c:pt>
                <c:pt idx="865">
                  <c:v>148.49950000000001</c:v>
                </c:pt>
                <c:pt idx="866">
                  <c:v>149.01740000000001</c:v>
                </c:pt>
                <c:pt idx="867">
                  <c:v>151.07900000000001</c:v>
                </c:pt>
                <c:pt idx="868">
                  <c:v>149.78460000000001</c:v>
                </c:pt>
                <c:pt idx="869">
                  <c:v>146.6661</c:v>
                </c:pt>
                <c:pt idx="870">
                  <c:v>148.38220000000001</c:v>
                </c:pt>
                <c:pt idx="871">
                  <c:v>146.29349999999999</c:v>
                </c:pt>
                <c:pt idx="872">
                  <c:v>144.7637</c:v>
                </c:pt>
                <c:pt idx="873">
                  <c:v>144.62639999999999</c:v>
                </c:pt>
                <c:pt idx="874">
                  <c:v>145.18530000000001</c:v>
                </c:pt>
                <c:pt idx="875">
                  <c:v>145.34219999999999</c:v>
                </c:pt>
                <c:pt idx="876">
                  <c:v>128.80850000000001</c:v>
                </c:pt>
                <c:pt idx="877">
                  <c:v>120.0611</c:v>
                </c:pt>
                <c:pt idx="878">
                  <c:v>116.76609999999999</c:v>
                </c:pt>
                <c:pt idx="879">
                  <c:v>116.89360000000001</c:v>
                </c:pt>
                <c:pt idx="880">
                  <c:v>120.2278</c:v>
                </c:pt>
                <c:pt idx="881">
                  <c:v>121.7282</c:v>
                </c:pt>
                <c:pt idx="882">
                  <c:v>120.9829</c:v>
                </c:pt>
                <c:pt idx="883">
                  <c:v>123.562</c:v>
                </c:pt>
                <c:pt idx="884">
                  <c:v>125.994</c:v>
                </c:pt>
                <c:pt idx="885">
                  <c:v>126.14109999999999</c:v>
                </c:pt>
                <c:pt idx="886">
                  <c:v>123.0226</c:v>
                </c:pt>
                <c:pt idx="887">
                  <c:v>125.0428</c:v>
                </c:pt>
                <c:pt idx="888">
                  <c:v>122.8951</c:v>
                </c:pt>
                <c:pt idx="889">
                  <c:v>122.4539</c:v>
                </c:pt>
                <c:pt idx="890">
                  <c:v>120.9829</c:v>
                </c:pt>
                <c:pt idx="891">
                  <c:v>119.9336</c:v>
                </c:pt>
                <c:pt idx="892">
                  <c:v>118.67829999999999</c:v>
                </c:pt>
                <c:pt idx="893">
                  <c:v>119.34520000000001</c:v>
                </c:pt>
                <c:pt idx="894">
                  <c:v>117.09950000000001</c:v>
                </c:pt>
                <c:pt idx="895">
                  <c:v>117.1485</c:v>
                </c:pt>
                <c:pt idx="896">
                  <c:v>117.0701</c:v>
                </c:pt>
                <c:pt idx="897">
                  <c:v>118.2861</c:v>
                </c:pt>
                <c:pt idx="898">
                  <c:v>116.0012</c:v>
                </c:pt>
                <c:pt idx="899">
                  <c:v>119.8061</c:v>
                </c:pt>
                <c:pt idx="900">
                  <c:v>118.35469999999999</c:v>
                </c:pt>
                <c:pt idx="901">
                  <c:v>121.2281</c:v>
                </c:pt>
                <c:pt idx="902">
                  <c:v>121.3261</c:v>
                </c:pt>
                <c:pt idx="903">
                  <c:v>121.7184</c:v>
                </c:pt>
                <c:pt idx="904">
                  <c:v>120.0022</c:v>
                </c:pt>
                <c:pt idx="905">
                  <c:v>119.5609</c:v>
                </c:pt>
                <c:pt idx="906">
                  <c:v>119.22750000000001</c:v>
                </c:pt>
                <c:pt idx="907">
                  <c:v>120.2572</c:v>
                </c:pt>
                <c:pt idx="908">
                  <c:v>121.8458</c:v>
                </c:pt>
                <c:pt idx="909">
                  <c:v>122.7088</c:v>
                </c:pt>
                <c:pt idx="910">
                  <c:v>122.8951</c:v>
                </c:pt>
                <c:pt idx="911">
                  <c:v>122.9736</c:v>
                </c:pt>
                <c:pt idx="912">
                  <c:v>123.0226</c:v>
                </c:pt>
                <c:pt idx="913">
                  <c:v>122.65</c:v>
                </c:pt>
                <c:pt idx="914">
                  <c:v>122.9442</c:v>
                </c:pt>
                <c:pt idx="915">
                  <c:v>125.3468</c:v>
                </c:pt>
                <c:pt idx="916">
                  <c:v>126.57259999999999</c:v>
                </c:pt>
                <c:pt idx="917">
                  <c:v>126.2784</c:v>
                </c:pt>
                <c:pt idx="918">
                  <c:v>127.0531</c:v>
                </c:pt>
                <c:pt idx="919">
                  <c:v>128.1122</c:v>
                </c:pt>
                <c:pt idx="920">
                  <c:v>129.9853</c:v>
                </c:pt>
                <c:pt idx="921">
                  <c:v>129.65180000000001</c:v>
                </c:pt>
                <c:pt idx="922">
                  <c:v>129.46549999999999</c:v>
                </c:pt>
                <c:pt idx="923">
                  <c:v>119.6198</c:v>
                </c:pt>
                <c:pt idx="924">
                  <c:v>124.14060000000001</c:v>
                </c:pt>
                <c:pt idx="925">
                  <c:v>127.2394</c:v>
                </c:pt>
                <c:pt idx="926">
                  <c:v>129.4949</c:v>
                </c:pt>
                <c:pt idx="927">
                  <c:v>129.97540000000001</c:v>
                </c:pt>
                <c:pt idx="928">
                  <c:v>130.11269999999999</c:v>
                </c:pt>
                <c:pt idx="929">
                  <c:v>127.97490000000001</c:v>
                </c:pt>
                <c:pt idx="930">
                  <c:v>123.1403</c:v>
                </c:pt>
                <c:pt idx="931">
                  <c:v>124.13079999999999</c:v>
                </c:pt>
                <c:pt idx="932">
                  <c:v>125.1408</c:v>
                </c:pt>
                <c:pt idx="933">
                  <c:v>126.37649999999999</c:v>
                </c:pt>
                <c:pt idx="934">
                  <c:v>126.6412</c:v>
                </c:pt>
                <c:pt idx="935">
                  <c:v>127.8625</c:v>
                </c:pt>
                <c:pt idx="936">
                  <c:v>130.22630000000001</c:v>
                </c:pt>
                <c:pt idx="937">
                  <c:v>130.60059999999999</c:v>
                </c:pt>
                <c:pt idx="938">
                  <c:v>137.26849999999999</c:v>
                </c:pt>
                <c:pt idx="939">
                  <c:v>137.41630000000001</c:v>
                </c:pt>
                <c:pt idx="940">
                  <c:v>136.97309999999999</c:v>
                </c:pt>
                <c:pt idx="941">
                  <c:v>134.95400000000001</c:v>
                </c:pt>
                <c:pt idx="942">
                  <c:v>132.54089999999999</c:v>
                </c:pt>
                <c:pt idx="943">
                  <c:v>131.9795</c:v>
                </c:pt>
                <c:pt idx="944">
                  <c:v>132.9349</c:v>
                </c:pt>
                <c:pt idx="945">
                  <c:v>133.82130000000001</c:v>
                </c:pt>
                <c:pt idx="946">
                  <c:v>129.6157</c:v>
                </c:pt>
                <c:pt idx="947">
                  <c:v>130.87639999999999</c:v>
                </c:pt>
                <c:pt idx="948">
                  <c:v>130.48240000000001</c:v>
                </c:pt>
                <c:pt idx="949">
                  <c:v>130.5514</c:v>
                </c:pt>
                <c:pt idx="950">
                  <c:v>132.45230000000001</c:v>
                </c:pt>
                <c:pt idx="951">
                  <c:v>130.99459999999999</c:v>
                </c:pt>
                <c:pt idx="952">
                  <c:v>130.34450000000001</c:v>
                </c:pt>
                <c:pt idx="953">
                  <c:v>133.69329999999999</c:v>
                </c:pt>
                <c:pt idx="954">
                  <c:v>134.37280000000001</c:v>
                </c:pt>
                <c:pt idx="955">
                  <c:v>134.77670000000001</c:v>
                </c:pt>
                <c:pt idx="956">
                  <c:v>135.9881</c:v>
                </c:pt>
                <c:pt idx="957">
                  <c:v>133.18109999999999</c:v>
                </c:pt>
                <c:pt idx="958">
                  <c:v>132.88560000000001</c:v>
                </c:pt>
                <c:pt idx="959">
                  <c:v>131.45750000000001</c:v>
                </c:pt>
                <c:pt idx="960">
                  <c:v>131.18170000000001</c:v>
                </c:pt>
                <c:pt idx="961">
                  <c:v>132.30449999999999</c:v>
                </c:pt>
                <c:pt idx="962">
                  <c:v>131.53630000000001</c:v>
                </c:pt>
                <c:pt idx="963">
                  <c:v>132.7379</c:v>
                </c:pt>
                <c:pt idx="964">
                  <c:v>131.37870000000001</c:v>
                </c:pt>
                <c:pt idx="965">
                  <c:v>128.09889999999999</c:v>
                </c:pt>
                <c:pt idx="966">
                  <c:v>129.33009999999999</c:v>
                </c:pt>
                <c:pt idx="967">
                  <c:v>128.97550000000001</c:v>
                </c:pt>
                <c:pt idx="968">
                  <c:v>131.10290000000001</c:v>
                </c:pt>
                <c:pt idx="969">
                  <c:v>130.2559</c:v>
                </c:pt>
                <c:pt idx="970">
                  <c:v>127.7443</c:v>
                </c:pt>
                <c:pt idx="971">
                  <c:v>130.5317</c:v>
                </c:pt>
                <c:pt idx="972">
                  <c:v>132.22569999999999</c:v>
                </c:pt>
                <c:pt idx="973">
                  <c:v>130.91579999999999</c:v>
                </c:pt>
                <c:pt idx="974">
                  <c:v>129.69450000000001</c:v>
                </c:pt>
                <c:pt idx="975">
                  <c:v>126.6215</c:v>
                </c:pt>
                <c:pt idx="976">
                  <c:v>127.37009999999999</c:v>
                </c:pt>
                <c:pt idx="977">
                  <c:v>130.6696</c:v>
                </c:pt>
                <c:pt idx="978">
                  <c:v>129.19220000000001</c:v>
                </c:pt>
                <c:pt idx="979">
                  <c:v>130.28540000000001</c:v>
                </c:pt>
                <c:pt idx="980">
                  <c:v>128.4633</c:v>
                </c:pt>
                <c:pt idx="981">
                  <c:v>129.38919999999999</c:v>
                </c:pt>
                <c:pt idx="982">
                  <c:v>132.1174</c:v>
                </c:pt>
                <c:pt idx="983">
                  <c:v>131.7431</c:v>
                </c:pt>
                <c:pt idx="984">
                  <c:v>132.06809999999999</c:v>
                </c:pt>
                <c:pt idx="985">
                  <c:v>134.7373</c:v>
                </c:pt>
                <c:pt idx="986">
                  <c:v>137.30789999999999</c:v>
                </c:pt>
                <c:pt idx="987">
                  <c:v>137.958</c:v>
                </c:pt>
                <c:pt idx="988">
                  <c:v>139.01179999999999</c:v>
                </c:pt>
                <c:pt idx="989">
                  <c:v>138.608</c:v>
                </c:pt>
                <c:pt idx="990">
                  <c:v>140.3612</c:v>
                </c:pt>
                <c:pt idx="991">
                  <c:v>140.18389999999999</c:v>
                </c:pt>
                <c:pt idx="992">
                  <c:v>139.55359999999999</c:v>
                </c:pt>
                <c:pt idx="993">
                  <c:v>138.6277</c:v>
                </c:pt>
                <c:pt idx="994">
                  <c:v>138.59819999999999</c:v>
                </c:pt>
                <c:pt idx="995">
                  <c:v>138.84440000000001</c:v>
                </c:pt>
                <c:pt idx="996">
                  <c:v>140.3021</c:v>
                </c:pt>
                <c:pt idx="997">
                  <c:v>140.637</c:v>
                </c:pt>
                <c:pt idx="998">
                  <c:v>137.36699999999999</c:v>
                </c:pt>
                <c:pt idx="999">
                  <c:v>140.21340000000001</c:v>
                </c:pt>
                <c:pt idx="1000">
                  <c:v>140.43010000000001</c:v>
                </c:pt>
                <c:pt idx="1001">
                  <c:v>136.30330000000001</c:v>
                </c:pt>
                <c:pt idx="1002">
                  <c:v>145.21680000000001</c:v>
                </c:pt>
                <c:pt idx="1003">
                  <c:v>146.26089999999999</c:v>
                </c:pt>
                <c:pt idx="1004">
                  <c:v>145.76840000000001</c:v>
                </c:pt>
                <c:pt idx="1005">
                  <c:v>147.9648</c:v>
                </c:pt>
                <c:pt idx="1006">
                  <c:v>148.87090000000001</c:v>
                </c:pt>
                <c:pt idx="1007">
                  <c:v>149.40280000000001</c:v>
                </c:pt>
                <c:pt idx="1008">
                  <c:v>150.12180000000001</c:v>
                </c:pt>
                <c:pt idx="1009">
                  <c:v>150.762</c:v>
                </c:pt>
                <c:pt idx="1010">
                  <c:v>151.1953</c:v>
                </c:pt>
                <c:pt idx="1011">
                  <c:v>150.6635</c:v>
                </c:pt>
                <c:pt idx="1012">
                  <c:v>150.12180000000001</c:v>
                </c:pt>
                <c:pt idx="1013">
                  <c:v>151.0574</c:v>
                </c:pt>
                <c:pt idx="1014">
                  <c:v>150.90969999999999</c:v>
                </c:pt>
                <c:pt idx="1015">
                  <c:v>149.36340000000001</c:v>
                </c:pt>
                <c:pt idx="1016">
                  <c:v>147.62989999999999</c:v>
                </c:pt>
                <c:pt idx="1017">
                  <c:v>146.86170000000001</c:v>
                </c:pt>
                <c:pt idx="1018">
                  <c:v>147.0891</c:v>
                </c:pt>
                <c:pt idx="1019">
                  <c:v>143.6585</c:v>
                </c:pt>
                <c:pt idx="1020">
                  <c:v>146.33770000000001</c:v>
                </c:pt>
                <c:pt idx="1021">
                  <c:v>145.81370000000001</c:v>
                </c:pt>
                <c:pt idx="1022">
                  <c:v>145.00309999999999</c:v>
                </c:pt>
                <c:pt idx="1023">
                  <c:v>143.7079</c:v>
                </c:pt>
                <c:pt idx="1024">
                  <c:v>141.1276</c:v>
                </c:pt>
                <c:pt idx="1025">
                  <c:v>141.17699999999999</c:v>
                </c:pt>
                <c:pt idx="1026">
                  <c:v>142.4128</c:v>
                </c:pt>
                <c:pt idx="1027">
                  <c:v>143.53</c:v>
                </c:pt>
                <c:pt idx="1028">
                  <c:v>141.8493</c:v>
                </c:pt>
                <c:pt idx="1029">
                  <c:v>142.136</c:v>
                </c:pt>
                <c:pt idx="1030">
                  <c:v>142.1755</c:v>
                </c:pt>
                <c:pt idx="1031">
                  <c:v>139.6842</c:v>
                </c:pt>
                <c:pt idx="1032">
                  <c:v>140.53440000000001</c:v>
                </c:pt>
                <c:pt idx="1033">
                  <c:v>140.17850000000001</c:v>
                </c:pt>
                <c:pt idx="1034">
                  <c:v>141.96799999999999</c:v>
                </c:pt>
                <c:pt idx="1035">
                  <c:v>142.12610000000001</c:v>
                </c:pt>
                <c:pt idx="1036">
                  <c:v>141.64169999999999</c:v>
                </c:pt>
                <c:pt idx="1037">
                  <c:v>145.11179999999999</c:v>
                </c:pt>
                <c:pt idx="1038">
                  <c:v>143.30260000000001</c:v>
                </c:pt>
                <c:pt idx="1039">
                  <c:v>143.21360000000001</c:v>
                </c:pt>
                <c:pt idx="1040">
                  <c:v>144.4692</c:v>
                </c:pt>
                <c:pt idx="1041">
                  <c:v>143.16419999999999</c:v>
                </c:pt>
                <c:pt idx="1042">
                  <c:v>143.6387</c:v>
                </c:pt>
                <c:pt idx="1043">
                  <c:v>142.7687</c:v>
                </c:pt>
                <c:pt idx="1044">
                  <c:v>139.23929999999999</c:v>
                </c:pt>
                <c:pt idx="1045">
                  <c:v>137.25219999999999</c:v>
                </c:pt>
                <c:pt idx="1046">
                  <c:v>138.9427</c:v>
                </c:pt>
                <c:pt idx="1047">
                  <c:v>141.0189</c:v>
                </c:pt>
                <c:pt idx="1048">
                  <c:v>141.39449999999999</c:v>
                </c:pt>
                <c:pt idx="1049">
                  <c:v>140.72219999999999</c:v>
                </c:pt>
                <c:pt idx="1050">
                  <c:v>140.59370000000001</c:v>
                </c:pt>
                <c:pt idx="1051">
                  <c:v>141.67140000000001</c:v>
                </c:pt>
                <c:pt idx="1052">
                  <c:v>140.53440000000001</c:v>
                </c:pt>
                <c:pt idx="1053">
                  <c:v>142.23490000000001</c:v>
                </c:pt>
                <c:pt idx="1054">
                  <c:v>143.0258</c:v>
                </c:pt>
                <c:pt idx="1055">
                  <c:v>141.98769999999999</c:v>
                </c:pt>
                <c:pt idx="1056">
                  <c:v>140.0994</c:v>
                </c:pt>
                <c:pt idx="1057">
                  <c:v>139.08109999999999</c:v>
                </c:pt>
                <c:pt idx="1058">
                  <c:v>139.3777</c:v>
                </c:pt>
                <c:pt idx="1059">
                  <c:v>138.62629999999999</c:v>
                </c:pt>
                <c:pt idx="1060">
                  <c:v>139.91159999999999</c:v>
                </c:pt>
                <c:pt idx="1061">
                  <c:v>142.0866</c:v>
                </c:pt>
                <c:pt idx="1062">
                  <c:v>144.2517</c:v>
                </c:pt>
                <c:pt idx="1063">
                  <c:v>143.8365</c:v>
                </c:pt>
                <c:pt idx="1064">
                  <c:v>144.9042</c:v>
                </c:pt>
                <c:pt idx="1065">
                  <c:v>142.63030000000001</c:v>
                </c:pt>
                <c:pt idx="1066">
                  <c:v>144.7757</c:v>
                </c:pt>
                <c:pt idx="1067">
                  <c:v>145.65549999999999</c:v>
                </c:pt>
                <c:pt idx="1068">
                  <c:v>142.60069999999999</c:v>
                </c:pt>
                <c:pt idx="1069">
                  <c:v>140.4751</c:v>
                </c:pt>
                <c:pt idx="1070">
                  <c:v>140.85079999999999</c:v>
                </c:pt>
                <c:pt idx="1071">
                  <c:v>139.83250000000001</c:v>
                </c:pt>
                <c:pt idx="1072">
                  <c:v>140.5146</c:v>
                </c:pt>
                <c:pt idx="1073">
                  <c:v>138.55709999999999</c:v>
                </c:pt>
                <c:pt idx="1074">
                  <c:v>138.9032</c:v>
                </c:pt>
                <c:pt idx="1075">
                  <c:v>139.0712</c:v>
                </c:pt>
                <c:pt idx="1076">
                  <c:v>139.0515</c:v>
                </c:pt>
                <c:pt idx="1077">
                  <c:v>137.66739999999999</c:v>
                </c:pt>
                <c:pt idx="1078">
                  <c:v>136.53039999999999</c:v>
                </c:pt>
                <c:pt idx="1079">
                  <c:v>135.61099999999999</c:v>
                </c:pt>
                <c:pt idx="1080">
                  <c:v>135.41329999999999</c:v>
                </c:pt>
                <c:pt idx="1081">
                  <c:v>135.80869999999999</c:v>
                </c:pt>
                <c:pt idx="1082">
                  <c:v>136.53039999999999</c:v>
                </c:pt>
                <c:pt idx="1083">
                  <c:v>138.05289999999999</c:v>
                </c:pt>
                <c:pt idx="1084">
                  <c:v>137.2687</c:v>
                </c:pt>
                <c:pt idx="1085">
                  <c:v>138.38050000000001</c:v>
                </c:pt>
                <c:pt idx="1086">
                  <c:v>139.86959999999999</c:v>
                </c:pt>
                <c:pt idx="1087">
                  <c:v>139.3931</c:v>
                </c:pt>
                <c:pt idx="1088">
                  <c:v>138.49959999999999</c:v>
                </c:pt>
                <c:pt idx="1089">
                  <c:v>139.62139999999999</c:v>
                </c:pt>
                <c:pt idx="1090">
                  <c:v>140.76300000000001</c:v>
                </c:pt>
                <c:pt idx="1091">
                  <c:v>143.1156</c:v>
                </c:pt>
                <c:pt idx="1092">
                  <c:v>142.55969999999999</c:v>
                </c:pt>
                <c:pt idx="1093">
                  <c:v>143.17519999999999</c:v>
                </c:pt>
                <c:pt idx="1094">
                  <c:v>144.60470000000001</c:v>
                </c:pt>
                <c:pt idx="1095">
                  <c:v>146.3717</c:v>
                </c:pt>
                <c:pt idx="1096">
                  <c:v>147.6026</c:v>
                </c:pt>
                <c:pt idx="1097">
                  <c:v>146.1533</c:v>
                </c:pt>
                <c:pt idx="1098">
                  <c:v>148.5754</c:v>
                </c:pt>
                <c:pt idx="1099">
                  <c:v>149.69720000000001</c:v>
                </c:pt>
                <c:pt idx="1100">
                  <c:v>149.4093</c:v>
                </c:pt>
                <c:pt idx="1101">
                  <c:v>148.9725</c:v>
                </c:pt>
                <c:pt idx="1102">
                  <c:v>148.24780000000001</c:v>
                </c:pt>
                <c:pt idx="1103">
                  <c:v>148.39670000000001</c:v>
                </c:pt>
                <c:pt idx="1104">
                  <c:v>147.39410000000001</c:v>
                </c:pt>
                <c:pt idx="1105">
                  <c:v>148.4265</c:v>
                </c:pt>
                <c:pt idx="1106">
                  <c:v>148.75409999999999</c:v>
                </c:pt>
                <c:pt idx="1107">
                  <c:v>148.91290000000001</c:v>
                </c:pt>
                <c:pt idx="1108">
                  <c:v>149.86590000000001</c:v>
                </c:pt>
                <c:pt idx="1109">
                  <c:v>150.62029999999999</c:v>
                </c:pt>
                <c:pt idx="1110">
                  <c:v>151.64279999999999</c:v>
                </c:pt>
                <c:pt idx="1111">
                  <c:v>150.4615</c:v>
                </c:pt>
                <c:pt idx="1112">
                  <c:v>149.8064</c:v>
                </c:pt>
                <c:pt idx="1113">
                  <c:v>150.27289999999999</c:v>
                </c:pt>
                <c:pt idx="1114">
                  <c:v>149.86590000000001</c:v>
                </c:pt>
                <c:pt idx="1115">
                  <c:v>150.48140000000001</c:v>
                </c:pt>
                <c:pt idx="1116">
                  <c:v>150.0744</c:v>
                </c:pt>
                <c:pt idx="1117">
                  <c:v>149.51849999999999</c:v>
                </c:pt>
                <c:pt idx="1118">
                  <c:v>149.93700000000001</c:v>
                </c:pt>
                <c:pt idx="1119">
                  <c:v>151.23240000000001</c:v>
                </c:pt>
                <c:pt idx="1120">
                  <c:v>152.179</c:v>
                </c:pt>
                <c:pt idx="1121">
                  <c:v>152.43809999999999</c:v>
                </c:pt>
                <c:pt idx="1122">
                  <c:v>152.00960000000001</c:v>
                </c:pt>
                <c:pt idx="1123">
                  <c:v>152.57759999999999</c:v>
                </c:pt>
                <c:pt idx="1124">
                  <c:v>152.52780000000001</c:v>
                </c:pt>
                <c:pt idx="1125">
                  <c:v>151.34200000000001</c:v>
                </c:pt>
                <c:pt idx="1126">
                  <c:v>149.24940000000001</c:v>
                </c:pt>
                <c:pt idx="1127">
                  <c:v>149.00030000000001</c:v>
                </c:pt>
                <c:pt idx="1128">
                  <c:v>150.93340000000001</c:v>
                </c:pt>
                <c:pt idx="1129">
                  <c:v>149.37899999999999</c:v>
                </c:pt>
                <c:pt idx="1130">
                  <c:v>148.06360000000001</c:v>
                </c:pt>
                <c:pt idx="1131">
                  <c:v>147.78460000000001</c:v>
                </c:pt>
                <c:pt idx="1132">
                  <c:v>147.107</c:v>
                </c:pt>
                <c:pt idx="1133">
                  <c:v>145.64230000000001</c:v>
                </c:pt>
                <c:pt idx="1134">
                  <c:v>145.90129999999999</c:v>
                </c:pt>
                <c:pt idx="1135">
                  <c:v>145.54259999999999</c:v>
                </c:pt>
                <c:pt idx="1136">
                  <c:v>146.34970000000001</c:v>
                </c:pt>
                <c:pt idx="1137">
                  <c:v>146.8878</c:v>
                </c:pt>
                <c:pt idx="1138">
                  <c:v>148.2928</c:v>
                </c:pt>
                <c:pt idx="1139">
                  <c:v>149.26939999999999</c:v>
                </c:pt>
                <c:pt idx="1140">
                  <c:v>149.24940000000001</c:v>
                </c:pt>
                <c:pt idx="1141">
                  <c:v>149.46860000000001</c:v>
                </c:pt>
                <c:pt idx="1142">
                  <c:v>151.631</c:v>
                </c:pt>
                <c:pt idx="1143">
                  <c:v>152.54769999999999</c:v>
                </c:pt>
                <c:pt idx="1144">
                  <c:v>153.55410000000001</c:v>
                </c:pt>
                <c:pt idx="1145">
                  <c:v>154.7499</c:v>
                </c:pt>
                <c:pt idx="1146">
                  <c:v>156.3143</c:v>
                </c:pt>
                <c:pt idx="1147">
                  <c:v>157.1713</c:v>
                </c:pt>
                <c:pt idx="1148">
                  <c:v>154.97909999999999</c:v>
                </c:pt>
                <c:pt idx="1149">
                  <c:v>153.6139</c:v>
                </c:pt>
                <c:pt idx="1150">
                  <c:v>153.91290000000001</c:v>
                </c:pt>
                <c:pt idx="1151">
                  <c:v>155.19829999999999</c:v>
                </c:pt>
                <c:pt idx="1152">
                  <c:v>154.9093</c:v>
                </c:pt>
                <c:pt idx="1153">
                  <c:v>154.5008</c:v>
                </c:pt>
                <c:pt idx="1154">
                  <c:v>153.9427</c:v>
                </c:pt>
                <c:pt idx="1155">
                  <c:v>154.77979999999999</c:v>
                </c:pt>
                <c:pt idx="1156">
                  <c:v>153.73349999999999</c:v>
                </c:pt>
                <c:pt idx="1157">
                  <c:v>156.6232</c:v>
                </c:pt>
                <c:pt idx="1158">
                  <c:v>157.6396</c:v>
                </c:pt>
                <c:pt idx="1159">
                  <c:v>157.54990000000001</c:v>
                </c:pt>
                <c:pt idx="1160">
                  <c:v>156.55350000000001</c:v>
                </c:pt>
                <c:pt idx="1161">
                  <c:v>152.94630000000001</c:v>
                </c:pt>
                <c:pt idx="1162">
                  <c:v>154.3314</c:v>
                </c:pt>
                <c:pt idx="1163">
                  <c:v>154.10220000000001</c:v>
                </c:pt>
                <c:pt idx="1164">
                  <c:v>154.49080000000001</c:v>
                </c:pt>
                <c:pt idx="1165">
                  <c:v>153.584</c:v>
                </c:pt>
                <c:pt idx="1166">
                  <c:v>154.1121</c:v>
                </c:pt>
                <c:pt idx="1167">
                  <c:v>154.3015</c:v>
                </c:pt>
                <c:pt idx="1168">
                  <c:v>154.02250000000001</c:v>
                </c:pt>
                <c:pt idx="1169">
                  <c:v>154.07230000000001</c:v>
                </c:pt>
                <c:pt idx="1170">
                  <c:v>156.9222</c:v>
                </c:pt>
                <c:pt idx="1171">
                  <c:v>157.809</c:v>
                </c:pt>
                <c:pt idx="1172">
                  <c:v>158.73570000000001</c:v>
                </c:pt>
                <c:pt idx="1173">
                  <c:v>158.6062</c:v>
                </c:pt>
                <c:pt idx="1174">
                  <c:v>159.17410000000001</c:v>
                </c:pt>
                <c:pt idx="1175">
                  <c:v>158.59620000000001</c:v>
                </c:pt>
                <c:pt idx="1176">
                  <c:v>159.34360000000001</c:v>
                </c:pt>
                <c:pt idx="1177">
                  <c:v>159.2937</c:v>
                </c:pt>
                <c:pt idx="1178">
                  <c:v>158.54640000000001</c:v>
                </c:pt>
                <c:pt idx="1179">
                  <c:v>158.65600000000001</c:v>
                </c:pt>
                <c:pt idx="1180">
                  <c:v>158.69579999999999</c:v>
                </c:pt>
                <c:pt idx="1181">
                  <c:v>157.7791</c:v>
                </c:pt>
                <c:pt idx="1182">
                  <c:v>159.92150000000001</c:v>
                </c:pt>
                <c:pt idx="1183">
                  <c:v>160.08090000000001</c:v>
                </c:pt>
                <c:pt idx="1184">
                  <c:v>160.34</c:v>
                </c:pt>
                <c:pt idx="1185">
                  <c:v>160.26</c:v>
                </c:pt>
                <c:pt idx="1186">
                  <c:v>161.19999999999999</c:v>
                </c:pt>
                <c:pt idx="1187">
                  <c:v>160</c:v>
                </c:pt>
                <c:pt idx="1188">
                  <c:v>159.18</c:v>
                </c:pt>
                <c:pt idx="1189">
                  <c:v>159.26</c:v>
                </c:pt>
                <c:pt idx="1190">
                  <c:v>155.69</c:v>
                </c:pt>
                <c:pt idx="1191">
                  <c:v>157.93</c:v>
                </c:pt>
                <c:pt idx="1192">
                  <c:v>157.51</c:v>
                </c:pt>
                <c:pt idx="1193">
                  <c:v>157.01</c:v>
                </c:pt>
                <c:pt idx="1194">
                  <c:v>158.1</c:v>
                </c:pt>
                <c:pt idx="1195">
                  <c:v>156.88999999999999</c:v>
                </c:pt>
                <c:pt idx="1196">
                  <c:v>157.82</c:v>
                </c:pt>
                <c:pt idx="1197">
                  <c:v>158.72</c:v>
                </c:pt>
                <c:pt idx="1198">
                  <c:v>160.05000000000001</c:v>
                </c:pt>
                <c:pt idx="1199">
                  <c:v>161.19999999999999</c:v>
                </c:pt>
                <c:pt idx="1200">
                  <c:v>162.61000000000001</c:v>
                </c:pt>
                <c:pt idx="1201">
                  <c:v>161.57</c:v>
                </c:pt>
                <c:pt idx="1202">
                  <c:v>160.27000000000001</c:v>
                </c:pt>
                <c:pt idx="1203">
                  <c:v>161.47</c:v>
                </c:pt>
                <c:pt idx="1204">
                  <c:v>163.47</c:v>
                </c:pt>
                <c:pt idx="1205">
                  <c:v>163.77000000000001</c:v>
                </c:pt>
                <c:pt idx="1206">
                  <c:v>164.34</c:v>
                </c:pt>
                <c:pt idx="1207">
                  <c:v>164.52</c:v>
                </c:pt>
                <c:pt idx="1208">
                  <c:v>164.56</c:v>
                </c:pt>
                <c:pt idx="1209">
                  <c:v>165.25</c:v>
                </c:pt>
                <c:pt idx="1210">
                  <c:v>164.64</c:v>
                </c:pt>
                <c:pt idx="1211">
                  <c:v>163.41999999999999</c:v>
                </c:pt>
                <c:pt idx="1212">
                  <c:v>163.38</c:v>
                </c:pt>
                <c:pt idx="1213">
                  <c:v>163.91</c:v>
                </c:pt>
                <c:pt idx="1214">
                  <c:v>161.91999999999999</c:v>
                </c:pt>
                <c:pt idx="1215">
                  <c:v>162.35</c:v>
                </c:pt>
                <c:pt idx="1216">
                  <c:v>163.07</c:v>
                </c:pt>
                <c:pt idx="1217">
                  <c:v>162.5</c:v>
                </c:pt>
                <c:pt idx="1218">
                  <c:v>161.72</c:v>
                </c:pt>
                <c:pt idx="1219">
                  <c:v>162.54</c:v>
                </c:pt>
                <c:pt idx="1220">
                  <c:v>159.93</c:v>
                </c:pt>
                <c:pt idx="1221">
                  <c:v>160.1</c:v>
                </c:pt>
                <c:pt idx="1222">
                  <c:v>159.09</c:v>
                </c:pt>
                <c:pt idx="1223">
                  <c:v>161</c:v>
                </c:pt>
                <c:pt idx="1224">
                  <c:v>159.08000000000001</c:v>
                </c:pt>
                <c:pt idx="1225">
                  <c:v>156.41</c:v>
                </c:pt>
                <c:pt idx="1226">
                  <c:v>155.84</c:v>
                </c:pt>
                <c:pt idx="1227">
                  <c:v>157.6</c:v>
                </c:pt>
                <c:pt idx="1228">
                  <c:v>158.22999999999999</c:v>
                </c:pt>
                <c:pt idx="1229">
                  <c:v>158.94999999999999</c:v>
                </c:pt>
                <c:pt idx="1230">
                  <c:v>159.83000000000001</c:v>
                </c:pt>
                <c:pt idx="1231">
                  <c:v>161.21</c:v>
                </c:pt>
                <c:pt idx="1232">
                  <c:v>161.41999999999999</c:v>
                </c:pt>
                <c:pt idx="1233">
                  <c:v>161.54</c:v>
                </c:pt>
                <c:pt idx="1234">
                  <c:v>160.77000000000001</c:v>
                </c:pt>
                <c:pt idx="1235">
                  <c:v>158.76</c:v>
                </c:pt>
                <c:pt idx="1236">
                  <c:v>161.01</c:v>
                </c:pt>
                <c:pt idx="1237">
                  <c:v>163.25</c:v>
                </c:pt>
                <c:pt idx="1238">
                  <c:v>162.76</c:v>
                </c:pt>
                <c:pt idx="1239">
                  <c:v>161.77000000000001</c:v>
                </c:pt>
                <c:pt idx="1240">
                  <c:v>161.16999999999999</c:v>
                </c:pt>
                <c:pt idx="1241">
                  <c:v>163.02000000000001</c:v>
                </c:pt>
                <c:pt idx="1242">
                  <c:v>163.41</c:v>
                </c:pt>
                <c:pt idx="1243">
                  <c:v>164.87</c:v>
                </c:pt>
                <c:pt idx="1244">
                  <c:v>165.52</c:v>
                </c:pt>
                <c:pt idx="1245">
                  <c:v>164.66</c:v>
                </c:pt>
                <c:pt idx="1246">
                  <c:v>164.88</c:v>
                </c:pt>
                <c:pt idx="1247">
                  <c:v>165.65</c:v>
                </c:pt>
                <c:pt idx="1248">
                  <c:v>164.3</c:v>
                </c:pt>
                <c:pt idx="1249">
                  <c:v>163.92</c:v>
                </c:pt>
                <c:pt idx="1250">
                  <c:v>166.19</c:v>
                </c:pt>
                <c:pt idx="1251">
                  <c:v>167.68</c:v>
                </c:pt>
                <c:pt idx="1252">
                  <c:v>167.65</c:v>
                </c:pt>
                <c:pt idx="1253">
                  <c:v>169.78</c:v>
                </c:pt>
                <c:pt idx="1254">
                  <c:v>156.04</c:v>
                </c:pt>
                <c:pt idx="1255">
                  <c:v>155.35</c:v>
                </c:pt>
                <c:pt idx="1256">
                  <c:v>155.30000000000001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4E-0B48-94C2-6417E8B0B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467199"/>
        <c:axId val="1775138335"/>
      </c:lineChart>
      <c:catAx>
        <c:axId val="178546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138335"/>
        <c:crosses val="autoZero"/>
        <c:auto val="1"/>
        <c:lblAlgn val="ctr"/>
        <c:lblOffset val="100"/>
        <c:noMultiLvlLbl val="0"/>
      </c:catAx>
      <c:valAx>
        <c:axId val="177513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46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Intrinsic and Stock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'Stock Valuation'!$A$12:$A$14</c:f>
              <c:strCache>
                <c:ptCount val="3"/>
                <c:pt idx="0">
                  <c:v>Value of stock</c:v>
                </c:pt>
                <c:pt idx="2">
                  <c:v>Real value of Walmart Stock</c:v>
                </c:pt>
              </c:strCache>
            </c:strRef>
          </c:cat>
          <c:val>
            <c:numRef>
              <c:f>'Stock Valuation'!$B$12:$B$14</c:f>
              <c:numCache>
                <c:formatCode>General</c:formatCode>
                <c:ptCount val="3"/>
                <c:pt idx="0">
                  <c:v>155.66128631717422</c:v>
                </c:pt>
                <c:pt idx="2">
                  <c:v>155.86000000000001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5-46C7-8D36-F028D12C2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101384"/>
        <c:axId val="448103432"/>
      </c:barChart>
      <c:catAx>
        <c:axId val="44810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03432"/>
        <c:crosses val="autoZero"/>
        <c:auto val="1"/>
        <c:lblAlgn val="ctr"/>
        <c:lblOffset val="100"/>
        <c:noMultiLvlLbl val="0"/>
      </c:catAx>
      <c:valAx>
        <c:axId val="44810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0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654050</xdr:colOff>
      <xdr:row>4</xdr:row>
      <xdr:rowOff>69850</xdr:rowOff>
    </xdr:from>
    <xdr:to>
      <xdr:col>14</xdr:col>
      <xdr:colOff>514350</xdr:colOff>
      <xdr:row>20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EBF313-612C-48B6-C5F1-B136B4ED7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615950</xdr:colOff>
      <xdr:row>23</xdr:row>
      <xdr:rowOff>82550</xdr:rowOff>
    </xdr:from>
    <xdr:to>
      <xdr:col>14</xdr:col>
      <xdr:colOff>476250</xdr:colOff>
      <xdr:row>40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09EC9C-EE7B-755A-C4BE-FA176A3A5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654050</xdr:colOff>
      <xdr:row>23</xdr:row>
      <xdr:rowOff>82550</xdr:rowOff>
    </xdr:from>
    <xdr:to>
      <xdr:col>7</xdr:col>
      <xdr:colOff>222250</xdr:colOff>
      <xdr:row>40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0D6E33-1C6E-CE10-BD2D-CBAB7546C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12</xdr:row>
      <xdr:rowOff>47625</xdr:rowOff>
    </xdr:from>
    <xdr:to>
      <xdr:col>12</xdr:col>
      <xdr:colOff>66675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A59316-1EAE-971C-E2DC-03188054D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19</xdr:row>
      <xdr:rowOff>152400</xdr:rowOff>
    </xdr:from>
    <xdr:to>
      <xdr:col>22</xdr:col>
      <xdr:colOff>238125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C25A2A-BE79-4988-970D-7F8F16805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457200</xdr:colOff>
      <xdr:row>32</xdr:row>
      <xdr:rowOff>28574</xdr:rowOff>
    </xdr:from>
    <xdr:to>
      <xdr:col>25</xdr:col>
      <xdr:colOff>133350</xdr:colOff>
      <xdr:row>47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235893-C415-4BFE-B22A-F503BDFB1139}"/>
            </a:ext>
            <a:ext uri="{147F2762-F138-4A5C-976F-8EAC2B608ADB}">
              <a16:predDERef xmlns:a16="http://schemas.microsoft.com/office/drawing/2014/main" pred="{66C25A2A-BE79-4988-970D-7F8F16805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104775</xdr:colOff>
      <xdr:row>1</xdr:row>
      <xdr:rowOff>180976</xdr:rowOff>
    </xdr:from>
    <xdr:to>
      <xdr:col>19</xdr:col>
      <xdr:colOff>563562</xdr:colOff>
      <xdr:row>16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32945C-23E7-4D83-A29E-C901EE137388}"/>
            </a:ext>
            <a:ext uri="{147F2762-F138-4A5C-976F-8EAC2B608ADB}">
              <a16:predDERef xmlns:a16="http://schemas.microsoft.com/office/drawing/2014/main" pred="{4E235893-C415-4BFE-B22A-F503BDFB1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228600</xdr:colOff>
      <xdr:row>42</xdr:row>
      <xdr:rowOff>50800</xdr:rowOff>
    </xdr:from>
    <xdr:to>
      <xdr:col>15</xdr:col>
      <xdr:colOff>558800</xdr:colOff>
      <xdr:row>56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9767FC-4506-A090-17D7-CB985E7F2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0</xdr:row>
      <xdr:rowOff>133350</xdr:rowOff>
    </xdr:from>
    <xdr:to>
      <xdr:col>16</xdr:col>
      <xdr:colOff>352425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90A31-FEC4-D022-E7B2-D2C6B8343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0"/>
  <sheetViews>
    <sheetView workbookViewId="0">
      <pane ySplit="3" topLeftCell="A4" activePane="bottomLeft" state="frozen"/>
      <selection pane="bottomLeft" activeCell="C25" sqref="C25"/>
    </sheetView>
  </sheetViews>
  <sheetFormatPr baseColWidth="10" defaultColWidth="8.83203125" defaultRowHeight="13" outlineLevelRow="1" x14ac:dyDescent="0.15"/>
  <cols>
    <col min="1" max="1" width="59.33203125" customWidth="1"/>
    <col min="2" max="7" width="16.33203125" customWidth="1"/>
    <col min="8" max="9" width="11.5" customWidth="1"/>
    <col min="10" max="10" width="24.5" customWidth="1"/>
    <col min="11" max="256" width="11.5" customWidth="1"/>
  </cols>
  <sheetData>
    <row r="1" spans="1:7" ht="14" x14ac:dyDescent="0.15">
      <c r="A1" s="112" t="s">
        <v>0</v>
      </c>
      <c r="B1" s="112"/>
      <c r="C1" s="112"/>
      <c r="D1" s="112"/>
      <c r="E1" s="112"/>
      <c r="F1" s="112"/>
      <c r="G1" s="112"/>
    </row>
    <row r="2" spans="1:7" ht="14" x14ac:dyDescent="0.15">
      <c r="A2" s="112" t="s">
        <v>1</v>
      </c>
      <c r="B2" s="112"/>
      <c r="C2" s="112"/>
      <c r="D2" s="112"/>
      <c r="E2" s="112"/>
      <c r="F2" s="112"/>
      <c r="G2" s="112"/>
    </row>
    <row r="3" spans="1:7" x14ac:dyDescent="0.15">
      <c r="A3" s="17"/>
      <c r="B3" s="16">
        <v>2017</v>
      </c>
      <c r="C3" s="16">
        <v>2018</v>
      </c>
      <c r="D3" s="16">
        <v>2019</v>
      </c>
      <c r="E3" s="16">
        <v>2020</v>
      </c>
      <c r="F3" s="16">
        <v>2021</v>
      </c>
      <c r="G3" s="16">
        <v>2022</v>
      </c>
    </row>
    <row r="4" spans="1:7" x14ac:dyDescent="0.15">
      <c r="A4" s="16" t="s">
        <v>2</v>
      </c>
    </row>
    <row r="5" spans="1:7" x14ac:dyDescent="0.15">
      <c r="A5" s="1" t="s">
        <v>3</v>
      </c>
    </row>
    <row r="6" spans="1:7" collapsed="1" x14ac:dyDescent="0.15">
      <c r="A6" s="2" t="s">
        <v>4</v>
      </c>
      <c r="B6" s="104">
        <v>6756</v>
      </c>
      <c r="C6" s="104">
        <v>7722</v>
      </c>
      <c r="D6" s="104">
        <v>9465</v>
      </c>
      <c r="E6" s="104">
        <v>17741</v>
      </c>
      <c r="F6" s="104">
        <v>14760</v>
      </c>
      <c r="G6" s="104">
        <v>8625</v>
      </c>
    </row>
    <row r="7" spans="1:7" hidden="1" outlineLevel="1" x14ac:dyDescent="0.15">
      <c r="A7" s="2" t="s">
        <v>5</v>
      </c>
      <c r="B7" s="104">
        <v>6756</v>
      </c>
      <c r="C7" s="104" t="s">
        <v>6</v>
      </c>
      <c r="D7" s="104" t="s">
        <v>6</v>
      </c>
      <c r="E7" s="104" t="s">
        <v>6</v>
      </c>
      <c r="F7" s="104" t="s">
        <v>6</v>
      </c>
      <c r="G7" s="104" t="s">
        <v>6</v>
      </c>
    </row>
    <row r="8" spans="1:7" hidden="1" outlineLevel="1" x14ac:dyDescent="0.15">
      <c r="A8" s="2" t="s">
        <v>7</v>
      </c>
      <c r="B8" s="104">
        <v>0</v>
      </c>
      <c r="C8" s="104" t="s">
        <v>6</v>
      </c>
      <c r="D8" s="104" t="s">
        <v>6</v>
      </c>
      <c r="E8" s="104" t="s">
        <v>6</v>
      </c>
      <c r="F8" s="104" t="s">
        <v>6</v>
      </c>
      <c r="G8" s="104" t="s">
        <v>6</v>
      </c>
    </row>
    <row r="9" spans="1:7" collapsed="1" x14ac:dyDescent="0.15">
      <c r="A9" s="2" t="s">
        <v>8</v>
      </c>
      <c r="B9" s="104">
        <f t="shared" ref="B9:G9" si="0">SUM(B10:B12)</f>
        <v>5614</v>
      </c>
      <c r="C9" s="104">
        <f t="shared" si="0"/>
        <v>6283</v>
      </c>
      <c r="D9" s="104">
        <f t="shared" si="0"/>
        <v>6284</v>
      </c>
      <c r="E9" s="104">
        <f t="shared" si="0"/>
        <v>6516</v>
      </c>
      <c r="F9" s="104">
        <f t="shared" si="0"/>
        <v>8280</v>
      </c>
      <c r="G9" s="104">
        <f t="shared" si="0"/>
        <v>7933</v>
      </c>
    </row>
    <row r="10" spans="1:7" hidden="1" outlineLevel="1" x14ac:dyDescent="0.15">
      <c r="A10" s="2" t="s">
        <v>9</v>
      </c>
      <c r="B10" s="104">
        <v>5614</v>
      </c>
      <c r="C10" s="104">
        <v>6283</v>
      </c>
      <c r="D10" s="104">
        <v>6284</v>
      </c>
      <c r="E10" s="104">
        <v>6516</v>
      </c>
      <c r="F10" s="104">
        <v>8280</v>
      </c>
      <c r="G10" s="104">
        <v>7933</v>
      </c>
    </row>
    <row r="11" spans="1:7" hidden="1" outlineLevel="1" x14ac:dyDescent="0.15">
      <c r="A11" s="2" t="s">
        <v>10</v>
      </c>
      <c r="B11" s="104">
        <v>0</v>
      </c>
      <c r="C11" s="104"/>
      <c r="D11" s="104">
        <v>0</v>
      </c>
      <c r="E11" s="104">
        <v>0</v>
      </c>
      <c r="F11" s="104">
        <v>0</v>
      </c>
      <c r="G11" s="104">
        <v>0</v>
      </c>
    </row>
    <row r="12" spans="1:7" hidden="1" outlineLevel="1" x14ac:dyDescent="0.15">
      <c r="A12" s="2" t="s">
        <v>11</v>
      </c>
      <c r="B12" s="104">
        <v>0</v>
      </c>
      <c r="C12" s="104">
        <v>0</v>
      </c>
      <c r="D12" s="104">
        <v>0</v>
      </c>
      <c r="E12" s="104">
        <v>0</v>
      </c>
      <c r="F12" s="104">
        <v>0</v>
      </c>
      <c r="G12" s="104">
        <v>0</v>
      </c>
    </row>
    <row r="13" spans="1:7" collapsed="1" x14ac:dyDescent="0.15">
      <c r="A13" s="2" t="s">
        <v>12</v>
      </c>
      <c r="B13" s="107">
        <v>43783</v>
      </c>
      <c r="C13" s="107">
        <v>44269</v>
      </c>
      <c r="D13" s="107">
        <v>44435</v>
      </c>
      <c r="E13" s="107">
        <v>44949</v>
      </c>
      <c r="F13" s="107">
        <v>56511</v>
      </c>
      <c r="G13" s="107">
        <v>56576</v>
      </c>
    </row>
    <row r="14" spans="1:7" hidden="1" outlineLevel="1" x14ac:dyDescent="0.15">
      <c r="A14" s="2" t="s">
        <v>13</v>
      </c>
      <c r="B14" s="104" t="s">
        <v>6</v>
      </c>
      <c r="C14" s="104" t="s">
        <v>6</v>
      </c>
      <c r="D14" s="104" t="s">
        <v>6</v>
      </c>
      <c r="E14" s="104" t="s">
        <v>6</v>
      </c>
      <c r="F14" s="104" t="s">
        <v>6</v>
      </c>
      <c r="G14" s="104" t="s">
        <v>6</v>
      </c>
    </row>
    <row r="15" spans="1:7" hidden="1" outlineLevel="1" x14ac:dyDescent="0.15">
      <c r="A15" s="2" t="s">
        <v>14</v>
      </c>
      <c r="B15" s="104" t="s">
        <v>6</v>
      </c>
      <c r="C15" s="104" t="s">
        <v>6</v>
      </c>
      <c r="D15" s="104" t="s">
        <v>6</v>
      </c>
      <c r="E15" s="104" t="s">
        <v>6</v>
      </c>
      <c r="F15" s="104" t="s">
        <v>6</v>
      </c>
      <c r="G15" s="104" t="s">
        <v>6</v>
      </c>
    </row>
    <row r="16" spans="1:7" hidden="1" outlineLevel="1" x14ac:dyDescent="0.15">
      <c r="A16" s="2" t="s">
        <v>15</v>
      </c>
      <c r="B16" s="104" t="s">
        <v>6</v>
      </c>
      <c r="C16" s="104" t="s">
        <v>6</v>
      </c>
      <c r="D16" s="104" t="s">
        <v>6</v>
      </c>
      <c r="E16" s="104" t="s">
        <v>6</v>
      </c>
      <c r="F16" s="104" t="s">
        <v>6</v>
      </c>
      <c r="G16" s="104" t="s">
        <v>6</v>
      </c>
    </row>
    <row r="17" spans="1:8" hidden="1" outlineLevel="1" x14ac:dyDescent="0.15">
      <c r="A17" s="2" t="s">
        <v>16</v>
      </c>
      <c r="B17" s="104" t="s">
        <v>6</v>
      </c>
      <c r="C17" s="104"/>
      <c r="D17" s="104" t="s">
        <v>6</v>
      </c>
      <c r="E17" s="104" t="s">
        <v>6</v>
      </c>
      <c r="F17" s="104" t="s">
        <v>6</v>
      </c>
      <c r="G17" s="104" t="s">
        <v>6</v>
      </c>
    </row>
    <row r="18" spans="1:8" collapsed="1" x14ac:dyDescent="0.15">
      <c r="A18" s="2" t="s">
        <v>17</v>
      </c>
      <c r="B18" s="104">
        <f t="shared" ref="B18:G18" si="1">SUM(B19:B20)</f>
        <v>3511</v>
      </c>
      <c r="C18" s="104">
        <f t="shared" si="1"/>
        <v>3623</v>
      </c>
      <c r="D18" s="104">
        <f t="shared" si="1"/>
        <v>1622</v>
      </c>
      <c r="E18" s="104">
        <f t="shared" si="1"/>
        <v>20861</v>
      </c>
      <c r="F18" s="104">
        <f t="shared" si="1"/>
        <v>1519</v>
      </c>
      <c r="G18" s="104">
        <f t="shared" si="1"/>
        <v>2521</v>
      </c>
    </row>
    <row r="19" spans="1:8" hidden="1" outlineLevel="1" x14ac:dyDescent="0.15">
      <c r="A19" s="2" t="s">
        <v>18</v>
      </c>
      <c r="B19" s="104" t="s">
        <v>6</v>
      </c>
      <c r="C19" s="104" t="s">
        <v>6</v>
      </c>
      <c r="D19" s="104" t="s">
        <v>6</v>
      </c>
      <c r="E19" s="104" t="s">
        <v>6</v>
      </c>
      <c r="F19" s="104" t="s">
        <v>6</v>
      </c>
      <c r="G19" s="104" t="s">
        <v>6</v>
      </c>
    </row>
    <row r="20" spans="1:8" hidden="1" outlineLevel="1" x14ac:dyDescent="0.15">
      <c r="A20" s="2" t="s">
        <v>19</v>
      </c>
      <c r="B20" s="104">
        <v>3511</v>
      </c>
      <c r="C20" s="104">
        <v>3623</v>
      </c>
      <c r="D20" s="104">
        <v>1622</v>
      </c>
      <c r="E20" s="104">
        <v>20861</v>
      </c>
      <c r="F20" s="104">
        <v>1519</v>
      </c>
      <c r="G20" s="104">
        <v>2521</v>
      </c>
    </row>
    <row r="21" spans="1:8" x14ac:dyDescent="0.15">
      <c r="A21" s="8" t="s">
        <v>20</v>
      </c>
      <c r="B21" s="105">
        <f t="shared" ref="B21:G21" si="2">B6+B9+B13+B18</f>
        <v>59664</v>
      </c>
      <c r="C21" s="105">
        <f t="shared" si="2"/>
        <v>61897</v>
      </c>
      <c r="D21" s="105">
        <f t="shared" si="2"/>
        <v>61806</v>
      </c>
      <c r="E21" s="105">
        <f t="shared" si="2"/>
        <v>90067</v>
      </c>
      <c r="F21" s="105">
        <f t="shared" si="2"/>
        <v>81070</v>
      </c>
      <c r="G21" s="105">
        <f t="shared" si="2"/>
        <v>75655</v>
      </c>
    </row>
    <row r="22" spans="1:8" collapsed="1" x14ac:dyDescent="0.15">
      <c r="A22" s="2" t="s">
        <v>21</v>
      </c>
      <c r="B22" s="104">
        <f t="shared" ref="B22:G22" si="3">B23-B24</f>
        <v>114818</v>
      </c>
      <c r="C22" s="104">
        <f t="shared" si="3"/>
        <v>111395</v>
      </c>
      <c r="D22" s="104">
        <f t="shared" si="3"/>
        <v>127049</v>
      </c>
      <c r="E22" s="104">
        <f t="shared" si="3"/>
        <v>109848</v>
      </c>
      <c r="F22" s="104">
        <f t="shared" si="3"/>
        <v>112624</v>
      </c>
      <c r="G22" s="104">
        <f t="shared" si="3"/>
        <v>119234</v>
      </c>
      <c r="H22" s="4"/>
    </row>
    <row r="23" spans="1:8" hidden="1" outlineLevel="1" x14ac:dyDescent="0.15">
      <c r="A23" s="2" t="s">
        <v>22</v>
      </c>
      <c r="B23" s="104">
        <v>197857</v>
      </c>
      <c r="C23" s="104">
        <v>198570</v>
      </c>
      <c r="D23" s="104">
        <v>221563</v>
      </c>
      <c r="E23" s="104">
        <v>198218</v>
      </c>
      <c r="F23" s="104">
        <v>207433</v>
      </c>
      <c r="G23" s="104">
        <v>220844</v>
      </c>
    </row>
    <row r="24" spans="1:8" hidden="1" outlineLevel="1" x14ac:dyDescent="0.15">
      <c r="A24" s="2" t="s">
        <v>23</v>
      </c>
      <c r="B24" s="104">
        <v>83039</v>
      </c>
      <c r="C24" s="104">
        <v>87175</v>
      </c>
      <c r="D24" s="104">
        <v>94514</v>
      </c>
      <c r="E24" s="104">
        <v>88370</v>
      </c>
      <c r="F24" s="104">
        <v>94809</v>
      </c>
      <c r="G24" s="104">
        <v>101610</v>
      </c>
    </row>
    <row r="25" spans="1:8" x14ac:dyDescent="0.15">
      <c r="A25" s="2" t="s">
        <v>24</v>
      </c>
      <c r="B25" s="104" t="s">
        <v>6</v>
      </c>
      <c r="C25" s="104" t="s">
        <v>6</v>
      </c>
      <c r="D25" s="104">
        <v>0</v>
      </c>
      <c r="E25" s="104">
        <v>0</v>
      </c>
      <c r="F25" s="104">
        <v>0</v>
      </c>
      <c r="G25" s="104">
        <v>0</v>
      </c>
    </row>
    <row r="26" spans="1:8" x14ac:dyDescent="0.15">
      <c r="A26" s="2" t="s">
        <v>25</v>
      </c>
      <c r="B26" s="104" t="s">
        <v>6</v>
      </c>
      <c r="C26" s="104" t="s">
        <v>6</v>
      </c>
      <c r="D26" s="104" t="s">
        <v>6</v>
      </c>
      <c r="E26" s="104">
        <v>14422</v>
      </c>
      <c r="F26" s="104">
        <v>12888</v>
      </c>
      <c r="G26" s="104">
        <v>11169</v>
      </c>
    </row>
    <row r="27" spans="1:8" x14ac:dyDescent="0.15">
      <c r="A27" s="2" t="s">
        <v>26</v>
      </c>
      <c r="B27" s="104">
        <v>18242</v>
      </c>
      <c r="C27" s="104">
        <v>36981</v>
      </c>
      <c r="D27" s="104">
        <v>36273</v>
      </c>
      <c r="E27" s="104">
        <v>33883</v>
      </c>
      <c r="F27" s="104">
        <v>33814</v>
      </c>
      <c r="G27" s="104">
        <v>32474</v>
      </c>
    </row>
    <row r="28" spans="1:8" collapsed="1" x14ac:dyDescent="0.15">
      <c r="A28" s="2" t="s">
        <v>27</v>
      </c>
      <c r="B28" s="104">
        <f t="shared" ref="B28:G28" si="4">SUM(B29:B30)</f>
        <v>11798</v>
      </c>
      <c r="C28" s="104">
        <f t="shared" si="4"/>
        <v>9022</v>
      </c>
      <c r="D28" s="104">
        <f t="shared" si="4"/>
        <v>11367</v>
      </c>
      <c r="E28" s="104">
        <f t="shared" si="4"/>
        <v>4276</v>
      </c>
      <c r="F28" s="104">
        <f t="shared" si="4"/>
        <v>4464</v>
      </c>
      <c r="G28" s="104">
        <f t="shared" si="4"/>
        <v>4665</v>
      </c>
    </row>
    <row r="29" spans="1:8" hidden="1" outlineLevel="1" x14ac:dyDescent="0.15">
      <c r="A29" s="2" t="s">
        <v>28</v>
      </c>
      <c r="B29" s="104" t="s">
        <v>6</v>
      </c>
      <c r="C29" s="104" t="s">
        <v>6</v>
      </c>
      <c r="D29" s="104" t="s">
        <v>6</v>
      </c>
      <c r="E29" s="104" t="s">
        <v>6</v>
      </c>
      <c r="F29" s="104" t="s">
        <v>6</v>
      </c>
      <c r="G29" s="104" t="s">
        <v>6</v>
      </c>
    </row>
    <row r="30" spans="1:8" hidden="1" outlineLevel="1" x14ac:dyDescent="0.15">
      <c r="A30" s="2" t="s">
        <v>29</v>
      </c>
      <c r="B30" s="104">
        <v>11798</v>
      </c>
      <c r="C30" s="104">
        <v>9022</v>
      </c>
      <c r="D30" s="104">
        <v>11367</v>
      </c>
      <c r="E30" s="104">
        <v>4276</v>
      </c>
      <c r="F30" s="104">
        <v>4464</v>
      </c>
      <c r="G30" s="104">
        <v>4665</v>
      </c>
    </row>
    <row r="31" spans="1:8" x14ac:dyDescent="0.15">
      <c r="A31" s="10" t="s">
        <v>30</v>
      </c>
      <c r="B31" s="108">
        <f>B22+B27+B28</f>
        <v>144858</v>
      </c>
      <c r="C31" s="108">
        <f>C22+C27+C28</f>
        <v>157398</v>
      </c>
      <c r="D31" s="108">
        <f>D22+D27+D28</f>
        <v>174689</v>
      </c>
      <c r="E31" s="108">
        <f>E22+E27+E28+E26</f>
        <v>162429</v>
      </c>
      <c r="F31" s="108">
        <f>F22+F27+F28+F26</f>
        <v>163790</v>
      </c>
      <c r="G31" s="108">
        <f>G22+G27+G28+G26</f>
        <v>167542</v>
      </c>
    </row>
    <row r="32" spans="1:8" x14ac:dyDescent="0.15">
      <c r="A32" s="8" t="s">
        <v>31</v>
      </c>
      <c r="B32" s="109">
        <f t="shared" ref="B32:G32" si="5">B21+B31</f>
        <v>204522</v>
      </c>
      <c r="C32" s="109">
        <f t="shared" si="5"/>
        <v>219295</v>
      </c>
      <c r="D32" s="109">
        <f t="shared" si="5"/>
        <v>236495</v>
      </c>
      <c r="E32" s="109">
        <f t="shared" si="5"/>
        <v>252496</v>
      </c>
      <c r="F32" s="109">
        <f t="shared" si="5"/>
        <v>244860</v>
      </c>
      <c r="G32" s="109">
        <f t="shared" si="5"/>
        <v>243197</v>
      </c>
    </row>
    <row r="33" spans="1:7" x14ac:dyDescent="0.15">
      <c r="A33" s="1" t="s">
        <v>32</v>
      </c>
      <c r="B33" s="107"/>
      <c r="C33" s="107"/>
      <c r="D33" s="107"/>
      <c r="E33" s="107"/>
      <c r="F33" s="107"/>
      <c r="G33" s="107"/>
    </row>
    <row r="34" spans="1:7" collapsed="1" x14ac:dyDescent="0.15">
      <c r="A34" s="2" t="s">
        <v>33</v>
      </c>
      <c r="B34" s="104">
        <f t="shared" ref="B34:G34" si="6">SUM(B35:B36)</f>
        <v>9662</v>
      </c>
      <c r="C34" s="104">
        <f t="shared" si="6"/>
        <v>7830</v>
      </c>
      <c r="D34" s="104">
        <f t="shared" si="6"/>
        <v>8241</v>
      </c>
      <c r="E34" s="104">
        <f t="shared" si="6"/>
        <v>5296</v>
      </c>
      <c r="F34" s="104">
        <f t="shared" si="6"/>
        <v>5207</v>
      </c>
      <c r="G34" s="104">
        <f t="shared" si="6"/>
        <v>6603</v>
      </c>
    </row>
    <row r="35" spans="1:7" hidden="1" outlineLevel="1" x14ac:dyDescent="0.15">
      <c r="A35" s="2" t="s">
        <v>34</v>
      </c>
      <c r="B35" s="104">
        <v>5257</v>
      </c>
      <c r="C35" s="104">
        <v>5225</v>
      </c>
      <c r="D35" s="104">
        <v>575</v>
      </c>
      <c r="E35" s="104">
        <v>224</v>
      </c>
      <c r="F35" s="104">
        <v>410</v>
      </c>
      <c r="G35" s="104">
        <v>372</v>
      </c>
    </row>
    <row r="36" spans="1:7" hidden="1" outlineLevel="1" x14ac:dyDescent="0.15">
      <c r="A36" s="2" t="s">
        <v>35</v>
      </c>
      <c r="B36" s="104">
        <v>4405</v>
      </c>
      <c r="C36" s="104">
        <v>2605</v>
      </c>
      <c r="D36" s="104">
        <v>7666</v>
      </c>
      <c r="E36" s="104">
        <v>5072</v>
      </c>
      <c r="F36" s="104">
        <v>4797</v>
      </c>
      <c r="G36" s="104">
        <v>6231</v>
      </c>
    </row>
    <row r="37" spans="1:7" x14ac:dyDescent="0.15">
      <c r="A37" s="2" t="s">
        <v>36</v>
      </c>
      <c r="B37" s="104">
        <v>46092</v>
      </c>
      <c r="C37" s="104">
        <v>47060</v>
      </c>
      <c r="D37" s="104">
        <v>46973</v>
      </c>
      <c r="E37" s="104">
        <v>49141</v>
      </c>
      <c r="F37" s="104">
        <v>55261</v>
      </c>
      <c r="G37" s="104">
        <v>53742</v>
      </c>
    </row>
    <row r="38" spans="1:7" x14ac:dyDescent="0.15">
      <c r="A38" s="2" t="s">
        <v>37</v>
      </c>
      <c r="B38" s="104">
        <v>645</v>
      </c>
      <c r="C38" s="104">
        <v>428</v>
      </c>
      <c r="D38" s="104">
        <v>280</v>
      </c>
      <c r="E38" s="104">
        <v>242</v>
      </c>
      <c r="F38" s="104">
        <v>851</v>
      </c>
      <c r="G38" s="104">
        <v>727</v>
      </c>
    </row>
    <row r="39" spans="1:7" collapsed="1" x14ac:dyDescent="0.15">
      <c r="A39" s="2" t="s">
        <v>38</v>
      </c>
      <c r="B39" s="104">
        <f t="shared" ref="B39:G39" si="7">SUM(B40:B41)</f>
        <v>22122</v>
      </c>
      <c r="C39" s="104">
        <f t="shared" si="7"/>
        <v>22159</v>
      </c>
      <c r="D39" s="104">
        <f t="shared" si="7"/>
        <v>22296</v>
      </c>
      <c r="E39" s="104">
        <f t="shared" si="7"/>
        <v>37966</v>
      </c>
      <c r="F39" s="104">
        <f t="shared" si="7"/>
        <v>26060</v>
      </c>
      <c r="G39" s="104">
        <f t="shared" si="7"/>
        <v>31126</v>
      </c>
    </row>
    <row r="40" spans="1:7" hidden="1" outlineLevel="1" x14ac:dyDescent="0.15">
      <c r="A40" s="2" t="s">
        <v>39</v>
      </c>
      <c r="B40" s="104">
        <v>19375</v>
      </c>
      <c r="C40" s="104">
        <v>20227</v>
      </c>
      <c r="D40" s="104">
        <v>20306</v>
      </c>
      <c r="E40" s="104">
        <v>22922</v>
      </c>
      <c r="F40" s="104">
        <v>23480</v>
      </c>
      <c r="G40" s="104">
        <v>25689</v>
      </c>
    </row>
    <row r="41" spans="1:7" hidden="1" outlineLevel="1" x14ac:dyDescent="0.15">
      <c r="A41" s="2" t="s">
        <v>40</v>
      </c>
      <c r="B41" s="104">
        <v>2747</v>
      </c>
      <c r="C41" s="104">
        <v>1932</v>
      </c>
      <c r="D41" s="104">
        <v>1990</v>
      </c>
      <c r="E41" s="104">
        <v>15044</v>
      </c>
      <c r="F41" s="104">
        <v>2580</v>
      </c>
      <c r="G41" s="104">
        <v>5437</v>
      </c>
    </row>
    <row r="42" spans="1:7" x14ac:dyDescent="0.15">
      <c r="A42" s="8" t="s">
        <v>41</v>
      </c>
      <c r="B42" s="105">
        <f t="shared" ref="B42:G42" si="8">B34+B37+B38+B39</f>
        <v>78521</v>
      </c>
      <c r="C42" s="105">
        <f t="shared" si="8"/>
        <v>77477</v>
      </c>
      <c r="D42" s="105">
        <f t="shared" si="8"/>
        <v>77790</v>
      </c>
      <c r="E42" s="105">
        <f t="shared" si="8"/>
        <v>92645</v>
      </c>
      <c r="F42" s="105">
        <f t="shared" si="8"/>
        <v>87379</v>
      </c>
      <c r="G42" s="105">
        <f t="shared" si="8"/>
        <v>92198</v>
      </c>
    </row>
    <row r="43" spans="1:7" collapsed="1" x14ac:dyDescent="0.15">
      <c r="A43" s="2" t="s">
        <v>42</v>
      </c>
      <c r="B43" s="104">
        <f t="shared" ref="B43:G43" si="9">SUM(B44:B51)</f>
        <v>36825</v>
      </c>
      <c r="C43" s="104">
        <f t="shared" si="9"/>
        <v>50203</v>
      </c>
      <c r="D43" s="104">
        <f t="shared" si="9"/>
        <v>64192</v>
      </c>
      <c r="E43" s="104">
        <f t="shared" si="9"/>
        <v>57950</v>
      </c>
      <c r="F43" s="104">
        <f t="shared" si="9"/>
        <v>52116</v>
      </c>
      <c r="G43" s="104">
        <f t="shared" si="9"/>
        <v>52320</v>
      </c>
    </row>
    <row r="44" spans="1:7" hidden="1" outlineLevel="1" x14ac:dyDescent="0.15">
      <c r="A44" s="2" t="s">
        <v>43</v>
      </c>
      <c r="B44" s="104">
        <v>0</v>
      </c>
      <c r="C44" s="104">
        <v>0</v>
      </c>
      <c r="D44" s="104">
        <v>0</v>
      </c>
      <c r="E44" s="104">
        <v>0</v>
      </c>
      <c r="F44" s="104">
        <v>0</v>
      </c>
      <c r="G44" s="104">
        <v>0</v>
      </c>
    </row>
    <row r="45" spans="1:7" hidden="1" outlineLevel="1" x14ac:dyDescent="0.15">
      <c r="A45" s="2" t="s">
        <v>44</v>
      </c>
      <c r="B45" s="104">
        <v>0</v>
      </c>
      <c r="C45" s="104">
        <v>0</v>
      </c>
      <c r="D45" s="104">
        <v>0</v>
      </c>
      <c r="E45" s="104">
        <v>0</v>
      </c>
      <c r="F45" s="104">
        <v>0</v>
      </c>
      <c r="G45" s="104">
        <v>0</v>
      </c>
    </row>
    <row r="46" spans="1:7" hidden="1" outlineLevel="1" x14ac:dyDescent="0.15">
      <c r="A46" s="2" t="s">
        <v>45</v>
      </c>
      <c r="B46" s="104">
        <v>0</v>
      </c>
      <c r="C46" s="104">
        <v>0</v>
      </c>
      <c r="D46" s="104">
        <v>0</v>
      </c>
      <c r="E46" s="104">
        <v>0</v>
      </c>
      <c r="F46" s="104">
        <v>0</v>
      </c>
      <c r="G46" s="104">
        <v>0</v>
      </c>
    </row>
    <row r="47" spans="1:7" hidden="1" outlineLevel="1" x14ac:dyDescent="0.15">
      <c r="A47" s="2" t="s">
        <v>46</v>
      </c>
      <c r="B47" s="104">
        <v>0</v>
      </c>
      <c r="C47" s="104">
        <v>0</v>
      </c>
      <c r="D47" s="104">
        <v>0</v>
      </c>
      <c r="E47" s="104">
        <v>0</v>
      </c>
      <c r="F47" s="104">
        <v>0</v>
      </c>
      <c r="G47" s="104">
        <v>0</v>
      </c>
    </row>
    <row r="48" spans="1:7" hidden="1" outlineLevel="1" x14ac:dyDescent="0.15">
      <c r="A48" s="2" t="s">
        <v>47</v>
      </c>
      <c r="B48" s="104">
        <v>29378</v>
      </c>
      <c r="C48" s="104">
        <v>42791</v>
      </c>
      <c r="D48" s="104">
        <v>41410</v>
      </c>
      <c r="E48" s="104">
        <v>39237</v>
      </c>
      <c r="F48" s="104">
        <v>34864</v>
      </c>
      <c r="G48" s="104">
        <v>34649</v>
      </c>
    </row>
    <row r="49" spans="1:14" hidden="1" outlineLevel="1" x14ac:dyDescent="0.15">
      <c r="A49" s="2" t="s">
        <v>48</v>
      </c>
      <c r="B49" s="104">
        <v>0</v>
      </c>
      <c r="C49" s="104">
        <v>0</v>
      </c>
      <c r="D49" s="104">
        <v>0</v>
      </c>
      <c r="E49" s="104">
        <v>0</v>
      </c>
      <c r="F49" s="104">
        <v>0</v>
      </c>
      <c r="G49" s="104">
        <v>0</v>
      </c>
    </row>
    <row r="50" spans="1:14" hidden="1" outlineLevel="1" x14ac:dyDescent="0.15">
      <c r="A50" s="2" t="s">
        <v>49</v>
      </c>
      <c r="B50" s="104">
        <v>0</v>
      </c>
      <c r="C50" s="104">
        <v>0</v>
      </c>
      <c r="D50" s="104">
        <v>17964</v>
      </c>
      <c r="E50" s="104">
        <v>14375</v>
      </c>
      <c r="F50" s="104">
        <v>13009</v>
      </c>
      <c r="G50" s="104">
        <v>12828</v>
      </c>
    </row>
    <row r="51" spans="1:14" hidden="1" outlineLevel="1" x14ac:dyDescent="0.15">
      <c r="A51" s="2" t="s">
        <v>50</v>
      </c>
      <c r="B51" s="104">
        <v>7447</v>
      </c>
      <c r="C51" s="104">
        <v>7412</v>
      </c>
      <c r="D51" s="104">
        <v>4818</v>
      </c>
      <c r="E51" s="104">
        <v>4338</v>
      </c>
      <c r="F51" s="104">
        <v>4243</v>
      </c>
      <c r="G51" s="104">
        <v>4843</v>
      </c>
    </row>
    <row r="52" spans="1:14" x14ac:dyDescent="0.15">
      <c r="A52" s="2" t="s">
        <v>51</v>
      </c>
      <c r="B52" s="104">
        <v>4523</v>
      </c>
      <c r="C52" s="104">
        <v>5685</v>
      </c>
      <c r="D52" s="104">
        <v>6757</v>
      </c>
      <c r="E52" s="104">
        <v>5925</v>
      </c>
      <c r="F52" s="104">
        <v>6557</v>
      </c>
      <c r="G52" s="104">
        <v>7419</v>
      </c>
    </row>
    <row r="53" spans="1:14" collapsed="1" x14ac:dyDescent="0.15">
      <c r="A53" s="2" t="s">
        <v>52</v>
      </c>
      <c r="B53" s="104">
        <f t="shared" ref="B53:G53" si="10">SUM(B54:B55)</f>
        <v>3831</v>
      </c>
      <c r="C53" s="104">
        <f t="shared" si="10"/>
        <v>6296</v>
      </c>
      <c r="D53" s="104">
        <f t="shared" si="10"/>
        <v>6204</v>
      </c>
      <c r="E53" s="104">
        <f t="shared" si="10"/>
        <v>8445</v>
      </c>
      <c r="F53" s="104">
        <f t="shared" si="10"/>
        <v>6917</v>
      </c>
      <c r="G53" s="104">
        <f t="shared" si="10"/>
        <v>7269</v>
      </c>
    </row>
    <row r="54" spans="1:14" hidden="1" outlineLevel="1" x14ac:dyDescent="0.15">
      <c r="A54" s="2" t="s">
        <v>53</v>
      </c>
      <c r="B54" s="104">
        <v>3831</v>
      </c>
      <c r="C54" s="104">
        <v>6296</v>
      </c>
      <c r="D54" s="104">
        <v>6204</v>
      </c>
      <c r="E54" s="104">
        <v>8445</v>
      </c>
      <c r="F54" s="104">
        <v>6917</v>
      </c>
      <c r="G54" s="104">
        <v>7269</v>
      </c>
    </row>
    <row r="55" spans="1:14" hidden="1" outlineLevel="1" x14ac:dyDescent="0.15">
      <c r="A55" s="2" t="s">
        <v>54</v>
      </c>
      <c r="B55" s="104">
        <v>0</v>
      </c>
      <c r="C55" s="104">
        <v>0</v>
      </c>
      <c r="D55" s="104">
        <v>0</v>
      </c>
      <c r="E55" s="104">
        <v>0</v>
      </c>
      <c r="F55" s="104">
        <v>0</v>
      </c>
      <c r="G55" s="104">
        <v>0</v>
      </c>
    </row>
    <row r="56" spans="1:14" x14ac:dyDescent="0.15">
      <c r="A56" s="2" t="s">
        <v>55</v>
      </c>
      <c r="B56" s="104">
        <v>0</v>
      </c>
      <c r="C56" s="104">
        <v>0</v>
      </c>
      <c r="D56" s="104">
        <v>0</v>
      </c>
      <c r="E56" s="104">
        <v>0</v>
      </c>
      <c r="F56" s="104">
        <v>0</v>
      </c>
      <c r="G56" s="104">
        <v>237</v>
      </c>
    </row>
    <row r="57" spans="1:14" x14ac:dyDescent="0.15">
      <c r="A57" s="8" t="s">
        <v>56</v>
      </c>
      <c r="B57" s="105">
        <f t="shared" ref="B57:G57" si="11">B42+B43+B52+B53+B56</f>
        <v>123700</v>
      </c>
      <c r="C57" s="105">
        <f t="shared" si="11"/>
        <v>139661</v>
      </c>
      <c r="D57" s="105">
        <f t="shared" si="11"/>
        <v>154943</v>
      </c>
      <c r="E57" s="105">
        <f t="shared" si="11"/>
        <v>164965</v>
      </c>
      <c r="F57" s="105">
        <f t="shared" si="11"/>
        <v>152969</v>
      </c>
      <c r="G57" s="105">
        <f t="shared" si="11"/>
        <v>159443</v>
      </c>
      <c r="I57" s="3"/>
      <c r="K57" s="3"/>
      <c r="L57" s="3"/>
      <c r="M57" s="3"/>
      <c r="N57" s="3"/>
    </row>
    <row r="58" spans="1:14" collapsed="1" x14ac:dyDescent="0.15">
      <c r="A58" s="1" t="s">
        <v>57</v>
      </c>
      <c r="B58" s="107"/>
      <c r="C58" s="107"/>
      <c r="D58" s="107"/>
      <c r="E58" s="107"/>
      <c r="F58" s="107"/>
      <c r="G58" s="107"/>
    </row>
    <row r="59" spans="1:14" hidden="1" x14ac:dyDescent="0.15">
      <c r="A59" s="2" t="s">
        <v>58</v>
      </c>
      <c r="B59" s="104">
        <f t="shared" ref="B59:G59" si="12">SUM(B60:B61)</f>
        <v>0</v>
      </c>
      <c r="C59" s="104">
        <f t="shared" si="12"/>
        <v>0</v>
      </c>
      <c r="D59" s="104">
        <f t="shared" si="12"/>
        <v>0</v>
      </c>
      <c r="E59" s="104">
        <f t="shared" si="12"/>
        <v>0</v>
      </c>
      <c r="F59" s="104">
        <f t="shared" si="12"/>
        <v>0</v>
      </c>
      <c r="G59" s="104">
        <f t="shared" si="12"/>
        <v>0</v>
      </c>
    </row>
    <row r="60" spans="1:14" hidden="1" collapsed="1" x14ac:dyDescent="0.15">
      <c r="A60" s="2" t="s">
        <v>59</v>
      </c>
      <c r="B60" s="104">
        <v>0</v>
      </c>
      <c r="C60" s="104">
        <v>0</v>
      </c>
      <c r="D60" s="104">
        <v>0</v>
      </c>
      <c r="E60" s="104">
        <v>0</v>
      </c>
      <c r="F60" s="104">
        <v>0</v>
      </c>
      <c r="G60" s="104">
        <v>0</v>
      </c>
    </row>
    <row r="61" spans="1:14" hidden="1" outlineLevel="1" x14ac:dyDescent="0.15">
      <c r="A61" s="2" t="s">
        <v>60</v>
      </c>
      <c r="B61" s="104">
        <v>0</v>
      </c>
      <c r="C61" s="104">
        <v>0</v>
      </c>
      <c r="D61" s="104">
        <v>0</v>
      </c>
      <c r="E61" s="104">
        <v>0</v>
      </c>
      <c r="F61" s="104">
        <v>0</v>
      </c>
      <c r="G61" s="104">
        <v>0</v>
      </c>
    </row>
    <row r="62" spans="1:14" collapsed="1" x14ac:dyDescent="0.15">
      <c r="A62" s="2" t="s">
        <v>61</v>
      </c>
      <c r="B62" s="104">
        <f t="shared" ref="B62:G62" si="13">SUM(B63:B66)</f>
        <v>77869</v>
      </c>
      <c r="C62" s="104">
        <f t="shared" si="13"/>
        <v>72496</v>
      </c>
      <c r="D62" s="104">
        <f t="shared" si="13"/>
        <v>74669</v>
      </c>
      <c r="E62" s="104">
        <f t="shared" si="13"/>
        <v>80925</v>
      </c>
      <c r="F62" s="104">
        <f t="shared" si="13"/>
        <v>83253</v>
      </c>
      <c r="G62" s="104">
        <f t="shared" si="13"/>
        <v>76693</v>
      </c>
    </row>
    <row r="63" spans="1:14" hidden="1" outlineLevel="1" x14ac:dyDescent="0.15">
      <c r="A63" s="2" t="s">
        <v>62</v>
      </c>
      <c r="B63" s="104">
        <v>295</v>
      </c>
      <c r="C63" s="104">
        <v>288</v>
      </c>
      <c r="D63" s="104">
        <v>284</v>
      </c>
      <c r="E63" s="104">
        <v>282</v>
      </c>
      <c r="F63" s="104">
        <v>276</v>
      </c>
      <c r="G63" s="104">
        <v>269</v>
      </c>
    </row>
    <row r="64" spans="1:14" hidden="1" outlineLevel="1" x14ac:dyDescent="0.15">
      <c r="A64" s="2" t="s">
        <v>63</v>
      </c>
      <c r="B64" s="104">
        <v>2648</v>
      </c>
      <c r="C64" s="104">
        <v>2965</v>
      </c>
      <c r="D64" s="104">
        <v>3247</v>
      </c>
      <c r="E64" s="104">
        <v>3646</v>
      </c>
      <c r="F64" s="104">
        <v>4839</v>
      </c>
      <c r="G64" s="104">
        <v>4969</v>
      </c>
    </row>
    <row r="65" spans="1:7" hidden="1" outlineLevel="1" x14ac:dyDescent="0.15">
      <c r="A65" s="2" t="s">
        <v>64</v>
      </c>
      <c r="B65" s="104">
        <v>74926</v>
      </c>
      <c r="C65" s="104">
        <v>69243</v>
      </c>
      <c r="D65" s="104">
        <v>71138</v>
      </c>
      <c r="E65" s="104">
        <v>76997</v>
      </c>
      <c r="F65" s="104">
        <v>78138</v>
      </c>
      <c r="G65" s="104">
        <v>71455</v>
      </c>
    </row>
    <row r="66" spans="1:7" hidden="1" outlineLevel="1" x14ac:dyDescent="0.15">
      <c r="A66" s="2" t="s">
        <v>65</v>
      </c>
      <c r="B66" s="104">
        <v>0</v>
      </c>
      <c r="C66" s="104">
        <v>0</v>
      </c>
      <c r="D66" s="104">
        <v>0</v>
      </c>
      <c r="E66" s="104">
        <v>0</v>
      </c>
      <c r="F66" s="104">
        <v>0</v>
      </c>
      <c r="G66" s="104">
        <v>0</v>
      </c>
    </row>
    <row r="67" spans="1:7" x14ac:dyDescent="0.15">
      <c r="A67" s="2" t="s">
        <v>66</v>
      </c>
      <c r="B67" s="104">
        <v>77869</v>
      </c>
      <c r="C67" s="104">
        <v>72496</v>
      </c>
      <c r="D67" s="104">
        <v>74669</v>
      </c>
      <c r="E67" s="104">
        <v>80925</v>
      </c>
      <c r="F67" s="104">
        <v>83253</v>
      </c>
      <c r="G67" s="104">
        <v>76693</v>
      </c>
    </row>
    <row r="68" spans="1:7" x14ac:dyDescent="0.15">
      <c r="A68" s="2" t="s">
        <v>67</v>
      </c>
      <c r="B68" s="104">
        <v>2953</v>
      </c>
      <c r="C68" s="104">
        <v>7138</v>
      </c>
      <c r="D68" s="104">
        <v>6883</v>
      </c>
      <c r="E68" s="104">
        <v>6606</v>
      </c>
      <c r="F68" s="104">
        <v>8638</v>
      </c>
      <c r="G68" s="104">
        <v>7061</v>
      </c>
    </row>
    <row r="69" spans="1:7" x14ac:dyDescent="0.15">
      <c r="A69" s="13" t="s">
        <v>68</v>
      </c>
      <c r="B69" s="110">
        <f t="shared" ref="B69:G69" si="14">B67+B68</f>
        <v>80822</v>
      </c>
      <c r="C69" s="110">
        <f t="shared" si="14"/>
        <v>79634</v>
      </c>
      <c r="D69" s="110">
        <f t="shared" si="14"/>
        <v>81552</v>
      </c>
      <c r="E69" s="110">
        <f t="shared" si="14"/>
        <v>87531</v>
      </c>
      <c r="F69" s="110">
        <f t="shared" si="14"/>
        <v>91891</v>
      </c>
      <c r="G69" s="110">
        <f t="shared" si="14"/>
        <v>83754</v>
      </c>
    </row>
    <row r="70" spans="1:7" x14ac:dyDescent="0.15">
      <c r="A70" s="1" t="s">
        <v>69</v>
      </c>
      <c r="B70" s="106">
        <v>204522</v>
      </c>
      <c r="C70" s="106">
        <v>219295</v>
      </c>
      <c r="D70" s="106">
        <v>236495</v>
      </c>
      <c r="E70" s="106">
        <v>252496</v>
      </c>
      <c r="F70" s="106">
        <v>244860</v>
      </c>
      <c r="G70" s="106">
        <v>243197</v>
      </c>
    </row>
  </sheetData>
  <mergeCells count="2">
    <mergeCell ref="A1:G1"/>
    <mergeCell ref="A2:G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1BBE7C75-D17F-9248-BA19-07675268E89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BS!B6:G6</xm:f>
              <xm:sqref>J6</xm:sqref>
            </x14:sparkline>
            <x14:sparkline>
              <xm:f>BS!B7:G7</xm:f>
              <xm:sqref>J7</xm:sqref>
            </x14:sparkline>
            <x14:sparkline>
              <xm:f>BS!B8:G8</xm:f>
              <xm:sqref>J8</xm:sqref>
            </x14:sparkline>
            <x14:sparkline>
              <xm:f>BS!B9:G9</xm:f>
              <xm:sqref>J9</xm:sqref>
            </x14:sparkline>
            <x14:sparkline>
              <xm:f>BS!B10:G10</xm:f>
              <xm:sqref>J10</xm:sqref>
            </x14:sparkline>
            <x14:sparkline>
              <xm:f>BS!B11:G11</xm:f>
              <xm:sqref>J11</xm:sqref>
            </x14:sparkline>
            <x14:sparkline>
              <xm:f>BS!B12:G12</xm:f>
              <xm:sqref>J12</xm:sqref>
            </x14:sparkline>
            <x14:sparkline>
              <xm:f>BS!B13:G13</xm:f>
              <xm:sqref>J13</xm:sqref>
            </x14:sparkline>
            <x14:sparkline>
              <xm:f>BS!B14:G14</xm:f>
              <xm:sqref>J14</xm:sqref>
            </x14:sparkline>
            <x14:sparkline>
              <xm:f>BS!B15:G15</xm:f>
              <xm:sqref>J15</xm:sqref>
            </x14:sparkline>
            <x14:sparkline>
              <xm:f>BS!B16:G16</xm:f>
              <xm:sqref>J16</xm:sqref>
            </x14:sparkline>
            <x14:sparkline>
              <xm:f>BS!B17:G17</xm:f>
              <xm:sqref>J17</xm:sqref>
            </x14:sparkline>
            <x14:sparkline>
              <xm:f>BS!B18:G18</xm:f>
              <xm:sqref>J18</xm:sqref>
            </x14:sparkline>
            <x14:sparkline>
              <xm:f>BS!B19:G19</xm:f>
              <xm:sqref>J19</xm:sqref>
            </x14:sparkline>
            <x14:sparkline>
              <xm:f>BS!B20:G20</xm:f>
              <xm:sqref>J20</xm:sqref>
            </x14:sparkline>
            <x14:sparkline>
              <xm:f>BS!B21:G21</xm:f>
              <xm:sqref>J21</xm:sqref>
            </x14:sparkline>
            <x14:sparkline>
              <xm:f>BS!B22:G22</xm:f>
              <xm:sqref>J22</xm:sqref>
            </x14:sparkline>
            <x14:sparkline>
              <xm:f>BS!B23:G23</xm:f>
              <xm:sqref>J23</xm:sqref>
            </x14:sparkline>
            <x14:sparkline>
              <xm:f>BS!B24:G24</xm:f>
              <xm:sqref>J24</xm:sqref>
            </x14:sparkline>
            <x14:sparkline>
              <xm:f>BS!B25:G25</xm:f>
              <xm:sqref>J25</xm:sqref>
            </x14:sparkline>
            <x14:sparkline>
              <xm:f>BS!B26:G26</xm:f>
              <xm:sqref>J26</xm:sqref>
            </x14:sparkline>
            <x14:sparkline>
              <xm:f>BS!B27:G27</xm:f>
              <xm:sqref>J27</xm:sqref>
            </x14:sparkline>
            <x14:sparkline>
              <xm:f>BS!B28:G28</xm:f>
              <xm:sqref>J28</xm:sqref>
            </x14:sparkline>
            <x14:sparkline>
              <xm:f>BS!B29:G29</xm:f>
              <xm:sqref>J29</xm:sqref>
            </x14:sparkline>
            <x14:sparkline>
              <xm:f>BS!B30:G30</xm:f>
              <xm:sqref>J30</xm:sqref>
            </x14:sparkline>
            <x14:sparkline>
              <xm:f>BS!B31:G31</xm:f>
              <xm:sqref>J31</xm:sqref>
            </x14:sparkline>
            <x14:sparkline>
              <xm:f>BS!B32:G32</xm:f>
              <xm:sqref>J32</xm:sqref>
            </x14:sparkline>
            <x14:sparkline>
              <xm:f>BS!B33:G33</xm:f>
              <xm:sqref>J33</xm:sqref>
            </x14:sparkline>
            <x14:sparkline>
              <xm:f>BS!B34:G34</xm:f>
              <xm:sqref>J34</xm:sqref>
            </x14:sparkline>
            <x14:sparkline>
              <xm:f>BS!B35:G35</xm:f>
              <xm:sqref>J35</xm:sqref>
            </x14:sparkline>
            <x14:sparkline>
              <xm:f>BS!B36:G36</xm:f>
              <xm:sqref>J36</xm:sqref>
            </x14:sparkline>
            <x14:sparkline>
              <xm:f>BS!B37:G37</xm:f>
              <xm:sqref>J37</xm:sqref>
            </x14:sparkline>
            <x14:sparkline>
              <xm:f>BS!B38:G38</xm:f>
              <xm:sqref>J38</xm:sqref>
            </x14:sparkline>
            <x14:sparkline>
              <xm:f>BS!B39:G39</xm:f>
              <xm:sqref>J39</xm:sqref>
            </x14:sparkline>
            <x14:sparkline>
              <xm:f>BS!B40:G40</xm:f>
              <xm:sqref>J40</xm:sqref>
            </x14:sparkline>
            <x14:sparkline>
              <xm:f>BS!B41:G41</xm:f>
              <xm:sqref>J41</xm:sqref>
            </x14:sparkline>
            <x14:sparkline>
              <xm:f>BS!B42:G42</xm:f>
              <xm:sqref>J42</xm:sqref>
            </x14:sparkline>
            <x14:sparkline>
              <xm:f>BS!B43:G43</xm:f>
              <xm:sqref>J43</xm:sqref>
            </x14:sparkline>
            <x14:sparkline>
              <xm:f>BS!B44:G44</xm:f>
              <xm:sqref>J44</xm:sqref>
            </x14:sparkline>
            <x14:sparkline>
              <xm:f>BS!B45:G45</xm:f>
              <xm:sqref>J45</xm:sqref>
            </x14:sparkline>
            <x14:sparkline>
              <xm:f>BS!B46:G46</xm:f>
              <xm:sqref>J46</xm:sqref>
            </x14:sparkline>
            <x14:sparkline>
              <xm:f>BS!B47:G47</xm:f>
              <xm:sqref>J47</xm:sqref>
            </x14:sparkline>
            <x14:sparkline>
              <xm:f>BS!B48:G48</xm:f>
              <xm:sqref>J48</xm:sqref>
            </x14:sparkline>
            <x14:sparkline>
              <xm:f>BS!B49:G49</xm:f>
              <xm:sqref>J49</xm:sqref>
            </x14:sparkline>
            <x14:sparkline>
              <xm:f>BS!B50:G50</xm:f>
              <xm:sqref>J50</xm:sqref>
            </x14:sparkline>
            <x14:sparkline>
              <xm:f>BS!B51:G51</xm:f>
              <xm:sqref>J51</xm:sqref>
            </x14:sparkline>
            <x14:sparkline>
              <xm:f>BS!B52:G52</xm:f>
              <xm:sqref>J52</xm:sqref>
            </x14:sparkline>
            <x14:sparkline>
              <xm:f>BS!B53:G53</xm:f>
              <xm:sqref>J53</xm:sqref>
            </x14:sparkline>
            <x14:sparkline>
              <xm:f>BS!B54:G54</xm:f>
              <xm:sqref>J54</xm:sqref>
            </x14:sparkline>
            <x14:sparkline>
              <xm:f>BS!B55:G55</xm:f>
              <xm:sqref>J55</xm:sqref>
            </x14:sparkline>
            <x14:sparkline>
              <xm:f>BS!B56:G56</xm:f>
              <xm:sqref>J56</xm:sqref>
            </x14:sparkline>
            <x14:sparkline>
              <xm:f>BS!B57:G57</xm:f>
              <xm:sqref>J57</xm:sqref>
            </x14:sparkline>
            <x14:sparkline>
              <xm:f>BS!B58:G58</xm:f>
              <xm:sqref>J58</xm:sqref>
            </x14:sparkline>
            <x14:sparkline>
              <xm:f>BS!B59:G59</xm:f>
              <xm:sqref>J59</xm:sqref>
            </x14:sparkline>
            <x14:sparkline>
              <xm:f>BS!B60:G60</xm:f>
              <xm:sqref>J60</xm:sqref>
            </x14:sparkline>
            <x14:sparkline>
              <xm:f>BS!B61:G61</xm:f>
              <xm:sqref>J61</xm:sqref>
            </x14:sparkline>
            <x14:sparkline>
              <xm:f>BS!B62:G62</xm:f>
              <xm:sqref>J62</xm:sqref>
            </x14:sparkline>
            <x14:sparkline>
              <xm:f>BS!B63:G63</xm:f>
              <xm:sqref>J63</xm:sqref>
            </x14:sparkline>
            <x14:sparkline>
              <xm:f>BS!B64:G64</xm:f>
              <xm:sqref>J64</xm:sqref>
            </x14:sparkline>
            <x14:sparkline>
              <xm:f>BS!B65:G65</xm:f>
              <xm:sqref>J65</xm:sqref>
            </x14:sparkline>
            <x14:sparkline>
              <xm:f>BS!B66:G66</xm:f>
              <xm:sqref>J66</xm:sqref>
            </x14:sparkline>
            <x14:sparkline>
              <xm:f>BS!B67:G67</xm:f>
              <xm:sqref>J67</xm:sqref>
            </x14:sparkline>
            <x14:sparkline>
              <xm:f>BS!B68:G68</xm:f>
              <xm:sqref>J68</xm:sqref>
            </x14:sparkline>
            <x14:sparkline>
              <xm:f>BS!B69:G69</xm:f>
              <xm:sqref>J69</xm:sqref>
            </x14:sparkline>
            <x14:sparkline>
              <xm:f>BS!B70:G70</xm:f>
              <xm:sqref>J70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235C-25EF-4A64-AED6-6A9DBA98EAA2}">
  <sheetPr>
    <outlinePr summaryBelow="0" summaryRight="0"/>
  </sheetPr>
  <dimension ref="A1:N70"/>
  <sheetViews>
    <sheetView workbookViewId="0">
      <pane ySplit="3" topLeftCell="A13" activePane="bottomLeft" state="frozen"/>
      <selection pane="bottomLeft" activeCell="A13" sqref="A13"/>
    </sheetView>
  </sheetViews>
  <sheetFormatPr baseColWidth="10" defaultColWidth="8.83203125" defaultRowHeight="13" outlineLevelRow="1" x14ac:dyDescent="0.15"/>
  <cols>
    <col min="1" max="1" width="59.33203125" customWidth="1"/>
    <col min="2" max="7" width="16.33203125" customWidth="1"/>
    <col min="8" max="256" width="11.5" customWidth="1"/>
  </cols>
  <sheetData>
    <row r="1" spans="1:7" ht="14" x14ac:dyDescent="0.15">
      <c r="A1" s="112" t="s">
        <v>0</v>
      </c>
      <c r="B1" s="112"/>
      <c r="C1" s="112"/>
      <c r="D1" s="112"/>
      <c r="E1" s="112"/>
      <c r="F1" s="112"/>
      <c r="G1" s="112"/>
    </row>
    <row r="2" spans="1:7" ht="14" x14ac:dyDescent="0.15">
      <c r="A2" s="112" t="s">
        <v>1</v>
      </c>
      <c r="B2" s="112"/>
      <c r="C2" s="112"/>
      <c r="D2" s="112"/>
      <c r="E2" s="112"/>
      <c r="F2" s="112"/>
      <c r="G2" s="112"/>
    </row>
    <row r="3" spans="1:7" x14ac:dyDescent="0.15">
      <c r="A3" s="17"/>
      <c r="B3" s="16">
        <v>2017</v>
      </c>
      <c r="C3" s="16">
        <v>2018</v>
      </c>
      <c r="D3" s="16">
        <v>2019</v>
      </c>
      <c r="E3" s="16">
        <v>2020</v>
      </c>
      <c r="F3" s="16">
        <v>2021</v>
      </c>
      <c r="G3" s="16">
        <v>2022</v>
      </c>
    </row>
    <row r="4" spans="1:7" x14ac:dyDescent="0.15">
      <c r="A4" s="16" t="s">
        <v>2</v>
      </c>
    </row>
    <row r="5" spans="1:7" x14ac:dyDescent="0.15">
      <c r="A5" s="1" t="s">
        <v>3</v>
      </c>
    </row>
    <row r="6" spans="1:7" collapsed="1" x14ac:dyDescent="0.15">
      <c r="A6" s="2" t="s">
        <v>4</v>
      </c>
      <c r="B6" s="18">
        <f>BS!B6/BS!$B$32</f>
        <v>3.3033121131223045E-2</v>
      </c>
      <c r="C6" s="18">
        <f>BS!C6/BS!$C$32</f>
        <v>3.5212841150049023E-2</v>
      </c>
      <c r="D6" s="18">
        <f>BS!D6/BS!$D$32</f>
        <v>4.0021987779868498E-2</v>
      </c>
      <c r="E6" s="18">
        <f>BS!E6/BS!$E$32</f>
        <v>7.0262499207908238E-2</v>
      </c>
      <c r="F6" s="18">
        <f>BS!F6/BS!$F$32</f>
        <v>6.0279343298211226E-2</v>
      </c>
      <c r="G6" s="18">
        <f>BS!G6/BS!$G$32</f>
        <v>3.5465075638268562E-2</v>
      </c>
    </row>
    <row r="7" spans="1:7" hidden="1" outlineLevel="1" x14ac:dyDescent="0.15">
      <c r="A7" s="2" t="s">
        <v>5</v>
      </c>
      <c r="B7" s="18">
        <f>BS!B7/BS!$B$32</f>
        <v>3.3033121131223045E-2</v>
      </c>
      <c r="C7" s="18" t="e">
        <f>BS!C7/BS!$C$32</f>
        <v>#VALUE!</v>
      </c>
      <c r="D7" s="18" t="e">
        <f>BS!D7/BS!$D$32</f>
        <v>#VALUE!</v>
      </c>
      <c r="E7" s="18" t="e">
        <f>BS!E7/BS!$E$32</f>
        <v>#VALUE!</v>
      </c>
      <c r="F7" s="18" t="e">
        <f>BS!F7/BS!$F$32</f>
        <v>#VALUE!</v>
      </c>
      <c r="G7" s="18" t="e">
        <f>BS!G7/BS!$G$32</f>
        <v>#VALUE!</v>
      </c>
    </row>
    <row r="8" spans="1:7" hidden="1" outlineLevel="1" x14ac:dyDescent="0.15">
      <c r="A8" s="2" t="s">
        <v>7</v>
      </c>
      <c r="B8" s="18">
        <f>BS!B8/BS!$B$32</f>
        <v>0</v>
      </c>
      <c r="C8" s="18" t="e">
        <f>BS!C8/BS!$C$32</f>
        <v>#VALUE!</v>
      </c>
      <c r="D8" s="18" t="e">
        <f>BS!D8/BS!$D$32</f>
        <v>#VALUE!</v>
      </c>
      <c r="E8" s="18" t="e">
        <f>BS!E8/BS!$E$32</f>
        <v>#VALUE!</v>
      </c>
      <c r="F8" s="18" t="e">
        <f>BS!F8/BS!$F$32</f>
        <v>#VALUE!</v>
      </c>
      <c r="G8" s="18" t="e">
        <f>BS!G8/BS!$G$32</f>
        <v>#VALUE!</v>
      </c>
    </row>
    <row r="9" spans="1:7" collapsed="1" x14ac:dyDescent="0.15">
      <c r="A9" s="2" t="s">
        <v>8</v>
      </c>
      <c r="B9" s="18">
        <f>BS!B9/BS!$B$32</f>
        <v>2.7449369749953552E-2</v>
      </c>
      <c r="C9" s="18">
        <f>BS!C9/BS!$C$32</f>
        <v>2.8650904033379693E-2</v>
      </c>
      <c r="D9" s="18">
        <f>BS!D9/BS!$D$32</f>
        <v>2.6571386287236518E-2</v>
      </c>
      <c r="E9" s="18">
        <f>BS!E9/BS!$E$32</f>
        <v>2.5806349407515368E-2</v>
      </c>
      <c r="F9" s="18">
        <f>BS!F9/BS!$F$32</f>
        <v>3.3815241362411173E-2</v>
      </c>
      <c r="G9" s="18">
        <f>BS!G9/BS!$G$32</f>
        <v>3.2619645801551828E-2</v>
      </c>
    </row>
    <row r="10" spans="1:7" hidden="1" outlineLevel="1" x14ac:dyDescent="0.15">
      <c r="A10" s="2" t="s">
        <v>9</v>
      </c>
      <c r="B10" s="18">
        <f>BS!B10/BS!$B$32</f>
        <v>2.7449369749953552E-2</v>
      </c>
      <c r="C10" s="18">
        <f>BS!C10/BS!$C$32</f>
        <v>2.8650904033379693E-2</v>
      </c>
      <c r="D10" s="18">
        <f>BS!D10/BS!$D$32</f>
        <v>2.6571386287236518E-2</v>
      </c>
      <c r="E10" s="18">
        <f>BS!E10/BS!$E$32</f>
        <v>2.5806349407515368E-2</v>
      </c>
      <c r="F10" s="18">
        <f>BS!F10/BS!$F$32</f>
        <v>3.3815241362411173E-2</v>
      </c>
      <c r="G10" s="18">
        <f>BS!G10/BS!$G$32</f>
        <v>3.2619645801551828E-2</v>
      </c>
    </row>
    <row r="11" spans="1:7" hidden="1" outlineLevel="1" x14ac:dyDescent="0.15">
      <c r="A11" s="2" t="s">
        <v>10</v>
      </c>
      <c r="B11" s="18" t="s">
        <v>6</v>
      </c>
      <c r="C11" s="18" t="s">
        <v>6</v>
      </c>
      <c r="D11" s="18" t="s">
        <v>6</v>
      </c>
      <c r="E11" s="18" t="s">
        <v>6</v>
      </c>
      <c r="F11" s="18" t="s">
        <v>6</v>
      </c>
      <c r="G11" s="18" t="s">
        <v>6</v>
      </c>
    </row>
    <row r="12" spans="1:7" hidden="1" outlineLevel="1" x14ac:dyDescent="0.15">
      <c r="A12" s="2" t="s">
        <v>11</v>
      </c>
      <c r="B12" s="18" t="s">
        <v>6</v>
      </c>
      <c r="C12" s="18" t="s">
        <v>6</v>
      </c>
      <c r="D12" s="18" t="s">
        <v>6</v>
      </c>
      <c r="E12" s="18" t="s">
        <v>6</v>
      </c>
      <c r="F12" s="18" t="s">
        <v>6</v>
      </c>
      <c r="G12" s="18" t="s">
        <v>6</v>
      </c>
    </row>
    <row r="13" spans="1:7" collapsed="1" x14ac:dyDescent="0.15">
      <c r="A13" s="2" t="s">
        <v>12</v>
      </c>
      <c r="B13" s="18">
        <f>BS!B13/BS!$B$32</f>
        <v>0.21407476946245391</v>
      </c>
      <c r="C13" s="18">
        <f>BS!C13/BS!$C$32</f>
        <v>0.20186962767048952</v>
      </c>
      <c r="D13" s="18">
        <f>BS!D13/BS!$D$32</f>
        <v>0.1878898073955052</v>
      </c>
      <c r="E13" s="18">
        <f>BS!E13/BS!$E$32</f>
        <v>0.17801866168176922</v>
      </c>
      <c r="F13" s="18">
        <f>BS!F13/BS!$F$32</f>
        <v>0.23078902229845627</v>
      </c>
      <c r="G13" s="18">
        <f>BS!G13/BS!$G$32</f>
        <v>0.23263444861573129</v>
      </c>
    </row>
    <row r="14" spans="1:7" hidden="1" outlineLevel="1" x14ac:dyDescent="0.15">
      <c r="A14" s="2" t="s">
        <v>13</v>
      </c>
      <c r="B14" s="18" t="s">
        <v>6</v>
      </c>
      <c r="C14" s="18" t="s">
        <v>6</v>
      </c>
      <c r="D14" s="18" t="s">
        <v>6</v>
      </c>
      <c r="E14" s="18" t="s">
        <v>6</v>
      </c>
      <c r="F14" s="18" t="s">
        <v>6</v>
      </c>
      <c r="G14" s="18" t="s">
        <v>6</v>
      </c>
    </row>
    <row r="15" spans="1:7" hidden="1" outlineLevel="1" x14ac:dyDescent="0.15">
      <c r="A15" s="2" t="s">
        <v>14</v>
      </c>
      <c r="B15" s="18" t="s">
        <v>6</v>
      </c>
      <c r="C15" s="18" t="s">
        <v>6</v>
      </c>
      <c r="D15" s="18" t="s">
        <v>6</v>
      </c>
      <c r="E15" s="18" t="s">
        <v>6</v>
      </c>
      <c r="F15" s="18" t="s">
        <v>6</v>
      </c>
      <c r="G15" s="18" t="s">
        <v>6</v>
      </c>
    </row>
    <row r="16" spans="1:7" hidden="1" outlineLevel="1" x14ac:dyDescent="0.15">
      <c r="A16" s="2" t="s">
        <v>15</v>
      </c>
      <c r="B16" s="18" t="s">
        <v>6</v>
      </c>
      <c r="C16" s="18" t="s">
        <v>6</v>
      </c>
      <c r="D16" s="18" t="s">
        <v>6</v>
      </c>
      <c r="E16" s="18" t="s">
        <v>6</v>
      </c>
      <c r="F16" s="18" t="s">
        <v>6</v>
      </c>
      <c r="G16" s="18" t="s">
        <v>6</v>
      </c>
    </row>
    <row r="17" spans="1:8" hidden="1" outlineLevel="1" x14ac:dyDescent="0.15">
      <c r="A17" s="2" t="s">
        <v>16</v>
      </c>
      <c r="B17" s="18" t="s">
        <v>6</v>
      </c>
      <c r="C17" s="18" t="s">
        <v>6</v>
      </c>
      <c r="D17" s="18" t="s">
        <v>6</v>
      </c>
      <c r="E17" s="18" t="s">
        <v>6</v>
      </c>
      <c r="F17" s="18" t="s">
        <v>6</v>
      </c>
      <c r="G17" s="18" t="s">
        <v>6</v>
      </c>
    </row>
    <row r="18" spans="1:8" collapsed="1" x14ac:dyDescent="0.15">
      <c r="A18" s="2" t="s">
        <v>17</v>
      </c>
      <c r="B18" s="18">
        <f>BS!B18/BS!$B$32</f>
        <v>1.7166857355198951E-2</v>
      </c>
      <c r="C18" s="18">
        <f>BS!C18/BS!$C$32</f>
        <v>1.6521124512642787E-2</v>
      </c>
      <c r="D18" s="18">
        <f>BS!D18/BS!$D$32</f>
        <v>6.8584959512886104E-3</v>
      </c>
      <c r="E18" s="18">
        <f>BS!E18/BS!$E$32</f>
        <v>8.2619130600088714E-2</v>
      </c>
      <c r="F18" s="18">
        <f>BS!F18/BS!$F$32</f>
        <v>6.2035448827901657E-3</v>
      </c>
      <c r="G18" s="18">
        <f>BS!G18/BS!$G$32</f>
        <v>1.0366081818443484E-2</v>
      </c>
    </row>
    <row r="19" spans="1:8" hidden="1" outlineLevel="1" x14ac:dyDescent="0.15">
      <c r="A19" s="2" t="s">
        <v>18</v>
      </c>
      <c r="B19" s="18" t="s">
        <v>6</v>
      </c>
      <c r="C19" s="18" t="s">
        <v>6</v>
      </c>
      <c r="D19" s="18" t="s">
        <v>6</v>
      </c>
      <c r="E19" s="18" t="s">
        <v>6</v>
      </c>
      <c r="F19" s="18" t="s">
        <v>6</v>
      </c>
      <c r="G19" s="18" t="s">
        <v>6</v>
      </c>
    </row>
    <row r="20" spans="1:8" hidden="1" outlineLevel="1" x14ac:dyDescent="0.15">
      <c r="A20" s="2" t="s">
        <v>19</v>
      </c>
      <c r="B20" s="18">
        <f>BS!B20/BS!$B$32</f>
        <v>1.7166857355198951E-2</v>
      </c>
      <c r="C20" s="18">
        <f>BS!C20/BS!$C$32</f>
        <v>1.6521124512642787E-2</v>
      </c>
      <c r="D20" s="18">
        <f>BS!D20/BS!$D$32</f>
        <v>6.8584959512886104E-3</v>
      </c>
      <c r="E20" s="18">
        <f>BS!E20/BS!$E$32</f>
        <v>8.2619130600088714E-2</v>
      </c>
      <c r="F20" s="18">
        <f>BS!F20/BS!$F$32</f>
        <v>6.2035448827901657E-3</v>
      </c>
      <c r="G20" s="18">
        <f>BS!G20/BS!$G$32</f>
        <v>1.0366081818443484E-2</v>
      </c>
    </row>
    <row r="21" spans="1:8" x14ac:dyDescent="0.15">
      <c r="A21" s="8" t="s">
        <v>20</v>
      </c>
      <c r="B21" s="21">
        <f>BS!B21/BS!$B$32</f>
        <v>0.29172411769882944</v>
      </c>
      <c r="C21" s="21">
        <f>BS!C21/BS!$C$32</f>
        <v>0.28225449736656105</v>
      </c>
      <c r="D21" s="21">
        <f>BS!D21/BS!$D$32</f>
        <v>0.2613416774138988</v>
      </c>
      <c r="E21" s="21">
        <f>BS!E21/BS!$E$32</f>
        <v>0.35670664089728155</v>
      </c>
      <c r="F21" s="21">
        <f>BS!F21/BS!$F$32</f>
        <v>0.33108715184186882</v>
      </c>
      <c r="G21" s="21">
        <f>BS!G21/BS!$G$32</f>
        <v>0.31108525187399516</v>
      </c>
    </row>
    <row r="22" spans="1:8" collapsed="1" x14ac:dyDescent="0.15">
      <c r="A22" s="2" t="s">
        <v>21</v>
      </c>
      <c r="B22" s="18">
        <f>BS!B22/BS!$B$32</f>
        <v>0.56139681794623564</v>
      </c>
      <c r="C22" s="18">
        <f>BS!C22/BS!$C$32</f>
        <v>0.50796871793702547</v>
      </c>
      <c r="D22" s="18">
        <f>BS!D22/BS!$D$32</f>
        <v>0.53721643163703248</v>
      </c>
      <c r="E22" s="18">
        <f>BS!E22/BS!$E$32</f>
        <v>0.43504847601546165</v>
      </c>
      <c r="F22" s="18">
        <f>BS!F22/BS!$F$32</f>
        <v>0.45995262599036185</v>
      </c>
      <c r="G22" s="18">
        <f>BS!G22/BS!$G$32</f>
        <v>0.49027742940907987</v>
      </c>
      <c r="H22" s="4"/>
    </row>
    <row r="23" spans="1:8" hidden="1" outlineLevel="1" x14ac:dyDescent="0.15">
      <c r="A23" s="2" t="s">
        <v>22</v>
      </c>
      <c r="B23" s="18">
        <f>BS!B23/BS!$B$32</f>
        <v>0.96741181877744209</v>
      </c>
      <c r="C23" s="18">
        <f>BS!C23/BS!$C$32</f>
        <v>0.90549260129049913</v>
      </c>
      <c r="D23" s="18">
        <f>BS!D23/BS!$D$32</f>
        <v>0.93686124442377217</v>
      </c>
      <c r="E23" s="18">
        <f>BS!E23/BS!$E$32</f>
        <v>0.78503421836385523</v>
      </c>
      <c r="F23" s="18">
        <f>BS!F23/BS!$F$32</f>
        <v>0.84714939148901414</v>
      </c>
      <c r="G23" s="18">
        <f>BS!G23/BS!$G$32</f>
        <v>0.90808685962409075</v>
      </c>
    </row>
    <row r="24" spans="1:8" hidden="1" outlineLevel="1" x14ac:dyDescent="0.15">
      <c r="A24" s="2" t="s">
        <v>23</v>
      </c>
      <c r="B24" s="18">
        <f>BS!B24/BS!$B$32</f>
        <v>0.4060150008312064</v>
      </c>
      <c r="C24" s="18">
        <f>BS!C24/BS!$C$32</f>
        <v>0.39752388335347361</v>
      </c>
      <c r="D24" s="18">
        <f>BS!D24/BS!$D$32</f>
        <v>0.39964481278673969</v>
      </c>
      <c r="E24" s="18">
        <f>BS!E24/BS!$E$32</f>
        <v>0.34998574234839364</v>
      </c>
      <c r="F24" s="18">
        <f>BS!F24/BS!$F$32</f>
        <v>0.38719676549865228</v>
      </c>
      <c r="G24" s="18">
        <f>BS!G24/BS!$G$32</f>
        <v>0.41780943021501088</v>
      </c>
    </row>
    <row r="25" spans="1:8" x14ac:dyDescent="0.15">
      <c r="A25" s="2" t="s">
        <v>24</v>
      </c>
      <c r="B25" s="18" t="s">
        <v>6</v>
      </c>
      <c r="C25" s="18" t="s">
        <v>6</v>
      </c>
      <c r="D25" s="18" t="s">
        <v>6</v>
      </c>
      <c r="E25" s="18" t="s">
        <v>6</v>
      </c>
      <c r="F25" s="18" t="s">
        <v>6</v>
      </c>
      <c r="G25" s="18" t="s">
        <v>6</v>
      </c>
    </row>
    <row r="26" spans="1:8" x14ac:dyDescent="0.15">
      <c r="A26" s="2" t="s">
        <v>25</v>
      </c>
      <c r="B26" s="18" t="s">
        <v>6</v>
      </c>
      <c r="C26" s="18" t="s">
        <v>6</v>
      </c>
      <c r="D26" s="18" t="s">
        <v>6</v>
      </c>
      <c r="E26" s="18">
        <f>BS!E26/BS!$E$32</f>
        <v>5.7117736518598312E-2</v>
      </c>
      <c r="F26" s="18">
        <f>BS!F26/BS!$F$32</f>
        <v>5.2634158294535653E-2</v>
      </c>
      <c r="G26" s="18">
        <f>BS!G26/BS!$G$32</f>
        <v>4.5925730991747432E-2</v>
      </c>
    </row>
    <row r="27" spans="1:8" x14ac:dyDescent="0.15">
      <c r="A27" s="2" t="s">
        <v>26</v>
      </c>
      <c r="B27" s="18">
        <f>BS!B27/BS!$B$32</f>
        <v>8.9193338613938841E-2</v>
      </c>
      <c r="C27" s="18">
        <f>BS!C27/BS!$C$32</f>
        <v>0.16863585581066601</v>
      </c>
      <c r="D27" s="18">
        <f>BS!D27/BS!$D$32</f>
        <v>0.15337744984037718</v>
      </c>
      <c r="E27" s="18">
        <f>BS!E27/BS!$E$32</f>
        <v>0.13419222482732399</v>
      </c>
      <c r="F27" s="18">
        <f>BS!F27/BS!$F$32</f>
        <v>0.1380952380952381</v>
      </c>
      <c r="G27" s="18">
        <f>BS!G27/BS!$G$32</f>
        <v>0.13352960768430533</v>
      </c>
    </row>
    <row r="28" spans="1:8" collapsed="1" x14ac:dyDescent="0.15">
      <c r="A28" s="2" t="s">
        <v>27</v>
      </c>
      <c r="B28" s="18">
        <f>BS!B28/BS!$B$32</f>
        <v>5.7685725740996077E-2</v>
      </c>
      <c r="C28" s="18">
        <f>BS!C28/BS!$C$32</f>
        <v>4.114092888574751E-2</v>
      </c>
      <c r="D28" s="18">
        <f>BS!D28/BS!$D$32</f>
        <v>4.8064441108691514E-2</v>
      </c>
      <c r="E28" s="18">
        <f>BS!E28/BS!$E$32</f>
        <v>1.6934921741334517E-2</v>
      </c>
      <c r="F28" s="18">
        <f>BS!F28/BS!$F$32</f>
        <v>1.8230825777995591E-2</v>
      </c>
      <c r="G28" s="18">
        <f>BS!G28/BS!$G$32</f>
        <v>1.9181980040872213E-2</v>
      </c>
    </row>
    <row r="29" spans="1:8" hidden="1" outlineLevel="1" x14ac:dyDescent="0.15">
      <c r="A29" s="2" t="s">
        <v>28</v>
      </c>
      <c r="B29" s="18" t="e">
        <f>BS!B29/BS!$B$32</f>
        <v>#VALUE!</v>
      </c>
      <c r="C29" s="18" t="e">
        <f>BS!C29/BS!$C$32</f>
        <v>#VALUE!</v>
      </c>
      <c r="D29" s="18" t="e">
        <f>BS!D29/BS!$D$32</f>
        <v>#VALUE!</v>
      </c>
      <c r="E29" s="18" t="e">
        <f>BS!E29/BS!$E$32</f>
        <v>#VALUE!</v>
      </c>
      <c r="F29" s="18" t="e">
        <f>BS!F29/BS!$F$32</f>
        <v>#VALUE!</v>
      </c>
      <c r="G29" s="18" t="e">
        <f>BS!G29/BS!$G$32</f>
        <v>#VALUE!</v>
      </c>
    </row>
    <row r="30" spans="1:8" hidden="1" outlineLevel="1" x14ac:dyDescent="0.15">
      <c r="A30" s="2" t="s">
        <v>29</v>
      </c>
      <c r="B30" s="18">
        <f>BS!B30/BS!$B$32</f>
        <v>5.7685725740996077E-2</v>
      </c>
      <c r="C30" s="18">
        <f>BS!C30/BS!$C$32</f>
        <v>4.114092888574751E-2</v>
      </c>
      <c r="D30" s="18">
        <f>BS!D30/BS!$D$32</f>
        <v>4.8064441108691514E-2</v>
      </c>
      <c r="E30" s="18">
        <f>BS!E30/BS!$E$32</f>
        <v>1.6934921741334517E-2</v>
      </c>
      <c r="F30" s="18">
        <f>BS!F30/BS!$F$32</f>
        <v>1.8230825777995591E-2</v>
      </c>
      <c r="G30" s="18">
        <f>BS!G30/BS!$G$32</f>
        <v>1.9181980040872213E-2</v>
      </c>
    </row>
    <row r="31" spans="1:8" x14ac:dyDescent="0.15">
      <c r="A31" s="10" t="s">
        <v>30</v>
      </c>
      <c r="B31" s="22">
        <f>BS!B31/BS!$B$32</f>
        <v>0.70827588230117056</v>
      </c>
      <c r="C31" s="22">
        <f>BS!C31/BS!$C$32</f>
        <v>0.71774550263343895</v>
      </c>
      <c r="D31" s="22">
        <f>BS!D31/BS!$D$32</f>
        <v>0.7386583225861012</v>
      </c>
      <c r="E31" s="22">
        <f>BS!E31/BS!$E$32</f>
        <v>0.64329335910271845</v>
      </c>
      <c r="F31" s="22">
        <f>BS!F31/BS!$F$32</f>
        <v>0.66891284815813112</v>
      </c>
      <c r="G31" s="22">
        <f>BS!G31/BS!$G$32</f>
        <v>0.68891474812600484</v>
      </c>
    </row>
    <row r="32" spans="1:8" x14ac:dyDescent="0.15">
      <c r="A32" s="8" t="s">
        <v>31</v>
      </c>
      <c r="B32" s="34">
        <f>BS!B32/BS!$B$32</f>
        <v>1</v>
      </c>
      <c r="C32" s="34">
        <f>BS!C32/BS!$C$32</f>
        <v>1</v>
      </c>
      <c r="D32" s="34">
        <f>BS!D32/BS!$D$32</f>
        <v>1</v>
      </c>
      <c r="E32" s="34">
        <f>BS!E32/BS!$E$32</f>
        <v>1</v>
      </c>
      <c r="F32" s="34">
        <f>BS!F32/BS!$F$32</f>
        <v>1</v>
      </c>
      <c r="G32" s="34">
        <f>BS!G32/BS!$G$32</f>
        <v>1</v>
      </c>
    </row>
    <row r="33" spans="1:7" x14ac:dyDescent="0.15">
      <c r="A33" s="1" t="s">
        <v>32</v>
      </c>
      <c r="B33" s="18"/>
      <c r="C33" s="18"/>
      <c r="D33" s="18"/>
      <c r="E33" s="18"/>
      <c r="F33" s="18"/>
      <c r="G33" s="18"/>
    </row>
    <row r="34" spans="1:7" collapsed="1" x14ac:dyDescent="0.15">
      <c r="A34" s="2" t="s">
        <v>33</v>
      </c>
      <c r="B34" s="18">
        <f>BS!B34/BS!$B$32</f>
        <v>4.7241861511231067E-2</v>
      </c>
      <c r="C34" s="18">
        <f>BS!C34/BS!$C$32</f>
        <v>3.5705328438860894E-2</v>
      </c>
      <c r="D34" s="18">
        <f>BS!D34/BS!$D$32</f>
        <v>3.4846402672360936E-2</v>
      </c>
      <c r="E34" s="18">
        <f>BS!E34/BS!$E$32</f>
        <v>2.0974589696470439E-2</v>
      </c>
      <c r="F34" s="18">
        <f>BS!F34/BS!$F$32</f>
        <v>2.1265212774646738E-2</v>
      </c>
      <c r="G34" s="18">
        <f>BS!G34/BS!$G$32</f>
        <v>2.7150828340810125E-2</v>
      </c>
    </row>
    <row r="35" spans="1:7" hidden="1" outlineLevel="1" x14ac:dyDescent="0.15">
      <c r="A35" s="2" t="s">
        <v>34</v>
      </c>
      <c r="B35" s="18">
        <f>BS!B35/BS!$B$32</f>
        <v>2.5703836262113613E-2</v>
      </c>
      <c r="C35" s="18">
        <f>BS!C35/BS!$C$32</f>
        <v>2.3826352630018924E-2</v>
      </c>
      <c r="D35" s="18">
        <f>BS!D35/BS!$D$32</f>
        <v>2.431341043151018E-3</v>
      </c>
      <c r="E35" s="18">
        <f>BS!E35/BS!$E$32</f>
        <v>8.8714276661808504E-4</v>
      </c>
      <c r="F35" s="18">
        <f>BS!F35/BS!$F$32</f>
        <v>1.6744262027280894E-3</v>
      </c>
      <c r="G35" s="18">
        <f>BS!G35/BS!$G$32</f>
        <v>1.5296241318766269E-3</v>
      </c>
    </row>
    <row r="36" spans="1:7" hidden="1" outlineLevel="1" x14ac:dyDescent="0.15">
      <c r="A36" s="2" t="s">
        <v>35</v>
      </c>
      <c r="B36" s="18">
        <f>BS!B36/BS!$B$32</f>
        <v>2.1538025249117455E-2</v>
      </c>
      <c r="C36" s="18">
        <f>BS!C36/BS!$C$32</f>
        <v>1.1878975808841971E-2</v>
      </c>
      <c r="D36" s="18">
        <f>BS!D36/BS!$D$32</f>
        <v>3.2415061629209922E-2</v>
      </c>
      <c r="E36" s="18">
        <f>BS!E36/BS!$E$32</f>
        <v>2.0087446929852353E-2</v>
      </c>
      <c r="F36" s="18">
        <f>BS!F36/BS!$F$32</f>
        <v>1.9590786571918647E-2</v>
      </c>
      <c r="G36" s="18">
        <f>BS!G36/BS!$G$32</f>
        <v>2.5621204208933497E-2</v>
      </c>
    </row>
    <row r="37" spans="1:7" x14ac:dyDescent="0.15">
      <c r="A37" s="2" t="s">
        <v>36</v>
      </c>
      <c r="B37" s="18">
        <f>BS!B37/BS!$B$32</f>
        <v>0.22536450846363718</v>
      </c>
      <c r="C37" s="18">
        <f>BS!C37/BS!$C$32</f>
        <v>0.21459677603228527</v>
      </c>
      <c r="D37" s="18">
        <f>BS!D37/BS!$D$32</f>
        <v>0.1986215353390135</v>
      </c>
      <c r="E37" s="18">
        <f>BS!E37/BS!$E$32</f>
        <v>0.19462090488562195</v>
      </c>
      <c r="F37" s="18">
        <f>BS!F37/BS!$F$32</f>
        <v>0.22568406436330965</v>
      </c>
      <c r="G37" s="18">
        <f>BS!G37/BS!$G$32</f>
        <v>0.22098134434224107</v>
      </c>
    </row>
    <row r="38" spans="1:7" x14ac:dyDescent="0.15">
      <c r="A38" s="2" t="s">
        <v>37</v>
      </c>
      <c r="B38" s="18">
        <f>BS!B38/BS!$B$32</f>
        <v>3.1536949570217386E-3</v>
      </c>
      <c r="C38" s="18">
        <f>BS!C38/BS!$C$32</f>
        <v>1.9517088852915023E-3</v>
      </c>
      <c r="D38" s="18">
        <f>BS!D38/BS!$D$32</f>
        <v>1.1839573775344087E-3</v>
      </c>
      <c r="E38" s="18">
        <f>BS!E38/BS!$E$32</f>
        <v>9.5843102464989545E-4</v>
      </c>
      <c r="F38" s="18">
        <f>BS!F38/BS!$F$32</f>
        <v>3.4754553622478152E-3</v>
      </c>
      <c r="G38" s="18">
        <f>BS!G38/BS!$G$32</f>
        <v>2.9893460856836229E-3</v>
      </c>
    </row>
    <row r="39" spans="1:7" collapsed="1" x14ac:dyDescent="0.15">
      <c r="A39" s="2" t="s">
        <v>38</v>
      </c>
      <c r="B39" s="18">
        <f>BS!B39/BS!$B$32</f>
        <v>0.10816440285152698</v>
      </c>
      <c r="C39" s="18">
        <f>BS!C39/BS!$C$32</f>
        <v>0.10104653548872523</v>
      </c>
      <c r="D39" s="18">
        <f>BS!D39/BS!$D$32</f>
        <v>9.4276834605382775E-2</v>
      </c>
      <c r="E39" s="18">
        <f>BS!E39/BS!$E$32</f>
        <v>0.15036277802420633</v>
      </c>
      <c r="F39" s="18">
        <f>BS!F39/BS!$F$32</f>
        <v>0.10642816303193661</v>
      </c>
      <c r="G39" s="18">
        <f>BS!G39/BS!$G$32</f>
        <v>0.12798677615266635</v>
      </c>
    </row>
    <row r="40" spans="1:7" hidden="1" outlineLevel="1" x14ac:dyDescent="0.15">
      <c r="A40" s="2" t="s">
        <v>39</v>
      </c>
      <c r="B40" s="18">
        <f>BS!B40/BS!$B$32</f>
        <v>9.4733084949296414E-2</v>
      </c>
      <c r="C40" s="18">
        <f>BS!C40/BS!$C$32</f>
        <v>9.2236485099979476E-2</v>
      </c>
      <c r="D40" s="18">
        <f>BS!D40/BS!$D$32</f>
        <v>8.5862280386477516E-2</v>
      </c>
      <c r="E40" s="18">
        <f>BS!E40/BS!$E$32</f>
        <v>9.0781636144731004E-2</v>
      </c>
      <c r="F40" s="18">
        <f>BS!F40/BS!$F$32</f>
        <v>9.5891529853794011E-2</v>
      </c>
      <c r="G40" s="18">
        <f>BS!G40/BS!$G$32</f>
        <v>0.10563041484886738</v>
      </c>
    </row>
    <row r="41" spans="1:7" hidden="1" outlineLevel="1" x14ac:dyDescent="0.15">
      <c r="A41" s="2" t="s">
        <v>40</v>
      </c>
      <c r="B41" s="18">
        <f>BS!B41/BS!$B$32</f>
        <v>1.3431317902230566E-2</v>
      </c>
      <c r="C41" s="18">
        <f>BS!C41/BS!$C$32</f>
        <v>8.8100503887457542E-3</v>
      </c>
      <c r="D41" s="18">
        <f>BS!D41/BS!$D$32</f>
        <v>8.4145542189052614E-3</v>
      </c>
      <c r="E41" s="18">
        <f>BS!E41/BS!$E$32</f>
        <v>5.9581141879475316E-2</v>
      </c>
      <c r="F41" s="18">
        <f>BS!F41/BS!$F$32</f>
        <v>1.0536633178142612E-2</v>
      </c>
      <c r="G41" s="18">
        <f>BS!G41/BS!$G$32</f>
        <v>2.2356361303798977E-2</v>
      </c>
    </row>
    <row r="42" spans="1:7" x14ac:dyDescent="0.15">
      <c r="A42" s="8" t="s">
        <v>41</v>
      </c>
      <c r="B42" s="21">
        <f>BS!B42/BS!$B$32</f>
        <v>0.38392446778341693</v>
      </c>
      <c r="C42" s="21">
        <f>BS!C42/BS!$C$32</f>
        <v>0.35330034884516293</v>
      </c>
      <c r="D42" s="21">
        <f>BS!D42/BS!$D$32</f>
        <v>0.32892872999429162</v>
      </c>
      <c r="E42" s="21">
        <f>BS!E42/BS!$E$32</f>
        <v>0.36691670363094858</v>
      </c>
      <c r="F42" s="21">
        <f>BS!F42/BS!$F$32</f>
        <v>0.35685289553214083</v>
      </c>
      <c r="G42" s="21">
        <f>BS!G42/BS!$G$32</f>
        <v>0.37910829492140119</v>
      </c>
    </row>
    <row r="43" spans="1:7" collapsed="1" x14ac:dyDescent="0.15">
      <c r="A43" s="2" t="s">
        <v>42</v>
      </c>
      <c r="B43" s="18">
        <f>BS!B43/BS!$B$32</f>
        <v>0.1800539795229853</v>
      </c>
      <c r="C43" s="18">
        <f>BS!C43/BS!$C$32</f>
        <v>0.22892906815020864</v>
      </c>
      <c r="D43" s="18">
        <f>BS!D43/BS!$D$32</f>
        <v>0.27143068563817419</v>
      </c>
      <c r="E43" s="18">
        <f>BS!E43/BS!$E$32</f>
        <v>0.22950858627463405</v>
      </c>
      <c r="F43" s="18">
        <f>BS!F43/BS!$F$32</f>
        <v>0.21283999019848077</v>
      </c>
      <c r="G43" s="18">
        <f>BS!G43/BS!$G$32</f>
        <v>0.21513423274135782</v>
      </c>
    </row>
    <row r="44" spans="1:7" hidden="1" outlineLevel="1" x14ac:dyDescent="0.15">
      <c r="A44" s="2" t="s">
        <v>43</v>
      </c>
      <c r="B44" s="18" t="s">
        <v>6</v>
      </c>
      <c r="C44" s="18" t="s">
        <v>6</v>
      </c>
      <c r="D44" s="18" t="s">
        <v>6</v>
      </c>
      <c r="E44" s="18" t="s">
        <v>6</v>
      </c>
      <c r="F44" s="18" t="s">
        <v>6</v>
      </c>
      <c r="G44" s="18" t="s">
        <v>6</v>
      </c>
    </row>
    <row r="45" spans="1:7" hidden="1" outlineLevel="1" x14ac:dyDescent="0.15">
      <c r="A45" s="2" t="s">
        <v>44</v>
      </c>
      <c r="B45" s="18" t="s">
        <v>6</v>
      </c>
      <c r="C45" s="18" t="s">
        <v>6</v>
      </c>
      <c r="D45" s="18" t="s">
        <v>6</v>
      </c>
      <c r="E45" s="18" t="s">
        <v>6</v>
      </c>
      <c r="F45" s="18" t="s">
        <v>6</v>
      </c>
      <c r="G45" s="18" t="s">
        <v>6</v>
      </c>
    </row>
    <row r="46" spans="1:7" hidden="1" outlineLevel="1" x14ac:dyDescent="0.15">
      <c r="A46" s="2" t="s">
        <v>45</v>
      </c>
      <c r="B46" s="18" t="s">
        <v>6</v>
      </c>
      <c r="C46" s="18" t="s">
        <v>6</v>
      </c>
      <c r="D46" s="18" t="s">
        <v>6</v>
      </c>
      <c r="E46" s="18" t="s">
        <v>6</v>
      </c>
      <c r="F46" s="18" t="s">
        <v>6</v>
      </c>
      <c r="G46" s="18" t="s">
        <v>6</v>
      </c>
    </row>
    <row r="47" spans="1:7" hidden="1" outlineLevel="1" x14ac:dyDescent="0.15">
      <c r="A47" s="2" t="s">
        <v>46</v>
      </c>
      <c r="B47" s="18" t="s">
        <v>6</v>
      </c>
      <c r="C47" s="18" t="s">
        <v>6</v>
      </c>
      <c r="D47" s="18" t="s">
        <v>6</v>
      </c>
      <c r="E47" s="18" t="s">
        <v>6</v>
      </c>
      <c r="F47" s="18" t="s">
        <v>6</v>
      </c>
      <c r="G47" s="18" t="s">
        <v>6</v>
      </c>
    </row>
    <row r="48" spans="1:7" hidden="1" outlineLevel="1" x14ac:dyDescent="0.15">
      <c r="A48" s="2" t="s">
        <v>47</v>
      </c>
      <c r="B48" s="18">
        <f>BS!B48/BS!$B$32</f>
        <v>0.14364224875563508</v>
      </c>
      <c r="C48" s="18">
        <f>BS!C48/BS!$C$32</f>
        <v>0.19512984792174926</v>
      </c>
      <c r="D48" s="18">
        <f>BS!D48/BS!$D$32</f>
        <v>0.17509883929892808</v>
      </c>
      <c r="E48" s="18">
        <f>BS!E48/BS!$E$32</f>
        <v>0.15539652113300806</v>
      </c>
      <c r="F48" s="18">
        <f>BS!F48/BS!$F$32</f>
        <v>0.14238340276076125</v>
      </c>
      <c r="G48" s="18">
        <f>BS!G48/BS!$G$32</f>
        <v>0.14247297458439043</v>
      </c>
    </row>
    <row r="49" spans="1:14" hidden="1" outlineLevel="1" x14ac:dyDescent="0.15">
      <c r="A49" s="2" t="s">
        <v>48</v>
      </c>
      <c r="B49" s="18" t="s">
        <v>6</v>
      </c>
      <c r="C49" s="18" t="s">
        <v>6</v>
      </c>
      <c r="D49" s="18" t="s">
        <v>6</v>
      </c>
      <c r="E49" s="18" t="s">
        <v>6</v>
      </c>
      <c r="F49" s="18" t="s">
        <v>6</v>
      </c>
      <c r="G49" s="18" t="s">
        <v>6</v>
      </c>
    </row>
    <row r="50" spans="1:14" hidden="1" outlineLevel="1" x14ac:dyDescent="0.15">
      <c r="A50" s="2" t="s">
        <v>49</v>
      </c>
      <c r="B50" s="18" t="s">
        <v>6</v>
      </c>
      <c r="C50" s="18" t="s">
        <v>6</v>
      </c>
      <c r="D50" s="18">
        <f>BS!D50/BS!$D$32</f>
        <v>7.5959322607243279E-2</v>
      </c>
      <c r="E50" s="18">
        <f>BS!E50/BS!$E$32</f>
        <v>5.6931594955959695E-2</v>
      </c>
      <c r="F50" s="18">
        <f>BS!F50/BS!$F$32</f>
        <v>5.3128318222657844E-2</v>
      </c>
      <c r="G50" s="18">
        <f>BS!G50/BS!$G$32</f>
        <v>5.274736119277787E-2</v>
      </c>
    </row>
    <row r="51" spans="1:14" hidden="1" outlineLevel="1" x14ac:dyDescent="0.15">
      <c r="A51" s="2" t="s">
        <v>50</v>
      </c>
      <c r="B51" s="18">
        <f>BS!B51/BS!$B$32</f>
        <v>3.6411730767350214E-2</v>
      </c>
      <c r="C51" s="18">
        <f>BS!C51/BS!$C$32</f>
        <v>3.3799220228459381E-2</v>
      </c>
      <c r="D51" s="18">
        <f>BS!D51/BS!$D$32</f>
        <v>2.0372523732002792E-2</v>
      </c>
      <c r="E51" s="18">
        <f>BS!E51/BS!$E$32</f>
        <v>1.7180470185666308E-2</v>
      </c>
      <c r="F51" s="18">
        <f>BS!F51/BS!$F$32</f>
        <v>1.7328269215061667E-2</v>
      </c>
      <c r="G51" s="18">
        <f>BS!G51/BS!$G$32</f>
        <v>1.9913896964189524E-2</v>
      </c>
    </row>
    <row r="52" spans="1:14" x14ac:dyDescent="0.15">
      <c r="A52" s="2" t="s">
        <v>51</v>
      </c>
      <c r="B52" s="18">
        <f>BS!B52/BS!$B$32</f>
        <v>2.2114980295518331E-2</v>
      </c>
      <c r="C52" s="18">
        <f>BS!C52/BS!$C$32</f>
        <v>2.5923983674958389E-2</v>
      </c>
      <c r="D52" s="18">
        <f>BS!D52/BS!$D$32</f>
        <v>2.8571428571428571E-2</v>
      </c>
      <c r="E52" s="18">
        <f>BS!E52/BS!$E$32</f>
        <v>2.3465718268804257E-2</v>
      </c>
      <c r="F52" s="18">
        <f>BS!F52/BS!$F$32</f>
        <v>2.677856734460508E-2</v>
      </c>
      <c r="G52" s="18">
        <f>BS!G52/BS!$G$32</f>
        <v>3.0506132888152404E-2</v>
      </c>
    </row>
    <row r="53" spans="1:14" collapsed="1" x14ac:dyDescent="0.15">
      <c r="A53" s="2" t="s">
        <v>52</v>
      </c>
      <c r="B53" s="18">
        <f>BS!B53/BS!$B$32</f>
        <v>1.8731481209845396E-2</v>
      </c>
      <c r="C53" s="18">
        <f>BS!C53/BS!$C$32</f>
        <v>2.871018491073668E-2</v>
      </c>
      <c r="D53" s="18">
        <f>BS!D53/BS!$D$32</f>
        <v>2.6233112750798114E-2</v>
      </c>
      <c r="E53" s="18">
        <f>BS!E53/BS!$E$32</f>
        <v>3.3446074393257717E-2</v>
      </c>
      <c r="F53" s="18">
        <f>BS!F53/BS!$F$32</f>
        <v>2.8248795229927307E-2</v>
      </c>
      <c r="G53" s="18">
        <f>BS!G53/BS!$G$32</f>
        <v>2.9889348964008602E-2</v>
      </c>
    </row>
    <row r="54" spans="1:14" hidden="1" outlineLevel="1" x14ac:dyDescent="0.15">
      <c r="A54" s="2" t="s">
        <v>53</v>
      </c>
      <c r="B54" s="18">
        <f>BS!B54/BS!$B$32</f>
        <v>1.8731481209845396E-2</v>
      </c>
      <c r="C54" s="18">
        <f>BS!C54/BS!$C$32</f>
        <v>2.871018491073668E-2</v>
      </c>
      <c r="D54" s="18">
        <f>BS!D54/BS!$D$32</f>
        <v>2.6233112750798114E-2</v>
      </c>
      <c r="E54" s="18">
        <f>BS!E54/BS!$E$32</f>
        <v>3.3446074393257717E-2</v>
      </c>
      <c r="F54" s="18">
        <f>BS!F54/BS!$F$32</f>
        <v>2.8248795229927307E-2</v>
      </c>
      <c r="G54" s="18">
        <f>BS!G54/BS!$G$32</f>
        <v>2.9889348964008602E-2</v>
      </c>
    </row>
    <row r="55" spans="1:14" hidden="1" outlineLevel="1" x14ac:dyDescent="0.15">
      <c r="A55" s="2" t="s">
        <v>54</v>
      </c>
      <c r="B55" s="18">
        <f>BS!B55/BS!$B$32</f>
        <v>0</v>
      </c>
      <c r="C55" s="18">
        <f>BS!C55/BS!$C$32</f>
        <v>0</v>
      </c>
      <c r="D55" s="18">
        <f>BS!D55/BS!$D$32</f>
        <v>0</v>
      </c>
      <c r="E55" s="18">
        <f>BS!E55/BS!$E$32</f>
        <v>0</v>
      </c>
      <c r="F55" s="18">
        <f>BS!F55/BS!$F$32</f>
        <v>0</v>
      </c>
      <c r="G55" s="18">
        <f>BS!G55/BS!$G$32</f>
        <v>0</v>
      </c>
    </row>
    <row r="56" spans="1:14" x14ac:dyDescent="0.15">
      <c r="A56" s="2" t="s">
        <v>55</v>
      </c>
      <c r="B56" s="18" t="s">
        <v>6</v>
      </c>
      <c r="C56" s="18" t="s">
        <v>6</v>
      </c>
      <c r="D56" s="18" t="s">
        <v>6</v>
      </c>
      <c r="E56" s="18" t="s">
        <v>6</v>
      </c>
      <c r="F56" s="18" t="s">
        <v>6</v>
      </c>
      <c r="G56" s="18">
        <f>BS!G56/BS!$G$32</f>
        <v>9.7451860014720576E-4</v>
      </c>
    </row>
    <row r="57" spans="1:14" x14ac:dyDescent="0.15">
      <c r="A57" s="8" t="s">
        <v>56</v>
      </c>
      <c r="B57" s="21">
        <f>BS!B57/BS!$B$32</f>
        <v>0.60482490881176598</v>
      </c>
      <c r="C57" s="21">
        <f>BS!C57/BS!$C$32</f>
        <v>0.63686358558106659</v>
      </c>
      <c r="D57" s="21">
        <f>BS!D57/BS!$D$32</f>
        <v>0.65516395695469254</v>
      </c>
      <c r="E57" s="21">
        <f>BS!E57/BS!$E$32</f>
        <v>0.65333708256764467</v>
      </c>
      <c r="F57" s="21">
        <f>BS!F57/BS!$F$32</f>
        <v>0.62472024830515394</v>
      </c>
      <c r="G57" s="21">
        <f>BS!G57/BS!$G$32</f>
        <v>0.65561252811506721</v>
      </c>
      <c r="I57" s="3"/>
      <c r="J57" s="3"/>
      <c r="K57" s="3"/>
      <c r="L57" s="3"/>
      <c r="M57" s="3"/>
      <c r="N57" s="3"/>
    </row>
    <row r="58" spans="1:14" collapsed="1" x14ac:dyDescent="0.15">
      <c r="A58" s="1" t="s">
        <v>57</v>
      </c>
      <c r="B58" s="18"/>
      <c r="C58" s="18"/>
      <c r="D58" s="18"/>
      <c r="E58" s="18"/>
      <c r="F58" s="18"/>
      <c r="G58" s="18"/>
    </row>
    <row r="59" spans="1:14" hidden="1" x14ac:dyDescent="0.15">
      <c r="A59" s="2" t="s">
        <v>58</v>
      </c>
      <c r="B59" s="18">
        <f>BS!B59/BS!$B$32</f>
        <v>0</v>
      </c>
      <c r="C59" s="18">
        <f>BS!C59/BS!$C$32</f>
        <v>0</v>
      </c>
      <c r="D59" s="18">
        <f>BS!D59/BS!$D$32</f>
        <v>0</v>
      </c>
      <c r="E59" s="18">
        <f>BS!E59/BS!$E$32</f>
        <v>0</v>
      </c>
      <c r="F59" s="18">
        <f>BS!F59/BS!$F$32</f>
        <v>0</v>
      </c>
      <c r="G59" s="18">
        <f>BS!G59/BS!$G$32</f>
        <v>0</v>
      </c>
    </row>
    <row r="60" spans="1:14" hidden="1" collapsed="1" x14ac:dyDescent="0.15">
      <c r="A60" s="2" t="s">
        <v>59</v>
      </c>
      <c r="B60" s="18">
        <f>BS!B60/BS!$B$32</f>
        <v>0</v>
      </c>
      <c r="C60" s="18">
        <f>BS!C60/BS!$C$32</f>
        <v>0</v>
      </c>
      <c r="D60" s="18">
        <f>BS!D60/BS!$D$32</f>
        <v>0</v>
      </c>
      <c r="E60" s="18">
        <f>BS!E60/BS!$E$32</f>
        <v>0</v>
      </c>
      <c r="F60" s="18">
        <f>BS!F60/BS!$F$32</f>
        <v>0</v>
      </c>
      <c r="G60" s="18">
        <f>BS!G60/BS!$G$32</f>
        <v>0</v>
      </c>
    </row>
    <row r="61" spans="1:14" hidden="1" outlineLevel="1" x14ac:dyDescent="0.15">
      <c r="A61" s="2" t="s">
        <v>60</v>
      </c>
      <c r="B61" s="18" t="s">
        <v>6</v>
      </c>
      <c r="C61" s="18" t="s">
        <v>6</v>
      </c>
      <c r="D61" s="18" t="s">
        <v>6</v>
      </c>
      <c r="E61" s="18" t="s">
        <v>6</v>
      </c>
      <c r="F61" s="18" t="s">
        <v>6</v>
      </c>
      <c r="G61" s="18" t="s">
        <v>6</v>
      </c>
      <c r="J61" s="4"/>
    </row>
    <row r="62" spans="1:14" collapsed="1" x14ac:dyDescent="0.15">
      <c r="A62" s="2" t="s">
        <v>61</v>
      </c>
      <c r="B62" s="18">
        <f>BS!B62/BS!$B$32</f>
        <v>0.38073654667957479</v>
      </c>
      <c r="C62" s="18">
        <f>BS!C62/BS!$C$32</f>
        <v>0.33058665268245968</v>
      </c>
      <c r="D62" s="18">
        <f>BS!D62/BS!$D$32</f>
        <v>0.31573183365398844</v>
      </c>
      <c r="E62" s="18">
        <f>BS!E62/BS!$E$32</f>
        <v>0.32050012673468092</v>
      </c>
      <c r="F62" s="18">
        <f>BS!F62/BS!$F$32</f>
        <v>0.34000245037980886</v>
      </c>
      <c r="G62" s="18">
        <f>BS!G62/BS!$G$32</f>
        <v>0.31535339662907025</v>
      </c>
    </row>
    <row r="63" spans="1:14" hidden="1" outlineLevel="1" x14ac:dyDescent="0.15">
      <c r="A63" s="2" t="s">
        <v>62</v>
      </c>
      <c r="B63" s="18">
        <f>BS!B63/BS!$B$32</f>
        <v>1.4423876160021905E-3</v>
      </c>
      <c r="C63" s="18">
        <f>BS!C63/BS!$C$32</f>
        <v>1.313299436831665E-3</v>
      </c>
      <c r="D63" s="18">
        <f>BS!D63/BS!$D$32</f>
        <v>1.200871054356329E-3</v>
      </c>
      <c r="E63" s="18">
        <f>BS!E63/BS!$E$32</f>
        <v>1.1168493758316963E-3</v>
      </c>
      <c r="F63" s="18">
        <f>BS!F63/BS!$F$32</f>
        <v>1.1271747120803724E-3</v>
      </c>
      <c r="G63" s="18">
        <f>BS!G63/BS!$G$32</f>
        <v>1.1060991706312168E-3</v>
      </c>
    </row>
    <row r="64" spans="1:14" hidden="1" outlineLevel="1" x14ac:dyDescent="0.15">
      <c r="A64" s="2" t="s">
        <v>63</v>
      </c>
      <c r="B64" s="18">
        <f>BS!B64/BS!$B$32</f>
        <v>1.2947262397199323E-2</v>
      </c>
      <c r="C64" s="18">
        <f>BS!C64/BS!$C$32</f>
        <v>1.3520600104881552E-2</v>
      </c>
      <c r="D64" s="18">
        <f>BS!D64/BS!$D$32</f>
        <v>1.3729677160193661E-2</v>
      </c>
      <c r="E64" s="18">
        <f>BS!E64/BS!$E$32</f>
        <v>1.4439832710221152E-2</v>
      </c>
      <c r="F64" s="18">
        <f>BS!F64/BS!$F$32</f>
        <v>1.9762313158539574E-2</v>
      </c>
      <c r="G64" s="18">
        <f>BS!G64/BS!$G$32</f>
        <v>2.043199546047032E-2</v>
      </c>
    </row>
    <row r="65" spans="1:7" hidden="1" outlineLevel="1" x14ac:dyDescent="0.15">
      <c r="A65" s="2" t="s">
        <v>64</v>
      </c>
      <c r="B65" s="18">
        <f>BS!B65/BS!$B$32</f>
        <v>0.36634689666637332</v>
      </c>
      <c r="C65" s="18">
        <f>BS!C65/BS!$C$32</f>
        <v>0.31575275314074647</v>
      </c>
      <c r="D65" s="18">
        <f>BS!D65/BS!$D$32</f>
        <v>0.30080128543943846</v>
      </c>
      <c r="E65" s="18">
        <f>BS!E65/BS!$E$32</f>
        <v>0.3049434446486281</v>
      </c>
      <c r="F65" s="18">
        <f>BS!F65/BS!$F$32</f>
        <v>0.31911296250918891</v>
      </c>
      <c r="G65" s="18">
        <f>BS!G65/BS!$G$32</f>
        <v>0.29381530199796874</v>
      </c>
    </row>
    <row r="66" spans="1:7" hidden="1" outlineLevel="1" x14ac:dyDescent="0.15">
      <c r="A66" s="2" t="s">
        <v>65</v>
      </c>
      <c r="B66" s="18" t="s">
        <v>6</v>
      </c>
      <c r="C66" s="18" t="s">
        <v>6</v>
      </c>
      <c r="D66" s="18" t="s">
        <v>6</v>
      </c>
      <c r="E66" s="18" t="s">
        <v>6</v>
      </c>
      <c r="F66" s="18" t="s">
        <v>6</v>
      </c>
      <c r="G66" s="18" t="s">
        <v>6</v>
      </c>
    </row>
    <row r="67" spans="1:7" x14ac:dyDescent="0.15">
      <c r="A67" s="2" t="s">
        <v>66</v>
      </c>
      <c r="B67" s="18">
        <f>BS!B67/BS!$B$32</f>
        <v>0.38073654667957479</v>
      </c>
      <c r="C67" s="18">
        <f>BS!C67/BS!$C$32</f>
        <v>0.33058665268245968</v>
      </c>
      <c r="D67" s="18">
        <f>BS!D67/BS!$D$32</f>
        <v>0.31573183365398844</v>
      </c>
      <c r="E67" s="18">
        <f>BS!E67/BS!$E$32</f>
        <v>0.32050012673468092</v>
      </c>
      <c r="F67" s="18">
        <f>BS!F67/BS!$F$32</f>
        <v>0.34000245037980886</v>
      </c>
      <c r="G67" s="18">
        <f>BS!G67/BS!$G$32</f>
        <v>0.31535339662907025</v>
      </c>
    </row>
    <row r="68" spans="1:7" x14ac:dyDescent="0.15">
      <c r="A68" s="2" t="s">
        <v>67</v>
      </c>
      <c r="B68" s="18">
        <f>BS!B68/BS!$B$32</f>
        <v>1.4438544508659215E-2</v>
      </c>
      <c r="C68" s="18">
        <f>BS!C68/BS!$C$32</f>
        <v>3.2549761736473698E-2</v>
      </c>
      <c r="D68" s="18">
        <f>BS!D68/BS!$D$32</f>
        <v>2.9104209391319056E-2</v>
      </c>
      <c r="E68" s="18">
        <f>BS!E68/BS!$E$32</f>
        <v>2.616279069767442E-2</v>
      </c>
      <c r="F68" s="18">
        <f>BS!F68/BS!$F$32</f>
        <v>3.5277301315037167E-2</v>
      </c>
      <c r="G68" s="18">
        <f>BS!G68/BS!$G$32</f>
        <v>2.9034075255862532E-2</v>
      </c>
    </row>
    <row r="69" spans="1:7" x14ac:dyDescent="0.15">
      <c r="A69" s="13" t="s">
        <v>68</v>
      </c>
      <c r="B69" s="21">
        <f>BS!B69/BS!$B$32</f>
        <v>0.39517509118823402</v>
      </c>
      <c r="C69" s="21">
        <f>BS!C69/BS!$C$32</f>
        <v>0.36313641441893341</v>
      </c>
      <c r="D69" s="21">
        <f>BS!D69/BS!$D$32</f>
        <v>0.34483604304530752</v>
      </c>
      <c r="E69" s="21">
        <f>BS!E69/BS!$E$32</f>
        <v>0.34666291743235539</v>
      </c>
      <c r="F69" s="21">
        <f>BS!F69/BS!$F$32</f>
        <v>0.37527975169484601</v>
      </c>
      <c r="G69" s="21">
        <f>BS!G69/BS!$G$32</f>
        <v>0.34438747188493279</v>
      </c>
    </row>
    <row r="70" spans="1:7" x14ac:dyDescent="0.15">
      <c r="A70" s="1" t="s">
        <v>69</v>
      </c>
      <c r="B70" s="35">
        <f>BS!B70/BS!$B$32</f>
        <v>1</v>
      </c>
      <c r="C70" s="35">
        <f>BS!C70/BS!$C$32</f>
        <v>1</v>
      </c>
      <c r="D70" s="35">
        <f>BS!D70/BS!$D$32</f>
        <v>1</v>
      </c>
      <c r="E70" s="35">
        <f>BS!E70/BS!$E$32</f>
        <v>1</v>
      </c>
      <c r="F70" s="35">
        <f>BS!F70/BS!$F$32</f>
        <v>1</v>
      </c>
      <c r="G70" s="35">
        <f>BS!G70/BS!$G$32</f>
        <v>1</v>
      </c>
    </row>
  </sheetData>
  <mergeCells count="2">
    <mergeCell ref="A1:G1"/>
    <mergeCell ref="A2:G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9330-AFF5-42DA-B487-51F717C1E8E2}">
  <sheetPr>
    <outlinePr summaryBelow="0" summaryRight="0"/>
  </sheetPr>
  <dimension ref="A1:N75"/>
  <sheetViews>
    <sheetView workbookViewId="0">
      <pane ySplit="3" topLeftCell="A4" activePane="bottomLeft" state="frozen"/>
      <selection pane="bottomLeft" activeCell="B64" sqref="B64"/>
    </sheetView>
  </sheetViews>
  <sheetFormatPr baseColWidth="10" defaultColWidth="8.83203125" defaultRowHeight="13" outlineLevelRow="1" x14ac:dyDescent="0.15"/>
  <cols>
    <col min="1" max="1" width="59.33203125" customWidth="1"/>
    <col min="2" max="5" width="16.33203125" customWidth="1"/>
    <col min="6" max="6" width="10.5" customWidth="1"/>
    <col min="7" max="7" width="16.33203125" customWidth="1"/>
    <col min="8" max="256" width="11.5" customWidth="1"/>
  </cols>
  <sheetData>
    <row r="1" spans="1:7" ht="14" x14ac:dyDescent="0.15">
      <c r="A1" s="112" t="s">
        <v>0</v>
      </c>
      <c r="B1" s="112"/>
      <c r="C1" s="112"/>
      <c r="D1" s="112"/>
      <c r="E1" s="112"/>
      <c r="F1" s="112"/>
      <c r="G1" s="112"/>
    </row>
    <row r="2" spans="1:7" ht="14" x14ac:dyDescent="0.15">
      <c r="A2" s="112" t="s">
        <v>70</v>
      </c>
      <c r="B2" s="112"/>
      <c r="C2" s="112"/>
      <c r="D2" s="112"/>
      <c r="E2" s="112"/>
      <c r="F2" s="113"/>
      <c r="G2" s="113"/>
    </row>
    <row r="3" spans="1:7" x14ac:dyDescent="0.15">
      <c r="A3" s="17"/>
      <c r="B3" s="46">
        <v>2023</v>
      </c>
      <c r="C3" s="46">
        <v>2024</v>
      </c>
      <c r="D3" s="46">
        <v>2025</v>
      </c>
      <c r="E3" s="48">
        <v>2026</v>
      </c>
      <c r="F3" s="1"/>
      <c r="G3" s="1"/>
    </row>
    <row r="4" spans="1:7" x14ac:dyDescent="0.15">
      <c r="A4" s="16" t="s">
        <v>71</v>
      </c>
      <c r="F4" s="49"/>
      <c r="G4" s="49"/>
    </row>
    <row r="5" spans="1:7" x14ac:dyDescent="0.15">
      <c r="A5" s="1" t="s">
        <v>3</v>
      </c>
      <c r="F5" s="49"/>
      <c r="G5" s="49"/>
    </row>
    <row r="6" spans="1:7" collapsed="1" x14ac:dyDescent="0.15">
      <c r="A6" s="2" t="s">
        <v>4</v>
      </c>
      <c r="B6" s="6">
        <f>BS!G6</f>
        <v>8625</v>
      </c>
      <c r="C6" s="6">
        <f>B6</f>
        <v>8625</v>
      </c>
      <c r="D6" s="6">
        <f>C6</f>
        <v>8625</v>
      </c>
      <c r="E6" s="6">
        <f>D6</f>
        <v>8625</v>
      </c>
      <c r="F6" s="6"/>
      <c r="G6" s="6" t="s">
        <v>72</v>
      </c>
    </row>
    <row r="7" spans="1:7" hidden="1" outlineLevel="1" x14ac:dyDescent="0.15">
      <c r="A7" s="2" t="s">
        <v>5</v>
      </c>
      <c r="B7" s="6"/>
      <c r="C7" s="2"/>
      <c r="D7" s="2"/>
      <c r="E7" s="2"/>
      <c r="F7" s="2"/>
      <c r="G7" s="2"/>
    </row>
    <row r="8" spans="1:7" hidden="1" outlineLevel="1" x14ac:dyDescent="0.15">
      <c r="A8" s="2" t="s">
        <v>7</v>
      </c>
      <c r="B8" s="6"/>
      <c r="C8" s="2"/>
      <c r="D8" s="2"/>
      <c r="E8" s="2"/>
      <c r="F8" s="2"/>
      <c r="G8" s="2"/>
    </row>
    <row r="9" spans="1:7" collapsed="1" x14ac:dyDescent="0.15">
      <c r="A9" s="2" t="s">
        <v>8</v>
      </c>
      <c r="B9" s="6" cm="1">
        <f t="array" ref="B9">'IS Forecasting'!B5*AVERAGE(BS!$B$9:$G$9/IS!$B$5:$G$5)</f>
        <v>7911.4526374137531</v>
      </c>
      <c r="C9" s="6" cm="1">
        <f t="array" ref="C9">'IS Forecasting'!C5*AVERAGE(BS!$B$9:$G$9/IS!$B$5:$G$5)</f>
        <v>8240.7316533252633</v>
      </c>
      <c r="D9" s="6" cm="1">
        <f t="array" ref="D9">'IS Forecasting'!D5*AVERAGE(BS!$B$9:$G$9/IS!$B$5:$G$5)</f>
        <v>8583.7154432256739</v>
      </c>
      <c r="E9" s="6" cm="1">
        <f t="array" ref="E9">'IS Forecasting'!E5*AVERAGE(BS!$B$9:$G$9/IS!$B$5:$G$5)</f>
        <v>8940.9744073561524</v>
      </c>
      <c r="F9" s="6"/>
      <c r="G9" s="6" t="s">
        <v>73</v>
      </c>
    </row>
    <row r="10" spans="1:7" hidden="1" outlineLevel="1" x14ac:dyDescent="0.15">
      <c r="A10" s="2" t="s">
        <v>9</v>
      </c>
      <c r="B10" s="6"/>
      <c r="C10" s="6"/>
      <c r="D10" s="6"/>
      <c r="E10" s="6"/>
      <c r="F10" s="6"/>
      <c r="G10" s="6" t="s">
        <v>73</v>
      </c>
    </row>
    <row r="11" spans="1:7" hidden="1" outlineLevel="1" x14ac:dyDescent="0.15">
      <c r="A11" s="2" t="s">
        <v>10</v>
      </c>
      <c r="B11" s="6"/>
      <c r="C11" s="6"/>
      <c r="D11" s="6"/>
      <c r="E11" s="6"/>
      <c r="F11" s="6"/>
      <c r="G11" s="6" t="s">
        <v>73</v>
      </c>
    </row>
    <row r="12" spans="1:7" hidden="1" outlineLevel="1" x14ac:dyDescent="0.15">
      <c r="A12" s="2" t="s">
        <v>11</v>
      </c>
      <c r="B12" s="6"/>
      <c r="C12" s="6"/>
      <c r="D12" s="6"/>
      <c r="E12" s="6"/>
      <c r="F12" s="6"/>
      <c r="G12" s="6" t="s">
        <v>73</v>
      </c>
    </row>
    <row r="13" spans="1:7" collapsed="1" x14ac:dyDescent="0.15">
      <c r="A13" s="2" t="s">
        <v>12</v>
      </c>
      <c r="B13" s="7" cm="1">
        <f t="array" ref="B13">'IS Forecasting'!B5*AVERAGE(BS!$B$13:$G$13/IS!$B$5:$G$5)</f>
        <v>56270.960096665294</v>
      </c>
      <c r="C13" s="7" cm="1">
        <f t="array" ref="C13">'IS Forecasting'!C5*AVERAGE(BS!$B$13:$G$13/IS!$B$5:$G$5)</f>
        <v>58612.988446478288</v>
      </c>
      <c r="D13" s="7" cm="1">
        <f t="array" ref="D13">'IS Forecasting'!D5*AVERAGE(BS!$B$13:$G$13/IS!$B$5:$G$5)</f>
        <v>61052.493306055912</v>
      </c>
      <c r="E13" s="7" cm="1">
        <f t="array" ref="E13">'IS Forecasting'!E5*AVERAGE(BS!$B$13:$G$13/IS!$B$5:$G$5)</f>
        <v>63593.531701418651</v>
      </c>
      <c r="F13" s="50"/>
      <c r="G13" s="6" t="s">
        <v>73</v>
      </c>
    </row>
    <row r="14" spans="1:7" hidden="1" outlineLevel="1" x14ac:dyDescent="0.15">
      <c r="A14" s="2" t="s">
        <v>13</v>
      </c>
      <c r="B14" s="2"/>
      <c r="C14" s="2"/>
      <c r="D14" s="2"/>
      <c r="E14" s="2"/>
      <c r="F14" s="2"/>
      <c r="G14" s="6" t="s">
        <v>73</v>
      </c>
    </row>
    <row r="15" spans="1:7" hidden="1" outlineLevel="1" x14ac:dyDescent="0.15">
      <c r="A15" s="2" t="s">
        <v>14</v>
      </c>
      <c r="B15" s="2"/>
      <c r="C15" s="2"/>
      <c r="D15" s="2"/>
      <c r="E15" s="2"/>
      <c r="F15" s="2"/>
      <c r="G15" s="6" t="s">
        <v>73</v>
      </c>
    </row>
    <row r="16" spans="1:7" hidden="1" outlineLevel="1" x14ac:dyDescent="0.15">
      <c r="A16" s="2" t="s">
        <v>15</v>
      </c>
      <c r="B16" s="2"/>
      <c r="C16" s="2"/>
      <c r="D16" s="2"/>
      <c r="E16" s="2"/>
      <c r="F16" s="2"/>
      <c r="G16" s="6" t="s">
        <v>73</v>
      </c>
    </row>
    <row r="17" spans="1:8" hidden="1" outlineLevel="1" x14ac:dyDescent="0.15">
      <c r="A17" s="2" t="s">
        <v>16</v>
      </c>
      <c r="B17" s="2"/>
      <c r="C17" s="2"/>
      <c r="D17" s="2"/>
      <c r="E17" s="2"/>
      <c r="F17" s="2"/>
      <c r="G17" s="6" t="s">
        <v>73</v>
      </c>
    </row>
    <row r="18" spans="1:8" collapsed="1" x14ac:dyDescent="0.15">
      <c r="A18" s="2" t="s">
        <v>17</v>
      </c>
      <c r="B18" s="6" cm="1">
        <f t="array" ref="B18">'IS Forecasting'!B5*AVERAGE(BS!$B$18:$G$18/IS!$B$5:$G$5)</f>
        <v>6498.9639951066156</v>
      </c>
      <c r="C18" s="6" cm="1">
        <f t="array" ref="C18">'IS Forecasting'!C5*AVERAGE(BS!$B$18:$G$18/IS!$B$5:$G$5)</f>
        <v>6769.4544558132848</v>
      </c>
      <c r="D18" s="6" cm="1">
        <f t="array" ref="D18">'IS Forecasting'!D5*AVERAGE(BS!$B$18:$G$18/IS!$B$5:$G$5)</f>
        <v>7051.2028784641043</v>
      </c>
      <c r="E18" s="6" cm="1">
        <f t="array" ref="E18">'IS Forecasting'!E5*AVERAGE(BS!$B$18:$G$18/IS!$B$5:$G$5)</f>
        <v>7344.6778256353819</v>
      </c>
      <c r="F18" s="6"/>
      <c r="G18" s="6" t="s">
        <v>73</v>
      </c>
    </row>
    <row r="19" spans="1:8" hidden="1" outlineLevel="1" x14ac:dyDescent="0.15">
      <c r="A19" s="2" t="s">
        <v>18</v>
      </c>
      <c r="B19" s="2"/>
      <c r="C19" s="2"/>
      <c r="D19" s="2"/>
      <c r="E19" s="2"/>
      <c r="F19" s="2"/>
      <c r="G19" s="2"/>
    </row>
    <row r="20" spans="1:8" hidden="1" outlineLevel="1" x14ac:dyDescent="0.15">
      <c r="A20" s="2" t="s">
        <v>19</v>
      </c>
      <c r="B20" s="6"/>
      <c r="C20" s="6"/>
      <c r="D20" s="6"/>
      <c r="E20" s="6"/>
      <c r="F20" s="6"/>
      <c r="G20" s="6"/>
    </row>
    <row r="21" spans="1:8" x14ac:dyDescent="0.15">
      <c r="A21" s="8" t="s">
        <v>20</v>
      </c>
      <c r="B21" s="9">
        <f>B6+B9+B13+B18</f>
        <v>79306.376729185664</v>
      </c>
      <c r="C21" s="9">
        <f>C6+C9+C13+C18</f>
        <v>82248.174555616846</v>
      </c>
      <c r="D21" s="9">
        <f>D6+D9+D13+D18</f>
        <v>85312.411627745692</v>
      </c>
      <c r="E21" s="9">
        <f>E6+E9+E13+E18</f>
        <v>88504.18393441019</v>
      </c>
      <c r="F21" s="47"/>
      <c r="G21" s="47" t="str">
        <f ca="1">_xlfn.FORMULATEXT(B21)</f>
        <v>=B6+B9+B13+B18</v>
      </c>
    </row>
    <row r="22" spans="1:8" collapsed="1" x14ac:dyDescent="0.15">
      <c r="A22" s="2" t="s">
        <v>21</v>
      </c>
      <c r="B22" s="6">
        <f>B23-B24</f>
        <v>115827.99999999999</v>
      </c>
      <c r="C22" s="6">
        <f>C23-C24</f>
        <v>115827.99999999999</v>
      </c>
      <c r="D22" s="6">
        <f>D23-D24</f>
        <v>115827.99999999999</v>
      </c>
      <c r="E22" s="6">
        <f>E23-E24</f>
        <v>115827.99999999999</v>
      </c>
      <c r="F22" s="6"/>
      <c r="G22" s="6" t="str">
        <f ca="1">_xlfn.FORMULATEXT(B22)</f>
        <v>=B23-B24</v>
      </c>
      <c r="H22" s="4"/>
    </row>
    <row r="23" spans="1:8" hidden="1" outlineLevel="1" x14ac:dyDescent="0.15">
      <c r="A23" s="2" t="s">
        <v>22</v>
      </c>
      <c r="B23" s="6">
        <f>AVERAGE(BS!B23:G23)</f>
        <v>207414.16666666666</v>
      </c>
      <c r="C23" s="6">
        <f t="shared" ref="C23:E24" si="0">B23</f>
        <v>207414.16666666666</v>
      </c>
      <c r="D23" s="6">
        <f t="shared" si="0"/>
        <v>207414.16666666666</v>
      </c>
      <c r="E23" s="6">
        <f t="shared" si="0"/>
        <v>207414.16666666666</v>
      </c>
      <c r="F23" s="6"/>
      <c r="G23" s="6" t="s">
        <v>74</v>
      </c>
    </row>
    <row r="24" spans="1:8" hidden="1" outlineLevel="1" x14ac:dyDescent="0.15">
      <c r="A24" s="2" t="s">
        <v>23</v>
      </c>
      <c r="B24" s="6">
        <f>AVERAGE(BS!B24:G24)</f>
        <v>91586.166666666672</v>
      </c>
      <c r="C24" s="6">
        <f t="shared" si="0"/>
        <v>91586.166666666672</v>
      </c>
      <c r="D24" s="6">
        <f t="shared" si="0"/>
        <v>91586.166666666672</v>
      </c>
      <c r="E24" s="6">
        <f t="shared" si="0"/>
        <v>91586.166666666672</v>
      </c>
      <c r="F24" s="6"/>
      <c r="G24" s="6" t="s">
        <v>74</v>
      </c>
    </row>
    <row r="25" spans="1:8" x14ac:dyDescent="0.15">
      <c r="A25" s="2" t="s">
        <v>24</v>
      </c>
      <c r="B25" s="2">
        <v>0</v>
      </c>
      <c r="C25" s="2">
        <v>0</v>
      </c>
      <c r="D25" s="2">
        <v>0</v>
      </c>
      <c r="E25" s="2">
        <v>0</v>
      </c>
      <c r="F25" s="6"/>
      <c r="G25" s="6" t="s">
        <v>74</v>
      </c>
    </row>
    <row r="26" spans="1:8" x14ac:dyDescent="0.15">
      <c r="A26" s="2" t="s">
        <v>25</v>
      </c>
      <c r="B26" s="2">
        <f>AVERAGE(BS!E26:G26)</f>
        <v>12826.333333333334</v>
      </c>
      <c r="C26" s="2">
        <f t="shared" ref="C26:E28" si="1">B26</f>
        <v>12826.333333333334</v>
      </c>
      <c r="D26" s="2">
        <f t="shared" si="1"/>
        <v>12826.333333333334</v>
      </c>
      <c r="E26" s="2">
        <f t="shared" si="1"/>
        <v>12826.333333333334</v>
      </c>
      <c r="F26" s="6"/>
      <c r="G26" s="6" t="s">
        <v>75</v>
      </c>
    </row>
    <row r="27" spans="1:8" x14ac:dyDescent="0.15">
      <c r="A27" s="2" t="s">
        <v>26</v>
      </c>
      <c r="B27" s="6">
        <f>AVERAGE(BS!B27:G27)</f>
        <v>31944.5</v>
      </c>
      <c r="C27" s="6">
        <f t="shared" si="1"/>
        <v>31944.5</v>
      </c>
      <c r="D27" s="6">
        <f t="shared" si="1"/>
        <v>31944.5</v>
      </c>
      <c r="E27" s="6">
        <f t="shared" si="1"/>
        <v>31944.5</v>
      </c>
      <c r="F27" s="6"/>
      <c r="G27" s="6" t="s">
        <v>74</v>
      </c>
      <c r="H27" s="6"/>
    </row>
    <row r="28" spans="1:8" collapsed="1" x14ac:dyDescent="0.15">
      <c r="A28" s="2" t="s">
        <v>27</v>
      </c>
      <c r="B28" s="6">
        <f>AVERAGE(BS!B28:G28)</f>
        <v>7598.666666666667</v>
      </c>
      <c r="C28" s="6">
        <f t="shared" si="1"/>
        <v>7598.666666666667</v>
      </c>
      <c r="D28" s="6">
        <f t="shared" si="1"/>
        <v>7598.666666666667</v>
      </c>
      <c r="E28" s="6">
        <f t="shared" si="1"/>
        <v>7598.666666666667</v>
      </c>
      <c r="F28" s="6"/>
      <c r="G28" s="6" t="s">
        <v>74</v>
      </c>
    </row>
    <row r="29" spans="1:8" hidden="1" outlineLevel="1" x14ac:dyDescent="0.15">
      <c r="A29" s="2" t="s">
        <v>28</v>
      </c>
      <c r="B29" s="2"/>
      <c r="C29" s="2"/>
      <c r="D29" s="2"/>
      <c r="E29" s="2"/>
      <c r="F29" s="2"/>
      <c r="G29" s="2"/>
    </row>
    <row r="30" spans="1:8" hidden="1" outlineLevel="1" x14ac:dyDescent="0.15">
      <c r="A30" s="2" t="s">
        <v>29</v>
      </c>
      <c r="B30" s="6"/>
      <c r="C30" s="6"/>
      <c r="D30" s="6"/>
      <c r="E30" s="6"/>
      <c r="F30" s="6"/>
      <c r="G30" s="6"/>
    </row>
    <row r="31" spans="1:8" x14ac:dyDescent="0.15">
      <c r="A31" s="10" t="s">
        <v>30</v>
      </c>
      <c r="B31" s="11">
        <f>B22+B25+B26+B27+B28</f>
        <v>168197.49999999997</v>
      </c>
      <c r="C31" s="11">
        <f>C22+C25+C26+C27+C28</f>
        <v>168197.49999999997</v>
      </c>
      <c r="D31" s="11">
        <f>D22+D25+D26+D27+D28</f>
        <v>168197.49999999997</v>
      </c>
      <c r="E31" s="11">
        <f>E22+E25+E26+E27+E28</f>
        <v>168197.49999999997</v>
      </c>
      <c r="F31" s="51"/>
      <c r="G31" s="51" t="str">
        <f ca="1">_xlfn.FORMULATEXT(B31)</f>
        <v>=B22+B25+B26+B27+B28</v>
      </c>
    </row>
    <row r="32" spans="1:8" x14ac:dyDescent="0.15">
      <c r="A32" s="8" t="s">
        <v>31</v>
      </c>
      <c r="B32" s="12">
        <f>B21+B31</f>
        <v>247503.87672918563</v>
      </c>
      <c r="C32" s="12">
        <f>C21+C31</f>
        <v>250445.6745556168</v>
      </c>
      <c r="D32" s="12">
        <f>D21+D31</f>
        <v>253509.91162774566</v>
      </c>
      <c r="E32" s="12">
        <f>E21+E31</f>
        <v>256701.68393441016</v>
      </c>
      <c r="F32" s="47"/>
      <c r="G32" s="51" t="str">
        <f ca="1">_xlfn.FORMULATEXT(B32)</f>
        <v>=B21+B31</v>
      </c>
    </row>
    <row r="33" spans="1:7" x14ac:dyDescent="0.15">
      <c r="A33" s="1" t="s">
        <v>32</v>
      </c>
      <c r="F33" s="49"/>
      <c r="G33" s="49"/>
    </row>
    <row r="34" spans="1:7" collapsed="1" x14ac:dyDescent="0.15">
      <c r="A34" s="2" t="s">
        <v>33</v>
      </c>
      <c r="B34" s="6" cm="1">
        <f t="array" ref="B34">'IS Forecasting'!B5*AVERAGE(BS!$B$34:$G$34/IS!$B$5:$G$5)</f>
        <v>8456.1796759703993</v>
      </c>
      <c r="C34" s="6" cm="1">
        <f t="array" ref="C34">'IS Forecasting'!C5*AVERAGE(BS!$B$34:$G$34/IS!$B$5:$G$5)</f>
        <v>8808.1305312288423</v>
      </c>
      <c r="D34" s="6" cm="1">
        <f t="array" ref="D34">'IS Forecasting'!D5*AVERAGE(BS!$B$34:$G$34/IS!$B$5:$G$5)</f>
        <v>9174.7297749160643</v>
      </c>
      <c r="E34" s="6" cm="1">
        <f t="array" ref="E34">'IS Forecasting'!E5*AVERAGE(BS!$B$34:$G$34/IS!$B$5:$G$5)</f>
        <v>9556.5870810259039</v>
      </c>
      <c r="F34" s="6"/>
      <c r="G34" s="6" t="s">
        <v>73</v>
      </c>
    </row>
    <row r="35" spans="1:7" hidden="1" outlineLevel="1" x14ac:dyDescent="0.15">
      <c r="A35" s="2" t="s">
        <v>34</v>
      </c>
      <c r="B35" s="6"/>
      <c r="C35" s="6"/>
      <c r="D35" s="6"/>
      <c r="E35" s="6"/>
      <c r="F35" s="6"/>
      <c r="G35" s="6"/>
    </row>
    <row r="36" spans="1:7" hidden="1" outlineLevel="1" x14ac:dyDescent="0.15">
      <c r="A36" s="2" t="s">
        <v>35</v>
      </c>
      <c r="B36" s="6"/>
      <c r="C36" s="6"/>
      <c r="D36" s="6"/>
      <c r="E36" s="6"/>
      <c r="F36" s="6"/>
      <c r="G36" s="6"/>
    </row>
    <row r="37" spans="1:7" x14ac:dyDescent="0.15">
      <c r="A37" s="2" t="s">
        <v>36</v>
      </c>
      <c r="B37" s="6" cm="1">
        <f t="array" ref="B37">'IS Forecasting'!B5*AVERAGE(BS!$B$37:$G$37/IS!$B$5:$G$5)</f>
        <v>57923.681399434972</v>
      </c>
      <c r="C37" s="6" cm="1">
        <f t="array" ref="C37">'IS Forecasting'!C5*AVERAGE(BS!$B$37:$G$37/IS!$B$5:$G$5)</f>
        <v>60334.496920086654</v>
      </c>
      <c r="D37" s="6" cm="1">
        <f t="array" ref="D37">'IS Forecasting'!D5*AVERAGE(BS!$B$37:$G$37/IS!$B$5:$G$5)</f>
        <v>62845.651910437031</v>
      </c>
      <c r="E37" s="6" cm="1">
        <f t="array" ref="E37">'IS Forecasting'!E5*AVERAGE(BS!$B$37:$G$37/IS!$B$5:$G$5)</f>
        <v>65461.322554475766</v>
      </c>
      <c r="F37" s="6"/>
      <c r="G37" s="6" t="s">
        <v>73</v>
      </c>
    </row>
    <row r="38" spans="1:7" x14ac:dyDescent="0.15">
      <c r="A38" s="2" t="s">
        <v>37</v>
      </c>
      <c r="B38" s="6">
        <f>AVERAGE(BS!B38:G38)</f>
        <v>528.83333333333337</v>
      </c>
      <c r="C38" s="6">
        <f>B38</f>
        <v>528.83333333333337</v>
      </c>
      <c r="D38" s="6">
        <f>C38</f>
        <v>528.83333333333337</v>
      </c>
      <c r="E38" s="6">
        <f>D38</f>
        <v>528.83333333333337</v>
      </c>
      <c r="F38" s="6"/>
      <c r="G38" s="6" t="s">
        <v>74</v>
      </c>
    </row>
    <row r="39" spans="1:7" collapsed="1" x14ac:dyDescent="0.15">
      <c r="A39" s="2" t="s">
        <v>38</v>
      </c>
      <c r="B39" s="6" cm="1">
        <f t="array" ref="B39">'IS Forecasting'!B5*AVERAGE(BS!$B$39:$G$39/IS!$B$5:$G$5)</f>
        <v>31229.532841263979</v>
      </c>
      <c r="C39" s="6" cm="1">
        <f t="array" ref="C39">'IS Forecasting'!C5*AVERAGE(BS!$B$39:$G$39/IS!$B$5:$G$5)</f>
        <v>32529.323197426584</v>
      </c>
      <c r="D39" s="6" cm="1">
        <f t="array" ref="D39">'IS Forecasting'!D5*AVERAGE(BS!$B$39:$G$39/IS!$B$5:$G$5)</f>
        <v>33883.211544057398</v>
      </c>
      <c r="E39" s="6" cm="1">
        <f t="array" ref="E39">'IS Forecasting'!E5*AVERAGE(BS!$B$39:$G$39/IS!$B$5:$G$5)</f>
        <v>35293.449469313557</v>
      </c>
      <c r="F39" s="6"/>
      <c r="G39" s="6" t="s">
        <v>73</v>
      </c>
    </row>
    <row r="40" spans="1:7" hidden="1" outlineLevel="1" x14ac:dyDescent="0.15">
      <c r="A40" s="2" t="s">
        <v>39</v>
      </c>
      <c r="B40" s="6"/>
      <c r="C40" s="6"/>
      <c r="D40" s="6"/>
      <c r="E40" s="6"/>
      <c r="F40" s="6"/>
      <c r="G40" s="6"/>
    </row>
    <row r="41" spans="1:7" hidden="1" outlineLevel="1" x14ac:dyDescent="0.15">
      <c r="A41" s="2" t="s">
        <v>40</v>
      </c>
      <c r="B41" s="6"/>
      <c r="C41" s="6"/>
      <c r="D41" s="6"/>
      <c r="E41" s="6"/>
      <c r="F41" s="6"/>
      <c r="G41" s="6"/>
    </row>
    <row r="42" spans="1:7" x14ac:dyDescent="0.15">
      <c r="A42" s="8" t="s">
        <v>41</v>
      </c>
      <c r="B42" s="9">
        <f>B34+B37+B38+B39</f>
        <v>98138.227250002674</v>
      </c>
      <c r="C42" s="9">
        <f>C34+C37+C38+C39</f>
        <v>102200.7839820754</v>
      </c>
      <c r="D42" s="9">
        <f>D34+D37+D38+D39</f>
        <v>106432.42656274381</v>
      </c>
      <c r="E42" s="9">
        <f>E34+E37+E38+E39</f>
        <v>110840.19243814854</v>
      </c>
      <c r="F42" s="47"/>
      <c r="G42" s="47" t="str">
        <f ca="1">_xlfn.FORMULATEXT(B42)</f>
        <v>=B34+B37+B38+B39</v>
      </c>
    </row>
    <row r="43" spans="1:7" collapsed="1" x14ac:dyDescent="0.15">
      <c r="A43" s="2" t="s">
        <v>42</v>
      </c>
      <c r="B43" s="6">
        <f>BS!G43</f>
        <v>52320</v>
      </c>
      <c r="C43" s="6">
        <f>B43</f>
        <v>52320</v>
      </c>
      <c r="D43" s="6">
        <f>C43</f>
        <v>52320</v>
      </c>
      <c r="E43" s="6">
        <f>D43</f>
        <v>52320</v>
      </c>
      <c r="F43" s="6"/>
      <c r="G43" s="6" t="s">
        <v>72</v>
      </c>
    </row>
    <row r="44" spans="1:7" hidden="1" outlineLevel="1" x14ac:dyDescent="0.15">
      <c r="A44" s="2" t="s">
        <v>43</v>
      </c>
      <c r="B44" s="6"/>
      <c r="C44" s="6"/>
      <c r="D44" s="6"/>
      <c r="E44" s="6"/>
      <c r="F44" s="6"/>
      <c r="G44" s="6"/>
    </row>
    <row r="45" spans="1:7" hidden="1" outlineLevel="1" x14ac:dyDescent="0.15">
      <c r="A45" s="2" t="s">
        <v>44</v>
      </c>
      <c r="B45" s="6"/>
      <c r="C45" s="6"/>
      <c r="D45" s="6"/>
      <c r="E45" s="6"/>
      <c r="F45" s="6"/>
      <c r="G45" s="6"/>
    </row>
    <row r="46" spans="1:7" hidden="1" outlineLevel="1" x14ac:dyDescent="0.15">
      <c r="A46" s="2" t="s">
        <v>45</v>
      </c>
      <c r="B46" s="6"/>
      <c r="C46" s="6"/>
      <c r="D46" s="6"/>
      <c r="E46" s="6"/>
      <c r="F46" s="6"/>
      <c r="G46" s="6"/>
    </row>
    <row r="47" spans="1:7" hidden="1" outlineLevel="1" x14ac:dyDescent="0.15">
      <c r="A47" s="2" t="s">
        <v>46</v>
      </c>
      <c r="B47" s="6"/>
      <c r="C47" s="6"/>
      <c r="D47" s="6"/>
      <c r="E47" s="6"/>
      <c r="F47" s="6"/>
      <c r="G47" s="6"/>
    </row>
    <row r="48" spans="1:7" hidden="1" outlineLevel="1" x14ac:dyDescent="0.15">
      <c r="A48" s="2" t="s">
        <v>47</v>
      </c>
      <c r="B48" s="6"/>
      <c r="C48" s="6"/>
      <c r="D48" s="6"/>
      <c r="E48" s="6"/>
      <c r="F48" s="6"/>
      <c r="G48" s="6"/>
    </row>
    <row r="49" spans="1:14" hidden="1" outlineLevel="1" x14ac:dyDescent="0.15">
      <c r="A49" s="2" t="s">
        <v>48</v>
      </c>
      <c r="B49" s="6"/>
      <c r="C49" s="6"/>
      <c r="D49" s="6"/>
      <c r="E49" s="6"/>
      <c r="F49" s="6"/>
      <c r="G49" s="6"/>
    </row>
    <row r="50" spans="1:14" hidden="1" outlineLevel="1" x14ac:dyDescent="0.15">
      <c r="A50" s="2" t="s">
        <v>49</v>
      </c>
      <c r="B50" s="6"/>
      <c r="C50" s="6"/>
      <c r="D50" s="6"/>
      <c r="E50" s="6"/>
      <c r="F50" s="6"/>
      <c r="G50" s="6"/>
    </row>
    <row r="51" spans="1:14" hidden="1" outlineLevel="1" x14ac:dyDescent="0.15">
      <c r="A51" s="2" t="s">
        <v>50</v>
      </c>
      <c r="B51" s="6"/>
      <c r="C51" s="6"/>
      <c r="D51" s="6"/>
      <c r="E51" s="6"/>
      <c r="F51" s="6"/>
      <c r="G51" s="6"/>
    </row>
    <row r="52" spans="1:14" x14ac:dyDescent="0.15">
      <c r="A52" s="2" t="s">
        <v>51</v>
      </c>
      <c r="B52" s="6">
        <f>AVERAGE(BS!B52:G52)</f>
        <v>6144.333333333333</v>
      </c>
      <c r="C52" s="6">
        <f>B52</f>
        <v>6144.333333333333</v>
      </c>
      <c r="D52" s="6">
        <f>C52</f>
        <v>6144.333333333333</v>
      </c>
      <c r="E52" s="6">
        <f>D52</f>
        <v>6144.333333333333</v>
      </c>
      <c r="F52" s="6"/>
      <c r="G52" s="6" t="s">
        <v>74</v>
      </c>
    </row>
    <row r="53" spans="1:14" collapsed="1" x14ac:dyDescent="0.15">
      <c r="A53" s="2" t="s">
        <v>52</v>
      </c>
      <c r="B53" s="6">
        <f>AVERAGE(BS!B53:G53)</f>
        <v>6493.666666666667</v>
      </c>
      <c r="C53" s="6">
        <f>AVERAGE(BS!C53:H53)</f>
        <v>7026.2</v>
      </c>
      <c r="D53" s="6">
        <f>AVERAGE(BS!D53:I53)</f>
        <v>7208.75</v>
      </c>
      <c r="E53" s="6">
        <f>AVERAGE(BS!E53:J53)</f>
        <v>7543.666666666667</v>
      </c>
      <c r="F53" s="6"/>
      <c r="G53" s="6" t="s">
        <v>74</v>
      </c>
    </row>
    <row r="54" spans="1:14" hidden="1" outlineLevel="1" x14ac:dyDescent="0.15">
      <c r="A54" s="2" t="s">
        <v>53</v>
      </c>
      <c r="B54" s="6"/>
      <c r="C54" s="6"/>
      <c r="D54" s="6"/>
      <c r="E54" s="6"/>
      <c r="F54" s="6"/>
      <c r="G54" s="6"/>
    </row>
    <row r="55" spans="1:14" hidden="1" outlineLevel="1" x14ac:dyDescent="0.15">
      <c r="A55" s="2" t="s">
        <v>54</v>
      </c>
      <c r="B55" s="6"/>
      <c r="C55" s="6"/>
      <c r="D55" s="6"/>
      <c r="E55" s="6"/>
      <c r="F55" s="6"/>
      <c r="G55" s="6"/>
    </row>
    <row r="56" spans="1:14" x14ac:dyDescent="0.15">
      <c r="A56" s="2" t="s">
        <v>55</v>
      </c>
      <c r="B56" s="6">
        <f>BS!G56</f>
        <v>237</v>
      </c>
      <c r="C56" s="6">
        <f>B56</f>
        <v>237</v>
      </c>
      <c r="D56" s="6">
        <f>C56</f>
        <v>237</v>
      </c>
      <c r="E56" s="6">
        <f>D56</f>
        <v>237</v>
      </c>
      <c r="F56" s="6"/>
      <c r="G56" s="6" t="s">
        <v>72</v>
      </c>
    </row>
    <row r="57" spans="1:14" x14ac:dyDescent="0.15">
      <c r="A57" s="8" t="s">
        <v>56</v>
      </c>
      <c r="B57" s="9">
        <f>B42+B43+B52+B53+B56</f>
        <v>163333.22725000267</v>
      </c>
      <c r="C57" s="9">
        <f>C42+C43+C52+C53+C56</f>
        <v>167928.31731540876</v>
      </c>
      <c r="D57" s="9">
        <f>D42+D43+D52+D53+D56</f>
        <v>172342.50989607716</v>
      </c>
      <c r="E57" s="9">
        <f>E42+E43+E52+E53+E56</f>
        <v>177085.19243814854</v>
      </c>
      <c r="F57" s="47"/>
      <c r="G57" s="47" t="str">
        <f ca="1">_xlfn.FORMULATEXT(B57)</f>
        <v>=B42+B43+B52+B53+B56</v>
      </c>
      <c r="I57" s="3"/>
      <c r="J57" s="3"/>
      <c r="K57" s="3"/>
      <c r="L57" s="3"/>
      <c r="M57" s="3"/>
      <c r="N57" s="3"/>
    </row>
    <row r="58" spans="1:14" collapsed="1" x14ac:dyDescent="0.15">
      <c r="A58" s="1" t="s">
        <v>57</v>
      </c>
      <c r="F58" s="49"/>
      <c r="G58" s="49"/>
    </row>
    <row r="59" spans="1:14" ht="16.5" hidden="1" customHeight="1" collapsed="1" x14ac:dyDescent="0.15">
      <c r="A59" s="2" t="s">
        <v>58</v>
      </c>
      <c r="B59" s="6"/>
      <c r="C59" s="6"/>
      <c r="D59" s="6"/>
      <c r="E59" s="6"/>
      <c r="F59" s="6"/>
      <c r="G59" s="6"/>
    </row>
    <row r="60" spans="1:14" ht="10.5" hidden="1" customHeight="1" outlineLevel="1" x14ac:dyDescent="0.15">
      <c r="A60" s="2" t="s">
        <v>59</v>
      </c>
      <c r="B60" s="6"/>
      <c r="C60" s="6"/>
      <c r="D60" s="6"/>
      <c r="E60" s="6"/>
      <c r="F60" s="6"/>
      <c r="G60" s="6"/>
    </row>
    <row r="61" spans="1:14" hidden="1" outlineLevel="1" x14ac:dyDescent="0.15">
      <c r="A61" s="2" t="s">
        <v>60</v>
      </c>
      <c r="B61" s="6"/>
      <c r="C61" s="6"/>
      <c r="D61" s="6"/>
      <c r="E61" s="6"/>
      <c r="F61" s="6"/>
      <c r="G61" s="6"/>
      <c r="J61" s="4"/>
    </row>
    <row r="62" spans="1:14" x14ac:dyDescent="0.15">
      <c r="A62" s="2" t="s">
        <v>61</v>
      </c>
      <c r="B62" s="4">
        <f>B63+B65+B66+B64</f>
        <v>77791.937000000005</v>
      </c>
      <c r="C62" s="4">
        <f>C63+C65+C66+C64</f>
        <v>76319.309000000008</v>
      </c>
      <c r="D62" s="4">
        <f>D63+D65+D66+D64</f>
        <v>75163.639999999985</v>
      </c>
      <c r="E62" s="4">
        <f>E63+E65+E66+E64</f>
        <v>73821.416999999987</v>
      </c>
      <c r="F62" s="6"/>
      <c r="G62" s="6" t="str">
        <f ca="1">_xlfn.FORMULATEXT(B62)</f>
        <v>=B63+B65+B66+B64</v>
      </c>
    </row>
    <row r="63" spans="1:14" outlineLevel="1" x14ac:dyDescent="0.15">
      <c r="A63" s="2" t="s">
        <v>62</v>
      </c>
      <c r="B63" s="6">
        <f>BS!G63</f>
        <v>269</v>
      </c>
      <c r="C63" s="6">
        <f>B63</f>
        <v>269</v>
      </c>
      <c r="D63" s="6">
        <f>C63</f>
        <v>269</v>
      </c>
      <c r="E63" s="6">
        <f>D63</f>
        <v>269</v>
      </c>
      <c r="F63" s="6"/>
      <c r="G63" s="6" t="s">
        <v>72</v>
      </c>
    </row>
    <row r="64" spans="1:14" outlineLevel="1" x14ac:dyDescent="0.15">
      <c r="A64" s="2" t="s">
        <v>63</v>
      </c>
      <c r="B64" s="6">
        <f>247063.465-240995.528</f>
        <v>6067.9370000000054</v>
      </c>
      <c r="C64" s="6">
        <f>249531.048-244935.739</f>
        <v>4595.3090000000084</v>
      </c>
      <c r="D64" s="6">
        <f>252085.319-248645.679</f>
        <v>3439.6399999999849</v>
      </c>
      <c r="E64" s="6">
        <f>254729.321-252631.904</f>
        <v>2097.4169999999867</v>
      </c>
      <c r="F64" s="6"/>
      <c r="G64" s="6" t="s">
        <v>72</v>
      </c>
    </row>
    <row r="65" spans="1:7" outlineLevel="1" x14ac:dyDescent="0.15">
      <c r="A65" s="2" t="s">
        <v>64</v>
      </c>
      <c r="B65" s="6">
        <f>BS!G65</f>
        <v>71455</v>
      </c>
      <c r="C65" s="6">
        <f t="shared" ref="C65:E66" si="2">B65</f>
        <v>71455</v>
      </c>
      <c r="D65" s="6">
        <f t="shared" si="2"/>
        <v>71455</v>
      </c>
      <c r="E65" s="6">
        <f t="shared" si="2"/>
        <v>71455</v>
      </c>
      <c r="F65" s="6"/>
      <c r="G65" s="6" t="s">
        <v>72</v>
      </c>
    </row>
    <row r="66" spans="1:7" outlineLevel="1" x14ac:dyDescent="0.15">
      <c r="A66" s="2" t="s">
        <v>65</v>
      </c>
      <c r="B66" s="6">
        <v>0</v>
      </c>
      <c r="C66" s="6">
        <f t="shared" si="2"/>
        <v>0</v>
      </c>
      <c r="D66" s="6">
        <f t="shared" si="2"/>
        <v>0</v>
      </c>
      <c r="E66" s="6">
        <f t="shared" si="2"/>
        <v>0</v>
      </c>
      <c r="F66" s="6"/>
      <c r="G66" s="6" t="s">
        <v>72</v>
      </c>
    </row>
    <row r="67" spans="1:7" x14ac:dyDescent="0.15">
      <c r="A67" s="2" t="s">
        <v>66</v>
      </c>
      <c r="B67" s="6">
        <f>B62</f>
        <v>77791.937000000005</v>
      </c>
      <c r="C67" s="6">
        <f>C62</f>
        <v>76319.309000000008</v>
      </c>
      <c r="D67" s="6">
        <f>D62</f>
        <v>75163.639999999985</v>
      </c>
      <c r="E67" s="6">
        <f>E62</f>
        <v>73821.416999999987</v>
      </c>
      <c r="F67" s="6"/>
      <c r="G67" s="6" t="s">
        <v>72</v>
      </c>
    </row>
    <row r="68" spans="1:7" x14ac:dyDescent="0.15">
      <c r="A68" s="2" t="s">
        <v>67</v>
      </c>
      <c r="B68" s="6">
        <f>AVERAGE(BS!B68:G68)</f>
        <v>6546.5</v>
      </c>
      <c r="C68" s="6">
        <f>B68</f>
        <v>6546.5</v>
      </c>
      <c r="D68" s="6">
        <f>C68</f>
        <v>6546.5</v>
      </c>
      <c r="E68" s="6">
        <f>D68</f>
        <v>6546.5</v>
      </c>
      <c r="F68" s="6"/>
      <c r="G68" s="6" t="s">
        <v>74</v>
      </c>
    </row>
    <row r="69" spans="1:7" x14ac:dyDescent="0.15">
      <c r="A69" s="13" t="s">
        <v>68</v>
      </c>
      <c r="B69" s="14">
        <f>B67+B68</f>
        <v>84338.437000000005</v>
      </c>
      <c r="C69" s="14">
        <f>C67+C68</f>
        <v>82865.809000000008</v>
      </c>
      <c r="D69" s="14">
        <f>D67+D68</f>
        <v>81710.139999999985</v>
      </c>
      <c r="E69" s="14">
        <f>E67+E68</f>
        <v>80367.916999999987</v>
      </c>
      <c r="F69" s="47"/>
      <c r="G69" s="47" t="str">
        <f ca="1">_xlfn.FORMULATEXT(B69)</f>
        <v>=B67+B68</v>
      </c>
    </row>
    <row r="70" spans="1:7" x14ac:dyDescent="0.15">
      <c r="A70" s="1" t="s">
        <v>69</v>
      </c>
      <c r="B70" s="15">
        <f>B57+B69</f>
        <v>247671.66425000268</v>
      </c>
      <c r="C70" s="15">
        <f>C57+C69</f>
        <v>250794.12631540876</v>
      </c>
      <c r="D70" s="15">
        <f>D57+D69</f>
        <v>254052.64989607714</v>
      </c>
      <c r="E70" s="15">
        <f>E57+E69</f>
        <v>257453.10943814853</v>
      </c>
      <c r="F70" s="47"/>
      <c r="G70" s="47" t="str">
        <f ca="1">_xlfn.FORMULATEXT(B70)</f>
        <v>=B57+B69</v>
      </c>
    </row>
    <row r="71" spans="1:7" x14ac:dyDescent="0.15">
      <c r="F71" s="49"/>
      <c r="G71" s="49"/>
    </row>
    <row r="73" spans="1:7" x14ac:dyDescent="0.15">
      <c r="A73" s="66" t="s">
        <v>1071</v>
      </c>
      <c r="B73" s="39">
        <f>B32-B70</f>
        <v>-167.78752081704442</v>
      </c>
      <c r="C73" s="39">
        <f>C32-C70</f>
        <v>-348.4517597919621</v>
      </c>
      <c r="D73" s="39">
        <f>D32-D70</f>
        <v>-542.73826833147905</v>
      </c>
      <c r="E73" s="39">
        <f>E32-E70</f>
        <v>-751.42550373837003</v>
      </c>
    </row>
    <row r="75" spans="1:7" x14ac:dyDescent="0.15">
      <c r="A75" s="66" t="s">
        <v>1072</v>
      </c>
      <c r="B75">
        <v>0</v>
      </c>
      <c r="C75">
        <v>0</v>
      </c>
      <c r="D75">
        <v>0</v>
      </c>
      <c r="E75">
        <v>0</v>
      </c>
    </row>
  </sheetData>
  <mergeCells count="2">
    <mergeCell ref="A1:G1"/>
    <mergeCell ref="A2:G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2"/>
  <sheetViews>
    <sheetView tabSelected="1" workbookViewId="0">
      <pane ySplit="3" topLeftCell="A4" activePane="bottomLeft" state="frozen"/>
      <selection pane="bottomLeft" activeCell="G5" sqref="G5"/>
    </sheetView>
  </sheetViews>
  <sheetFormatPr baseColWidth="10" defaultColWidth="8.83203125" defaultRowHeight="13" outlineLevelRow="1" x14ac:dyDescent="0.15"/>
  <cols>
    <col min="1" max="1" width="66.5" bestFit="1" customWidth="1"/>
    <col min="2" max="2" width="14.33203125" customWidth="1"/>
    <col min="3" max="3" width="13.83203125" customWidth="1"/>
    <col min="4" max="9" width="11.5" customWidth="1"/>
    <col min="10" max="10" width="11.33203125" customWidth="1"/>
    <col min="11" max="255" width="11.5" customWidth="1"/>
  </cols>
  <sheetData>
    <row r="1" spans="1:15" ht="14" x14ac:dyDescent="0.15">
      <c r="A1" s="114" t="s">
        <v>0</v>
      </c>
      <c r="B1" s="114"/>
      <c r="C1" s="114"/>
      <c r="D1" s="114"/>
      <c r="E1" s="114"/>
      <c r="F1" s="114"/>
      <c r="G1" s="114"/>
    </row>
    <row r="2" spans="1:15" ht="14" x14ac:dyDescent="0.15">
      <c r="A2" s="114" t="s">
        <v>1</v>
      </c>
      <c r="B2" s="114"/>
      <c r="C2" s="114"/>
      <c r="D2" s="114"/>
      <c r="E2" s="114"/>
      <c r="F2" s="114"/>
      <c r="G2" s="114"/>
    </row>
    <row r="3" spans="1:15" x14ac:dyDescent="0.15">
      <c r="A3" s="1"/>
      <c r="B3" s="16">
        <v>2017</v>
      </c>
      <c r="C3" s="16">
        <v>2018</v>
      </c>
      <c r="D3" s="16">
        <v>2019</v>
      </c>
      <c r="E3" s="16">
        <v>2020</v>
      </c>
      <c r="F3" s="16">
        <v>2021</v>
      </c>
      <c r="G3" s="16">
        <v>2022</v>
      </c>
    </row>
    <row r="4" spans="1:15" x14ac:dyDescent="0.15">
      <c r="A4" s="16" t="s">
        <v>76</v>
      </c>
    </row>
    <row r="5" spans="1:15" x14ac:dyDescent="0.15">
      <c r="A5" s="2" t="s">
        <v>77</v>
      </c>
      <c r="B5" s="104">
        <v>496785</v>
      </c>
      <c r="C5" s="104">
        <v>511729</v>
      </c>
      <c r="D5" s="104">
        <v>521426</v>
      </c>
      <c r="E5" s="104">
        <v>556933</v>
      </c>
      <c r="F5" s="104">
        <v>569962</v>
      </c>
      <c r="G5" s="104">
        <v>608481</v>
      </c>
      <c r="K5" s="4"/>
      <c r="L5" s="4"/>
      <c r="M5" s="4"/>
      <c r="N5" s="4"/>
      <c r="O5" s="4"/>
    </row>
    <row r="6" spans="1:15" ht="14" customHeight="1" x14ac:dyDescent="0.15">
      <c r="A6" s="2" t="s">
        <v>78</v>
      </c>
      <c r="B6" s="104">
        <v>362867</v>
      </c>
      <c r="C6" s="104">
        <v>374623</v>
      </c>
      <c r="D6" s="104">
        <v>383618</v>
      </c>
      <c r="E6" s="104">
        <v>409163</v>
      </c>
      <c r="F6" s="104">
        <v>418342</v>
      </c>
      <c r="G6" s="104">
        <v>452776</v>
      </c>
    </row>
    <row r="7" spans="1:15" x14ac:dyDescent="0.15">
      <c r="A7" s="2" t="s">
        <v>79</v>
      </c>
      <c r="B7" s="104">
        <v>104736</v>
      </c>
      <c r="C7" s="104">
        <v>106957</v>
      </c>
      <c r="D7" s="104">
        <v>107669</v>
      </c>
      <c r="E7" s="104">
        <v>111733</v>
      </c>
      <c r="F7" s="104">
        <v>115204</v>
      </c>
      <c r="G7" s="104">
        <v>122966</v>
      </c>
    </row>
    <row r="8" spans="1:15" x14ac:dyDescent="0.15">
      <c r="A8" s="8" t="s">
        <v>80</v>
      </c>
      <c r="B8" s="105">
        <f t="shared" ref="B8:G8" si="0">B5-B6-B7</f>
        <v>29182</v>
      </c>
      <c r="C8" s="105">
        <f t="shared" si="0"/>
        <v>30149</v>
      </c>
      <c r="D8" s="105">
        <f t="shared" si="0"/>
        <v>30139</v>
      </c>
      <c r="E8" s="105">
        <f t="shared" si="0"/>
        <v>36037</v>
      </c>
      <c r="F8" s="105">
        <f t="shared" si="0"/>
        <v>36416</v>
      </c>
      <c r="G8" s="105">
        <f t="shared" si="0"/>
        <v>32739</v>
      </c>
    </row>
    <row r="9" spans="1:15" x14ac:dyDescent="0.15">
      <c r="A9" s="2" t="s">
        <v>81</v>
      </c>
      <c r="B9" s="104">
        <v>10529</v>
      </c>
      <c r="C9" s="104">
        <v>10678</v>
      </c>
      <c r="D9" s="104">
        <v>10987</v>
      </c>
      <c r="E9" s="104">
        <v>11152</v>
      </c>
      <c r="F9" s="104">
        <v>10658</v>
      </c>
      <c r="G9" s="104">
        <v>10945</v>
      </c>
    </row>
    <row r="10" spans="1:15" hidden="1" outlineLevel="1" x14ac:dyDescent="0.15">
      <c r="A10" s="2" t="s">
        <v>82</v>
      </c>
      <c r="B10" s="104" t="s">
        <v>6</v>
      </c>
      <c r="C10" s="104" t="s">
        <v>6</v>
      </c>
      <c r="D10" s="104" t="s">
        <v>6</v>
      </c>
      <c r="E10" s="104" t="s">
        <v>6</v>
      </c>
      <c r="F10" s="104" t="s">
        <v>6</v>
      </c>
      <c r="G10" s="104" t="s">
        <v>6</v>
      </c>
    </row>
    <row r="11" spans="1:15" hidden="1" outlineLevel="1" x14ac:dyDescent="0.15">
      <c r="A11" s="2" t="s">
        <v>83</v>
      </c>
      <c r="B11" s="104" t="s">
        <v>6</v>
      </c>
      <c r="C11" s="104" t="s">
        <v>6</v>
      </c>
      <c r="D11" s="104" t="s">
        <v>6</v>
      </c>
      <c r="E11" s="104" t="s">
        <v>6</v>
      </c>
      <c r="F11" s="104" t="s">
        <v>6</v>
      </c>
      <c r="G11" s="104" t="s">
        <v>6</v>
      </c>
    </row>
    <row r="12" spans="1:15" hidden="1" outlineLevel="1" x14ac:dyDescent="0.15">
      <c r="A12" s="2" t="s">
        <v>84</v>
      </c>
      <c r="B12" s="104" t="s">
        <v>6</v>
      </c>
      <c r="C12" s="104" t="s">
        <v>6</v>
      </c>
      <c r="D12" s="104" t="s">
        <v>6</v>
      </c>
      <c r="E12" s="104" t="s">
        <v>6</v>
      </c>
      <c r="F12" s="104" t="s">
        <v>6</v>
      </c>
      <c r="G12" s="104" t="s">
        <v>6</v>
      </c>
    </row>
    <row r="13" spans="1:15" collapsed="1" x14ac:dyDescent="0.15">
      <c r="A13" s="8" t="s">
        <v>85</v>
      </c>
      <c r="B13" s="105">
        <f t="shared" ref="B13:G13" si="1">B8-B9</f>
        <v>18653</v>
      </c>
      <c r="C13" s="105">
        <f t="shared" si="1"/>
        <v>19471</v>
      </c>
      <c r="D13" s="105">
        <f t="shared" si="1"/>
        <v>19152</v>
      </c>
      <c r="E13" s="105">
        <f t="shared" si="1"/>
        <v>24885</v>
      </c>
      <c r="F13" s="105">
        <f t="shared" si="1"/>
        <v>25758</v>
      </c>
      <c r="G13" s="105">
        <f t="shared" si="1"/>
        <v>21794</v>
      </c>
    </row>
    <row r="14" spans="1:15" x14ac:dyDescent="0.15">
      <c r="A14" s="2" t="s">
        <v>86</v>
      </c>
      <c r="B14" s="104">
        <v>2330</v>
      </c>
      <c r="C14" s="104">
        <v>2346</v>
      </c>
      <c r="D14" s="104">
        <v>2599</v>
      </c>
      <c r="E14" s="104">
        <v>2315</v>
      </c>
      <c r="F14" s="104">
        <v>1994</v>
      </c>
      <c r="G14" s="104">
        <v>2128</v>
      </c>
    </row>
    <row r="15" spans="1:15" x14ac:dyDescent="0.15">
      <c r="A15" s="2" t="s">
        <v>87</v>
      </c>
      <c r="B15" s="104">
        <f t="shared" ref="B15:G15" si="2">SUM(B16:B17)</f>
        <v>152</v>
      </c>
      <c r="C15" s="104">
        <f t="shared" si="2"/>
        <v>-625</v>
      </c>
      <c r="D15" s="104">
        <f t="shared" si="2"/>
        <v>4685</v>
      </c>
      <c r="E15" s="104">
        <f t="shared" si="2"/>
        <v>3549</v>
      </c>
      <c r="F15" s="104">
        <f t="shared" si="2"/>
        <v>383</v>
      </c>
      <c r="G15" s="104">
        <f t="shared" si="2"/>
        <v>1124</v>
      </c>
    </row>
    <row r="16" spans="1:15" hidden="1" outlineLevel="1" x14ac:dyDescent="0.15">
      <c r="A16" s="2" t="s">
        <v>88</v>
      </c>
      <c r="B16" s="104"/>
      <c r="C16" s="104">
        <v>-842</v>
      </c>
      <c r="D16" s="104">
        <v>4496</v>
      </c>
      <c r="E16" s="104">
        <v>3428</v>
      </c>
      <c r="F16" s="104">
        <v>225</v>
      </c>
      <c r="G16" s="104">
        <v>870</v>
      </c>
    </row>
    <row r="17" spans="1:7" hidden="1" outlineLevel="1" x14ac:dyDescent="0.15">
      <c r="A17" s="2" t="s">
        <v>89</v>
      </c>
      <c r="B17" s="104">
        <v>152</v>
      </c>
      <c r="C17" s="104">
        <v>217</v>
      </c>
      <c r="D17" s="104">
        <v>189</v>
      </c>
      <c r="E17" s="104">
        <v>121</v>
      </c>
      <c r="F17" s="104">
        <v>158</v>
      </c>
      <c r="G17" s="104">
        <v>254</v>
      </c>
    </row>
    <row r="18" spans="1:7" collapsed="1" x14ac:dyDescent="0.15">
      <c r="A18" s="2" t="s">
        <v>90</v>
      </c>
      <c r="B18" s="104">
        <v>-4523</v>
      </c>
      <c r="C18" s="104">
        <v>5040</v>
      </c>
      <c r="D18" s="104">
        <v>-1122</v>
      </c>
      <c r="E18" s="104">
        <v>-5555</v>
      </c>
      <c r="F18" s="104">
        <v>-5451</v>
      </c>
      <c r="G18" s="104">
        <v>-3774</v>
      </c>
    </row>
    <row r="19" spans="1:7" x14ac:dyDescent="0.15">
      <c r="A19" s="8" t="s">
        <v>91</v>
      </c>
      <c r="B19" s="105">
        <f t="shared" ref="B19:G19" si="3">SUM(B20:B21)</f>
        <v>15123</v>
      </c>
      <c r="C19" s="105">
        <f t="shared" si="3"/>
        <v>11460</v>
      </c>
      <c r="D19" s="105">
        <f t="shared" si="3"/>
        <v>20116</v>
      </c>
      <c r="E19" s="105">
        <f t="shared" si="3"/>
        <v>20564</v>
      </c>
      <c r="F19" s="105">
        <f t="shared" si="3"/>
        <v>18696</v>
      </c>
      <c r="G19" s="105">
        <f t="shared" si="3"/>
        <v>17016</v>
      </c>
    </row>
    <row r="20" spans="1:7" hidden="1" outlineLevel="1" x14ac:dyDescent="0.15">
      <c r="A20" s="2" t="s">
        <v>92</v>
      </c>
      <c r="B20" s="104">
        <v>10722</v>
      </c>
      <c r="C20" s="104">
        <v>15875</v>
      </c>
      <c r="D20" s="104">
        <v>17098</v>
      </c>
      <c r="E20" s="104">
        <v>20003</v>
      </c>
      <c r="F20" s="104">
        <v>15536</v>
      </c>
      <c r="G20" s="104">
        <v>15089</v>
      </c>
    </row>
    <row r="21" spans="1:7" hidden="1" outlineLevel="1" x14ac:dyDescent="0.15">
      <c r="A21" s="2" t="s">
        <v>93</v>
      </c>
      <c r="B21" s="104">
        <v>4401</v>
      </c>
      <c r="C21" s="104">
        <v>-4415</v>
      </c>
      <c r="D21" s="104">
        <v>3018</v>
      </c>
      <c r="E21" s="104">
        <v>561</v>
      </c>
      <c r="F21" s="104">
        <v>3160</v>
      </c>
      <c r="G21" s="104">
        <v>1927</v>
      </c>
    </row>
    <row r="22" spans="1:7" collapsed="1" x14ac:dyDescent="0.15">
      <c r="A22" s="2" t="s">
        <v>94</v>
      </c>
      <c r="B22" s="104">
        <f t="shared" ref="B22:G22" si="4">SUM(B27:B30)+B23</f>
        <v>4600</v>
      </c>
      <c r="C22" s="104">
        <f t="shared" si="4"/>
        <v>4281</v>
      </c>
      <c r="D22" s="104">
        <f t="shared" si="4"/>
        <v>4915</v>
      </c>
      <c r="E22" s="104">
        <f t="shared" si="4"/>
        <v>6858</v>
      </c>
      <c r="F22" s="104">
        <f t="shared" si="4"/>
        <v>4756</v>
      </c>
      <c r="G22" s="104">
        <f t="shared" si="4"/>
        <v>5724</v>
      </c>
    </row>
    <row r="23" spans="1:7" hidden="1" outlineLevel="1" x14ac:dyDescent="0.15">
      <c r="A23" s="2" t="s">
        <v>95</v>
      </c>
      <c r="B23" s="104">
        <f t="shared" ref="B23:G23" si="5">SUM(B24:B26)</f>
        <v>-180</v>
      </c>
      <c r="C23" s="104">
        <f t="shared" si="5"/>
        <v>-470</v>
      </c>
      <c r="D23" s="104">
        <f t="shared" si="5"/>
        <v>329</v>
      </c>
      <c r="E23" s="104">
        <f t="shared" si="5"/>
        <v>1998</v>
      </c>
      <c r="F23" s="104">
        <f t="shared" si="5"/>
        <v>-759</v>
      </c>
      <c r="G23" s="104">
        <f t="shared" si="5"/>
        <v>430</v>
      </c>
    </row>
    <row r="24" spans="1:7" hidden="1" outlineLevel="1" x14ac:dyDescent="0.15">
      <c r="A24" s="2" t="s">
        <v>96</v>
      </c>
      <c r="B24" s="104">
        <v>-22</v>
      </c>
      <c r="C24" s="104">
        <v>-361</v>
      </c>
      <c r="D24" s="104">
        <v>663</v>
      </c>
      <c r="E24" s="104">
        <v>2316</v>
      </c>
      <c r="F24" s="104">
        <v>-671</v>
      </c>
      <c r="G24" s="104">
        <v>608</v>
      </c>
    </row>
    <row r="25" spans="1:7" hidden="1" outlineLevel="1" x14ac:dyDescent="0.15">
      <c r="A25" s="2" t="s">
        <v>97</v>
      </c>
      <c r="B25" s="104">
        <v>-146</v>
      </c>
      <c r="C25" s="104">
        <v>-93</v>
      </c>
      <c r="D25" s="104">
        <v>-369</v>
      </c>
      <c r="E25" s="104">
        <v>-341</v>
      </c>
      <c r="F25" s="104">
        <v>-129</v>
      </c>
      <c r="G25" s="104">
        <v>-297</v>
      </c>
    </row>
    <row r="26" spans="1:7" hidden="1" outlineLevel="1" x14ac:dyDescent="0.15">
      <c r="A26" s="2" t="s">
        <v>98</v>
      </c>
      <c r="B26" s="104">
        <v>-12</v>
      </c>
      <c r="C26" s="104">
        <v>-16</v>
      </c>
      <c r="D26" s="104">
        <v>35</v>
      </c>
      <c r="E26" s="104">
        <v>23</v>
      </c>
      <c r="F26" s="104">
        <v>41</v>
      </c>
      <c r="G26" s="104">
        <v>119</v>
      </c>
    </row>
    <row r="27" spans="1:7" hidden="1" outlineLevel="1" x14ac:dyDescent="0.15">
      <c r="A27" s="2" t="s">
        <v>99</v>
      </c>
      <c r="B27" s="104">
        <v>2998</v>
      </c>
      <c r="C27" s="104">
        <v>2763</v>
      </c>
      <c r="D27" s="104">
        <v>2794</v>
      </c>
      <c r="E27" s="104">
        <v>2991</v>
      </c>
      <c r="F27" s="104">
        <v>3313</v>
      </c>
      <c r="G27" s="104">
        <v>2030</v>
      </c>
    </row>
    <row r="28" spans="1:7" hidden="1" outlineLevel="1" x14ac:dyDescent="0.15">
      <c r="A28" s="2" t="s">
        <v>100</v>
      </c>
      <c r="B28" s="104">
        <v>1377</v>
      </c>
      <c r="C28" s="104">
        <v>1495</v>
      </c>
      <c r="D28" s="104">
        <v>1205</v>
      </c>
      <c r="E28" s="104">
        <v>1127</v>
      </c>
      <c r="F28" s="104">
        <v>1553</v>
      </c>
      <c r="G28" s="104">
        <v>2654</v>
      </c>
    </row>
    <row r="29" spans="1:7" hidden="1" outlineLevel="1" x14ac:dyDescent="0.15">
      <c r="A29" s="2" t="s">
        <v>101</v>
      </c>
      <c r="B29" s="104">
        <v>405</v>
      </c>
      <c r="C29" s="104">
        <v>493</v>
      </c>
      <c r="D29" s="104">
        <v>587</v>
      </c>
      <c r="E29" s="104">
        <v>742</v>
      </c>
      <c r="F29" s="104">
        <v>649</v>
      </c>
      <c r="G29" s="104">
        <v>610</v>
      </c>
    </row>
    <row r="30" spans="1:7" hidden="1" outlineLevel="1" x14ac:dyDescent="0.15">
      <c r="A30" s="2" t="s">
        <v>102</v>
      </c>
      <c r="B30" s="104">
        <v>0</v>
      </c>
      <c r="C30" s="104">
        <v>0</v>
      </c>
      <c r="D30" s="104">
        <v>0</v>
      </c>
      <c r="E30" s="104">
        <v>0</v>
      </c>
      <c r="F30" s="104">
        <v>0</v>
      </c>
      <c r="G30" s="104">
        <v>0</v>
      </c>
    </row>
    <row r="31" spans="1:7" collapsed="1" x14ac:dyDescent="0.15">
      <c r="A31" s="2" t="s">
        <v>103</v>
      </c>
      <c r="B31" s="104">
        <v>661</v>
      </c>
      <c r="C31" s="104">
        <v>509</v>
      </c>
      <c r="D31" s="104">
        <v>320</v>
      </c>
      <c r="E31" s="104">
        <v>196</v>
      </c>
      <c r="F31" s="104">
        <v>267</v>
      </c>
      <c r="G31" s="104">
        <v>-388</v>
      </c>
    </row>
    <row r="32" spans="1:7" x14ac:dyDescent="0.15">
      <c r="A32" s="8" t="s">
        <v>104</v>
      </c>
      <c r="B32" s="105">
        <f t="shared" ref="B32:G32" si="6">B19-B22-B31</f>
        <v>9862</v>
      </c>
      <c r="C32" s="105">
        <f t="shared" si="6"/>
        <v>6670</v>
      </c>
      <c r="D32" s="105">
        <f t="shared" si="6"/>
        <v>14881</v>
      </c>
      <c r="E32" s="105">
        <f t="shared" si="6"/>
        <v>13510</v>
      </c>
      <c r="F32" s="105">
        <f t="shared" si="6"/>
        <v>13673</v>
      </c>
      <c r="G32" s="105">
        <f t="shared" si="6"/>
        <v>11680</v>
      </c>
    </row>
    <row r="33" spans="1:7" x14ac:dyDescent="0.15">
      <c r="A33" s="2" t="s">
        <v>105</v>
      </c>
      <c r="B33" s="104">
        <v>0</v>
      </c>
      <c r="C33" s="104">
        <v>0</v>
      </c>
      <c r="D33" s="104">
        <v>0</v>
      </c>
      <c r="E33" s="104">
        <v>0</v>
      </c>
      <c r="F33" s="104">
        <v>0</v>
      </c>
      <c r="G33" s="104">
        <v>0</v>
      </c>
    </row>
    <row r="34" spans="1:7" x14ac:dyDescent="0.15">
      <c r="A34" s="2" t="s">
        <v>106</v>
      </c>
      <c r="B34" s="104">
        <v>9862</v>
      </c>
      <c r="C34" s="104">
        <v>6670</v>
      </c>
      <c r="D34" s="104">
        <v>14881</v>
      </c>
      <c r="E34" s="104">
        <v>13510</v>
      </c>
      <c r="F34" s="104">
        <v>13673</v>
      </c>
      <c r="G34" s="104">
        <v>11680</v>
      </c>
    </row>
    <row r="35" spans="1:7" x14ac:dyDescent="0.15">
      <c r="A35" s="2" t="s">
        <v>107</v>
      </c>
      <c r="B35" s="104">
        <v>0</v>
      </c>
      <c r="C35" s="104">
        <v>0</v>
      </c>
      <c r="D35" s="104">
        <v>0</v>
      </c>
      <c r="E35" s="104">
        <v>0</v>
      </c>
      <c r="F35" s="104">
        <v>0</v>
      </c>
      <c r="G35" s="104">
        <v>0</v>
      </c>
    </row>
    <row r="36" spans="1:7" x14ac:dyDescent="0.15">
      <c r="A36" s="2" t="s">
        <v>108</v>
      </c>
      <c r="B36" s="104">
        <v>9862</v>
      </c>
      <c r="C36" s="104">
        <v>6670</v>
      </c>
      <c r="D36" s="104">
        <v>14881</v>
      </c>
      <c r="E36" s="104">
        <v>13510</v>
      </c>
      <c r="F36" s="104">
        <v>13673</v>
      </c>
      <c r="G36" s="104">
        <v>11680</v>
      </c>
    </row>
    <row r="37" spans="1:7" x14ac:dyDescent="0.15">
      <c r="A37" s="2" t="s">
        <v>109</v>
      </c>
      <c r="B37" s="104">
        <f t="shared" ref="B37:G37" si="7">SUM(B38:B39)</f>
        <v>0</v>
      </c>
      <c r="C37" s="104">
        <f t="shared" si="7"/>
        <v>0</v>
      </c>
      <c r="D37" s="104">
        <f t="shared" si="7"/>
        <v>0</v>
      </c>
      <c r="E37" s="104">
        <f t="shared" si="7"/>
        <v>0</v>
      </c>
      <c r="F37" s="104">
        <f t="shared" si="7"/>
        <v>0</v>
      </c>
      <c r="G37" s="104">
        <f t="shared" si="7"/>
        <v>0</v>
      </c>
    </row>
    <row r="38" spans="1:7" hidden="1" outlineLevel="1" x14ac:dyDescent="0.15">
      <c r="A38" s="2" t="s">
        <v>110</v>
      </c>
      <c r="B38" s="104">
        <v>0</v>
      </c>
      <c r="C38" s="104">
        <v>0</v>
      </c>
      <c r="D38" s="104">
        <v>0</v>
      </c>
      <c r="E38" s="104">
        <v>0</v>
      </c>
      <c r="F38" s="104">
        <v>0</v>
      </c>
      <c r="G38" s="104">
        <v>0</v>
      </c>
    </row>
    <row r="39" spans="1:7" hidden="1" outlineLevel="1" x14ac:dyDescent="0.15">
      <c r="A39" s="2" t="s">
        <v>111</v>
      </c>
      <c r="B39" s="104">
        <v>0</v>
      </c>
      <c r="C39" s="104">
        <v>0</v>
      </c>
      <c r="D39" s="104">
        <v>0</v>
      </c>
      <c r="E39" s="104">
        <v>0</v>
      </c>
      <c r="F39" s="104">
        <v>0</v>
      </c>
      <c r="G39" s="104">
        <v>0</v>
      </c>
    </row>
    <row r="40" spans="1:7" collapsed="1" x14ac:dyDescent="0.15">
      <c r="A40" s="2" t="s">
        <v>112</v>
      </c>
      <c r="B40" s="104">
        <v>9862</v>
      </c>
      <c r="C40" s="104">
        <v>6670</v>
      </c>
      <c r="D40" s="104">
        <v>14881</v>
      </c>
      <c r="E40" s="104">
        <v>13510</v>
      </c>
      <c r="F40" s="104">
        <v>13673</v>
      </c>
      <c r="G40" s="104">
        <v>11680</v>
      </c>
    </row>
    <row r="41" spans="1:7" x14ac:dyDescent="0.15">
      <c r="A41" s="1" t="s">
        <v>113</v>
      </c>
      <c r="B41" s="106">
        <v>9862</v>
      </c>
      <c r="C41" s="106">
        <v>6670</v>
      </c>
      <c r="D41" s="106">
        <v>14881</v>
      </c>
      <c r="E41" s="106">
        <v>13510</v>
      </c>
      <c r="F41" s="106">
        <v>13673</v>
      </c>
      <c r="G41" s="106">
        <v>11680</v>
      </c>
    </row>
    <row r="42" spans="1:7" x14ac:dyDescent="0.15">
      <c r="A42" s="1"/>
    </row>
  </sheetData>
  <mergeCells count="2">
    <mergeCell ref="A1:G1"/>
    <mergeCell ref="A2:G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0A0F409-122F-6748-9746-5C669B3A4DE3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IS!B5:G5</xm:f>
              <xm:sqref>I5</xm:sqref>
            </x14:sparkline>
            <x14:sparkline>
              <xm:f>IS!B6:G6</xm:f>
              <xm:sqref>I6</xm:sqref>
            </x14:sparkline>
            <x14:sparkline>
              <xm:f>IS!B7:G7</xm:f>
              <xm:sqref>I7</xm:sqref>
            </x14:sparkline>
            <x14:sparkline>
              <xm:f>IS!B8:G8</xm:f>
              <xm:sqref>I8</xm:sqref>
            </x14:sparkline>
            <x14:sparkline>
              <xm:f>IS!B9:G9</xm:f>
              <xm:sqref>I9</xm:sqref>
            </x14:sparkline>
            <x14:sparkline>
              <xm:f>IS!B10:G10</xm:f>
              <xm:sqref>I10</xm:sqref>
            </x14:sparkline>
            <x14:sparkline>
              <xm:f>IS!B11:G11</xm:f>
              <xm:sqref>I11</xm:sqref>
            </x14:sparkline>
            <x14:sparkline>
              <xm:f>IS!B12:G12</xm:f>
              <xm:sqref>I12</xm:sqref>
            </x14:sparkline>
            <x14:sparkline>
              <xm:f>IS!B13:G13</xm:f>
              <xm:sqref>I13</xm:sqref>
            </x14:sparkline>
            <x14:sparkline>
              <xm:f>IS!B14:G14</xm:f>
              <xm:sqref>I14</xm:sqref>
            </x14:sparkline>
            <x14:sparkline>
              <xm:f>IS!B15:G15</xm:f>
              <xm:sqref>I15</xm:sqref>
            </x14:sparkline>
            <x14:sparkline>
              <xm:f>IS!B16:G16</xm:f>
              <xm:sqref>I16</xm:sqref>
            </x14:sparkline>
            <x14:sparkline>
              <xm:f>IS!B17:G17</xm:f>
              <xm:sqref>I17</xm:sqref>
            </x14:sparkline>
            <x14:sparkline>
              <xm:f>IS!B18:G18</xm:f>
              <xm:sqref>I18</xm:sqref>
            </x14:sparkline>
            <x14:sparkline>
              <xm:f>IS!B19:G19</xm:f>
              <xm:sqref>I19</xm:sqref>
            </x14:sparkline>
            <x14:sparkline>
              <xm:f>IS!B20:G20</xm:f>
              <xm:sqref>I20</xm:sqref>
            </x14:sparkline>
            <x14:sparkline>
              <xm:f>IS!B21:G21</xm:f>
              <xm:sqref>I21</xm:sqref>
            </x14:sparkline>
            <x14:sparkline>
              <xm:f>IS!B22:G22</xm:f>
              <xm:sqref>I22</xm:sqref>
            </x14:sparkline>
            <x14:sparkline>
              <xm:f>IS!B23:G23</xm:f>
              <xm:sqref>I23</xm:sqref>
            </x14:sparkline>
            <x14:sparkline>
              <xm:f>IS!B24:G24</xm:f>
              <xm:sqref>I24</xm:sqref>
            </x14:sparkline>
            <x14:sparkline>
              <xm:f>IS!B25:G25</xm:f>
              <xm:sqref>I25</xm:sqref>
            </x14:sparkline>
            <x14:sparkline>
              <xm:f>IS!B26:G26</xm:f>
              <xm:sqref>I26</xm:sqref>
            </x14:sparkline>
            <x14:sparkline>
              <xm:f>IS!B27:G27</xm:f>
              <xm:sqref>I27</xm:sqref>
            </x14:sparkline>
            <x14:sparkline>
              <xm:f>IS!B28:G28</xm:f>
              <xm:sqref>I28</xm:sqref>
            </x14:sparkline>
            <x14:sparkline>
              <xm:f>IS!B29:G29</xm:f>
              <xm:sqref>I29</xm:sqref>
            </x14:sparkline>
            <x14:sparkline>
              <xm:f>IS!B30:G30</xm:f>
              <xm:sqref>I30</xm:sqref>
            </x14:sparkline>
            <x14:sparkline>
              <xm:f>IS!B31:G31</xm:f>
              <xm:sqref>I31</xm:sqref>
            </x14:sparkline>
            <x14:sparkline>
              <xm:f>IS!B32:G32</xm:f>
              <xm:sqref>I32</xm:sqref>
            </x14:sparkline>
            <x14:sparkline>
              <xm:f>IS!B33:G33</xm:f>
              <xm:sqref>I33</xm:sqref>
            </x14:sparkline>
            <x14:sparkline>
              <xm:f>IS!B34:G34</xm:f>
              <xm:sqref>I34</xm:sqref>
            </x14:sparkline>
            <x14:sparkline>
              <xm:f>IS!B35:G35</xm:f>
              <xm:sqref>I35</xm:sqref>
            </x14:sparkline>
            <x14:sparkline>
              <xm:f>IS!B36:G36</xm:f>
              <xm:sqref>I36</xm:sqref>
            </x14:sparkline>
            <x14:sparkline>
              <xm:f>IS!B37:G37</xm:f>
              <xm:sqref>I37</xm:sqref>
            </x14:sparkline>
            <x14:sparkline>
              <xm:f>IS!B38:G38</xm:f>
              <xm:sqref>I38</xm:sqref>
            </x14:sparkline>
            <x14:sparkline>
              <xm:f>IS!B39:G39</xm:f>
              <xm:sqref>I39</xm:sqref>
            </x14:sparkline>
            <x14:sparkline>
              <xm:f>IS!B40:G40</xm:f>
              <xm:sqref>I40</xm:sqref>
            </x14:sparkline>
            <x14:sparkline>
              <xm:f>IS!B41:G41</xm:f>
              <xm:sqref>I41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3CA5-A8C1-4FEB-AF4C-36F2995B4D8E}">
  <dimension ref="A1:H42"/>
  <sheetViews>
    <sheetView workbookViewId="0">
      <pane ySplit="3" topLeftCell="A4" activePane="bottomLeft" state="frozen"/>
      <selection pane="bottomLeft" sqref="A1:G1"/>
    </sheetView>
  </sheetViews>
  <sheetFormatPr baseColWidth="10" defaultColWidth="8.83203125" defaultRowHeight="13" outlineLevelRow="1" x14ac:dyDescent="0.15"/>
  <cols>
    <col min="1" max="1" width="66.5" bestFit="1" customWidth="1"/>
    <col min="2" max="256" width="11.5" customWidth="1"/>
  </cols>
  <sheetData>
    <row r="1" spans="1:7" ht="14" x14ac:dyDescent="0.15">
      <c r="A1" s="114" t="s">
        <v>0</v>
      </c>
      <c r="B1" s="114"/>
      <c r="C1" s="114"/>
      <c r="D1" s="114"/>
      <c r="E1" s="114"/>
      <c r="F1" s="114"/>
      <c r="G1" s="114"/>
    </row>
    <row r="2" spans="1:7" ht="14" x14ac:dyDescent="0.15">
      <c r="A2" s="114" t="s">
        <v>1</v>
      </c>
      <c r="B2" s="114"/>
      <c r="C2" s="114"/>
      <c r="D2" s="114"/>
      <c r="E2" s="114"/>
      <c r="F2" s="114"/>
      <c r="G2" s="114"/>
    </row>
    <row r="3" spans="1:7" x14ac:dyDescent="0.15">
      <c r="A3" s="1"/>
      <c r="B3" s="16">
        <v>2017</v>
      </c>
      <c r="C3" s="16">
        <v>2018</v>
      </c>
      <c r="D3" s="16">
        <v>2019</v>
      </c>
      <c r="E3" s="16">
        <v>2020</v>
      </c>
      <c r="F3" s="16">
        <v>2021</v>
      </c>
      <c r="G3" s="16">
        <v>2022</v>
      </c>
    </row>
    <row r="4" spans="1:7" x14ac:dyDescent="0.15">
      <c r="A4" s="16" t="s">
        <v>114</v>
      </c>
    </row>
    <row r="5" spans="1:7" x14ac:dyDescent="0.15">
      <c r="A5" s="2" t="s">
        <v>77</v>
      </c>
      <c r="B5" s="18">
        <f>IS!B5/IS!B$5</f>
        <v>1</v>
      </c>
      <c r="C5" s="18">
        <f>IS!C5/IS!C$5</f>
        <v>1</v>
      </c>
      <c r="D5" s="18">
        <f>IS!D5/IS!D$5</f>
        <v>1</v>
      </c>
      <c r="E5" s="18">
        <f>IS!E5/IS!E$5</f>
        <v>1</v>
      </c>
      <c r="F5" s="18">
        <f>IS!F5/IS!F$5</f>
        <v>1</v>
      </c>
      <c r="G5" s="18">
        <f>IS!G5/IS!G$5</f>
        <v>1</v>
      </c>
    </row>
    <row r="6" spans="1:7" ht="14" customHeight="1" x14ac:dyDescent="0.15">
      <c r="A6" s="2" t="s">
        <v>78</v>
      </c>
      <c r="B6" s="18">
        <f>IS!B6/IS!$B$5</f>
        <v>0.73043066920297517</v>
      </c>
      <c r="C6" s="18">
        <f>IS!C6/IS!C$5</f>
        <v>0.73207303084249675</v>
      </c>
      <c r="D6" s="18">
        <f>IS!D6/IS!D$5</f>
        <v>0.73570938158051191</v>
      </c>
      <c r="E6" s="18">
        <f>IS!E6/IS!E$5</f>
        <v>0.73467185460369555</v>
      </c>
      <c r="F6" s="18">
        <f>IS!F6/IS!F$5</f>
        <v>0.73398226548436563</v>
      </c>
      <c r="G6" s="18">
        <f>IS!G6/IS!G$5</f>
        <v>0.74410869032886806</v>
      </c>
    </row>
    <row r="7" spans="1:7" x14ac:dyDescent="0.15">
      <c r="A7" s="2" t="s">
        <v>79</v>
      </c>
      <c r="B7" s="19">
        <f>IS!B7/IS!$B$5</f>
        <v>0.21082762160693258</v>
      </c>
      <c r="C7" s="19">
        <f>IS!C7/IS!C$5</f>
        <v>0.20901101950446427</v>
      </c>
      <c r="D7" s="19">
        <f>IS!D7/IS!D$5</f>
        <v>0.20648951145512498</v>
      </c>
      <c r="E7" s="19">
        <f>IS!E7/IS!E$5</f>
        <v>0.2006219778680739</v>
      </c>
      <c r="F7" s="19">
        <f>IS!F7/IS!F$5</f>
        <v>0.20212575575213787</v>
      </c>
      <c r="G7" s="19">
        <f>IS!G7/IS!G$5</f>
        <v>0.2020868359077769</v>
      </c>
    </row>
    <row r="8" spans="1:7" x14ac:dyDescent="0.15">
      <c r="A8" s="8" t="s">
        <v>80</v>
      </c>
      <c r="B8" s="20">
        <f>IS!B8/IS!$B$5</f>
        <v>5.8741709190092292E-2</v>
      </c>
      <c r="C8" s="20">
        <f>IS!C8/IS!C$5</f>
        <v>5.8915949653039014E-2</v>
      </c>
      <c r="D8" s="20">
        <f>IS!D8/IS!D$5</f>
        <v>5.7801106964363115E-2</v>
      </c>
      <c r="E8" s="20">
        <f>IS!E8/IS!E$5</f>
        <v>6.470616752823051E-2</v>
      </c>
      <c r="F8" s="20">
        <f>IS!F8/IS!F$5</f>
        <v>6.3891978763496518E-2</v>
      </c>
      <c r="G8" s="20">
        <f>IS!G8/IS!G$5</f>
        <v>5.3804473763354975E-2</v>
      </c>
    </row>
    <row r="9" spans="1:7" x14ac:dyDescent="0.15">
      <c r="A9" s="2" t="s">
        <v>81</v>
      </c>
      <c r="B9" s="19">
        <f>IS!B9/IS!$B$5</f>
        <v>2.119427921535473E-2</v>
      </c>
      <c r="C9" s="19">
        <f>IS!C9/IS!C$5</f>
        <v>2.0866513330297872E-2</v>
      </c>
      <c r="D9" s="19">
        <f>IS!D9/IS!D$5</f>
        <v>2.1071062816200189E-2</v>
      </c>
      <c r="E9" s="19">
        <f>IS!E9/IS!E$5</f>
        <v>2.0023952611894071E-2</v>
      </c>
      <c r="F9" s="19">
        <f>IS!F9/IS!F$5</f>
        <v>1.8699492246851544E-2</v>
      </c>
      <c r="G9" s="19">
        <f>IS!G9/IS!G$5</f>
        <v>1.7987414561835127E-2</v>
      </c>
    </row>
    <row r="10" spans="1:7" hidden="1" outlineLevel="1" x14ac:dyDescent="0.15">
      <c r="A10" s="2" t="s">
        <v>82</v>
      </c>
      <c r="B10" s="18" t="e">
        <f>IS!B10/IS!$B$5</f>
        <v>#VALUE!</v>
      </c>
      <c r="C10" s="18" t="e">
        <f>IS!C10/IS!C$5</f>
        <v>#VALUE!</v>
      </c>
      <c r="D10" s="18" t="e">
        <f>IS!D10/IS!D$5</f>
        <v>#VALUE!</v>
      </c>
      <c r="E10" s="18" t="e">
        <f>IS!E10/IS!E$5</f>
        <v>#VALUE!</v>
      </c>
      <c r="F10" s="18" t="e">
        <f>IS!F10/IS!F$5</f>
        <v>#VALUE!</v>
      </c>
      <c r="G10" s="18" t="e">
        <f>IS!G10/IS!G$5</f>
        <v>#VALUE!</v>
      </c>
    </row>
    <row r="11" spans="1:7" hidden="1" outlineLevel="1" x14ac:dyDescent="0.15">
      <c r="A11" s="2" t="s">
        <v>83</v>
      </c>
      <c r="B11" s="18" t="e">
        <f>IS!B11/IS!$B$5</f>
        <v>#VALUE!</v>
      </c>
      <c r="C11" s="18" t="e">
        <f>IS!C11/IS!C$5</f>
        <v>#VALUE!</v>
      </c>
      <c r="D11" s="18" t="e">
        <f>IS!D11/IS!D$5</f>
        <v>#VALUE!</v>
      </c>
      <c r="E11" s="18" t="e">
        <f>IS!E11/IS!E$5</f>
        <v>#VALUE!</v>
      </c>
      <c r="F11" s="18" t="e">
        <f>IS!F11/IS!F$5</f>
        <v>#VALUE!</v>
      </c>
      <c r="G11" s="18" t="e">
        <f>IS!G11/IS!G$5</f>
        <v>#VALUE!</v>
      </c>
    </row>
    <row r="12" spans="1:7" hidden="1" outlineLevel="1" x14ac:dyDescent="0.15">
      <c r="A12" s="2" t="s">
        <v>84</v>
      </c>
      <c r="B12" s="18" t="e">
        <f>IS!B12/IS!$B$5</f>
        <v>#VALUE!</v>
      </c>
      <c r="C12" s="18" t="e">
        <f>IS!C12/IS!C$5</f>
        <v>#VALUE!</v>
      </c>
      <c r="D12" s="18" t="e">
        <f>IS!D12/IS!D$5</f>
        <v>#VALUE!</v>
      </c>
      <c r="E12" s="18" t="e">
        <f>IS!E12/IS!E$5</f>
        <v>#VALUE!</v>
      </c>
      <c r="F12" s="18" t="e">
        <f>IS!F12/IS!F$5</f>
        <v>#VALUE!</v>
      </c>
      <c r="G12" s="18" t="e">
        <f>IS!G12/IS!G$5</f>
        <v>#VALUE!</v>
      </c>
    </row>
    <row r="13" spans="1:7" collapsed="1" x14ac:dyDescent="0.15">
      <c r="A13" s="8" t="s">
        <v>85</v>
      </c>
      <c r="B13" s="20">
        <f>IS!B13/IS!$B$5</f>
        <v>3.7547429974737562E-2</v>
      </c>
      <c r="C13" s="20">
        <f>IS!C13/IS!C$5</f>
        <v>3.8049436322741138E-2</v>
      </c>
      <c r="D13" s="20">
        <f>IS!D13/IS!D$5</f>
        <v>3.6730044148162923E-2</v>
      </c>
      <c r="E13" s="20">
        <f>IS!E13/IS!E$5</f>
        <v>4.4682214916336435E-2</v>
      </c>
      <c r="F13" s="20">
        <f>IS!F13/IS!F$5</f>
        <v>4.5192486516644967E-2</v>
      </c>
      <c r="G13" s="20">
        <f>IS!G13/IS!G$5</f>
        <v>3.5817059201519848E-2</v>
      </c>
    </row>
    <row r="14" spans="1:7" x14ac:dyDescent="0.15">
      <c r="A14" s="2" t="s">
        <v>86</v>
      </c>
      <c r="B14" s="18">
        <f>IS!B14/IS!$B$5</f>
        <v>4.690157714101674E-3</v>
      </c>
      <c r="C14" s="18">
        <f>IS!C14/IS!C$5</f>
        <v>4.5844577891813827E-3</v>
      </c>
      <c r="D14" s="18">
        <f>IS!D14/IS!D$5</f>
        <v>4.9844081422867293E-3</v>
      </c>
      <c r="E14" s="18">
        <f>IS!E14/IS!E$5</f>
        <v>4.1566938931612962E-3</v>
      </c>
      <c r="F14" s="18">
        <f>IS!F14/IS!F$5</f>
        <v>3.4984788459581518E-3</v>
      </c>
      <c r="G14" s="18">
        <f>IS!G14/IS!G$5</f>
        <v>3.4972332743339564E-3</v>
      </c>
    </row>
    <row r="15" spans="1:7" x14ac:dyDescent="0.15">
      <c r="A15" s="2" t="s">
        <v>87</v>
      </c>
      <c r="B15" s="18">
        <f>IS!B15/IS!$B$5</f>
        <v>3.059673701903238E-4</v>
      </c>
      <c r="C15" s="18">
        <f>IS!C15/IS!C$5</f>
        <v>-1.2213495815167794E-3</v>
      </c>
      <c r="D15" s="18">
        <f>IS!D15/IS!D$5</f>
        <v>8.9849758163190949E-3</v>
      </c>
      <c r="E15" s="18">
        <f>IS!E15/IS!E$5</f>
        <v>6.372400270768656E-3</v>
      </c>
      <c r="F15" s="18">
        <f>IS!F15/IS!F$5</f>
        <v>6.7197462286959486E-4</v>
      </c>
      <c r="G15" s="18">
        <f>IS!G15/IS!G$5</f>
        <v>1.8472228385109806E-3</v>
      </c>
    </row>
    <row r="16" spans="1:7" hidden="1" outlineLevel="1" x14ac:dyDescent="0.15">
      <c r="A16" s="2" t="s">
        <v>88</v>
      </c>
      <c r="B16" s="18">
        <f>IS!B16/IS!$B$5</f>
        <v>0</v>
      </c>
      <c r="C16" s="18">
        <f>IS!C16/IS!C$5</f>
        <v>-1.6454021562194053E-3</v>
      </c>
      <c r="D16" s="18">
        <f>IS!D16/IS!D$5</f>
        <v>8.6225082753832762E-3</v>
      </c>
      <c r="E16" s="18">
        <f>IS!E16/IS!E$5</f>
        <v>6.1551389484911113E-3</v>
      </c>
      <c r="F16" s="18">
        <f>IS!F16/IS!F$5</f>
        <v>3.9476315964923975E-4</v>
      </c>
      <c r="G16" s="18">
        <f>IS!G16/IS!G$5</f>
        <v>1.4297899194880366E-3</v>
      </c>
    </row>
    <row r="17" spans="1:8" hidden="1" outlineLevel="1" x14ac:dyDescent="0.15">
      <c r="A17" s="2" t="s">
        <v>89</v>
      </c>
      <c r="B17" s="18">
        <f>IS!B17/IS!$B$5</f>
        <v>3.059673701903238E-4</v>
      </c>
      <c r="C17" s="18">
        <f>IS!C17/IS!C$5</f>
        <v>4.2405257470262578E-4</v>
      </c>
      <c r="D17" s="18">
        <f>IS!D17/IS!D$5</f>
        <v>3.6246754093581833E-4</v>
      </c>
      <c r="E17" s="18">
        <f>IS!E17/IS!E$5</f>
        <v>2.1726132227754504E-4</v>
      </c>
      <c r="F17" s="18">
        <f>IS!F17/IS!F$5</f>
        <v>2.7721146322035506E-4</v>
      </c>
      <c r="G17" s="18">
        <f>IS!G17/IS!G$5</f>
        <v>4.1743291902294403E-4</v>
      </c>
    </row>
    <row r="18" spans="1:8" collapsed="1" x14ac:dyDescent="0.15">
      <c r="A18" s="2" t="s">
        <v>90</v>
      </c>
      <c r="B18" s="19">
        <f>IS!B18/IS!$B$5</f>
        <v>-9.1045422063870691E-3</v>
      </c>
      <c r="C18" s="19">
        <f>IS!C18/IS!C$5</f>
        <v>9.8489630253513084E-3</v>
      </c>
      <c r="D18" s="19">
        <f>IS!D18/IS!D$5</f>
        <v>-2.1517914334920007E-3</v>
      </c>
      <c r="E18" s="19">
        <f>IS!E18/IS!E$5</f>
        <v>-9.9742697954691133E-3</v>
      </c>
      <c r="F18" s="19">
        <f>IS!F18/IS!F$5</f>
        <v>-9.5637954811022483E-3</v>
      </c>
      <c r="G18" s="19">
        <f>IS!G18/IS!G$5</f>
        <v>-6.2023300645377586E-3</v>
      </c>
    </row>
    <row r="19" spans="1:8" x14ac:dyDescent="0.15">
      <c r="A19" s="8" t="s">
        <v>91</v>
      </c>
      <c r="B19" s="20">
        <f>IS!B19/IS!$B$5</f>
        <v>3.044174039071228E-2</v>
      </c>
      <c r="C19" s="20">
        <f>IS!C19/IS!C$5</f>
        <v>2.2394665926691665E-2</v>
      </c>
      <c r="D19" s="20">
        <f>IS!D19/IS!D$5</f>
        <v>3.8578820388703285E-2</v>
      </c>
      <c r="E19" s="20">
        <f>IS!E19/IS!E$5</f>
        <v>3.692365149847468E-2</v>
      </c>
      <c r="F19" s="20">
        <f>IS!F19/IS!F$5</f>
        <v>3.2802186812454164E-2</v>
      </c>
      <c r="G19" s="20">
        <f>IS!G19/IS!G$5</f>
        <v>2.7964718701159116E-2</v>
      </c>
    </row>
    <row r="20" spans="1:8" hidden="1" outlineLevel="1" x14ac:dyDescent="0.15">
      <c r="A20" s="2" t="s">
        <v>92</v>
      </c>
      <c r="B20" s="18">
        <f>IS!B20/IS!$B$5</f>
        <v>2.1582777257767444E-2</v>
      </c>
      <c r="C20" s="18">
        <f>IS!C20/IS!C$5</f>
        <v>3.1022279370526196E-2</v>
      </c>
      <c r="D20" s="18">
        <f>IS!D20/IS!D$5</f>
        <v>3.2790846639791649E-2</v>
      </c>
      <c r="E20" s="18">
        <f>IS!E20/IS!E$5</f>
        <v>3.5916349004278793E-2</v>
      </c>
      <c r="F20" s="18">
        <f>IS!F20/IS!F$5</f>
        <v>2.7257957548047062E-2</v>
      </c>
      <c r="G20" s="18">
        <f>IS!G20/IS!G$5</f>
        <v>2.479781620132757E-2</v>
      </c>
    </row>
    <row r="21" spans="1:8" hidden="1" outlineLevel="1" x14ac:dyDescent="0.15">
      <c r="A21" s="2" t="s">
        <v>93</v>
      </c>
      <c r="B21" s="18">
        <f>IS!B21/IS!$B$5</f>
        <v>8.8589631329448349E-3</v>
      </c>
      <c r="C21" s="18">
        <f>IS!C21/IS!C$5</f>
        <v>-8.6276134438345291E-3</v>
      </c>
      <c r="D21" s="18">
        <f>IS!D21/IS!D$5</f>
        <v>5.7879737489116385E-3</v>
      </c>
      <c r="E21" s="18">
        <f>IS!E21/IS!E$5</f>
        <v>1.0073024941958907E-3</v>
      </c>
      <c r="F21" s="18">
        <f>IS!F21/IS!F$5</f>
        <v>5.5442292644071007E-3</v>
      </c>
      <c r="G21" s="18">
        <f>IS!G21/IS!G$5</f>
        <v>3.1669024998315478E-3</v>
      </c>
    </row>
    <row r="22" spans="1:8" collapsed="1" x14ac:dyDescent="0.15">
      <c r="A22" s="2" t="s">
        <v>94</v>
      </c>
      <c r="B22" s="18">
        <f>IS!B22/IS!$B$5</f>
        <v>9.2595388347071674E-3</v>
      </c>
      <c r="C22" s="18">
        <f>IS!C22/IS!C$5</f>
        <v>8.3657560935573323E-3</v>
      </c>
      <c r="D22" s="18">
        <f>IS!D22/IS!D$5</f>
        <v>9.4260738820081853E-3</v>
      </c>
      <c r="E22" s="18">
        <f>IS!E22/IS!E$5</f>
        <v>1.2313868993218215E-2</v>
      </c>
      <c r="F22" s="18">
        <f>IS!F22/IS!F$5</f>
        <v>8.3444159435190415E-3</v>
      </c>
      <c r="G22" s="18">
        <f>IS!G22/IS!G$5</f>
        <v>9.4070316082178404E-3</v>
      </c>
      <c r="H22" s="3"/>
    </row>
    <row r="23" spans="1:8" hidden="1" outlineLevel="1" x14ac:dyDescent="0.15">
      <c r="A23" s="2" t="s">
        <v>95</v>
      </c>
      <c r="B23" s="18">
        <f>IS!B23/IS!$B$5</f>
        <v>-3.623297804885413E-4</v>
      </c>
      <c r="C23" s="18">
        <f>IS!C23/IS!C$5</f>
        <v>-9.1845488530061805E-4</v>
      </c>
      <c r="D23" s="18">
        <f>IS!D23/IS!D$5</f>
        <v>6.3096201570309117E-4</v>
      </c>
      <c r="E23" s="18">
        <f>IS!E23/IS!E$5</f>
        <v>3.5875051397564876E-3</v>
      </c>
      <c r="F23" s="18">
        <f>IS!F23/IS!F$5</f>
        <v>-1.3316677252167689E-3</v>
      </c>
      <c r="G23" s="18">
        <f>IS!G23/IS!G$5</f>
        <v>7.066777762986848E-4</v>
      </c>
    </row>
    <row r="24" spans="1:8" hidden="1" outlineLevel="1" x14ac:dyDescent="0.15">
      <c r="A24" s="2" t="s">
        <v>96</v>
      </c>
      <c r="B24" s="18">
        <f>IS!B24/IS!$B$5</f>
        <v>-4.4284750948599492E-5</v>
      </c>
      <c r="C24" s="18">
        <f>IS!C24/IS!C$5</f>
        <v>-7.0545151828409181E-4</v>
      </c>
      <c r="D24" s="18">
        <f>IS!D24/IS!D$5</f>
        <v>1.2715131197907278E-3</v>
      </c>
      <c r="E24" s="18">
        <f>IS!E24/IS!E$5</f>
        <v>4.1584894412792922E-3</v>
      </c>
      <c r="F24" s="18">
        <f>IS!F24/IS!F$5</f>
        <v>-1.1772714672206217E-3</v>
      </c>
      <c r="G24" s="18">
        <f>IS!G24/IS!G$5</f>
        <v>9.9920950695255896E-4</v>
      </c>
    </row>
    <row r="25" spans="1:8" hidden="1" outlineLevel="1" x14ac:dyDescent="0.15">
      <c r="A25" s="2" t="s">
        <v>97</v>
      </c>
      <c r="B25" s="18">
        <f>IS!B25/IS!$B$5</f>
        <v>-2.9388971084070572E-4</v>
      </c>
      <c r="C25" s="18">
        <f>IS!C25/IS!C$5</f>
        <v>-1.8173681772969678E-4</v>
      </c>
      <c r="D25" s="18">
        <f>IS!D25/IS!D$5</f>
        <v>-7.0767472277945482E-4</v>
      </c>
      <c r="E25" s="18">
        <f>IS!E25/IS!E$5</f>
        <v>-6.1228190823671793E-4</v>
      </c>
      <c r="F25" s="18">
        <f>IS!F25/IS!F$5</f>
        <v>-2.2633087819889748E-4</v>
      </c>
      <c r="G25" s="18">
        <f>IS!G25/IS!G$5</f>
        <v>-4.8810069665281247E-4</v>
      </c>
    </row>
    <row r="26" spans="1:8" hidden="1" outlineLevel="1" x14ac:dyDescent="0.15">
      <c r="A26" s="2" t="s">
        <v>98</v>
      </c>
      <c r="B26" s="18">
        <f>IS!B26/IS!$B$5</f>
        <v>-2.4155318699236088E-5</v>
      </c>
      <c r="C26" s="18">
        <f>IS!C26/IS!C$5</f>
        <v>-3.1266549286829551E-5</v>
      </c>
      <c r="D26" s="18">
        <f>IS!D26/IS!D$5</f>
        <v>6.712361869181821E-5</v>
      </c>
      <c r="E26" s="18">
        <f>IS!E26/IS!E$5</f>
        <v>4.1297606713913526E-5</v>
      </c>
      <c r="F26" s="18">
        <f>IS!F26/IS!F$5</f>
        <v>7.1934620202750355E-5</v>
      </c>
      <c r="G26" s="18">
        <f>IS!G26/IS!G$5</f>
        <v>1.9556896599893833E-4</v>
      </c>
    </row>
    <row r="27" spans="1:8" hidden="1" outlineLevel="1" x14ac:dyDescent="0.15">
      <c r="A27" s="2" t="s">
        <v>99</v>
      </c>
      <c r="B27" s="18">
        <f>IS!B27/IS!$B$5</f>
        <v>6.0348037883591497E-3</v>
      </c>
      <c r="C27" s="18">
        <f>IS!C27/IS!C$5</f>
        <v>5.3993422299693783E-3</v>
      </c>
      <c r="D27" s="18">
        <f>IS!D27/IS!D$5</f>
        <v>5.3583825892840019E-3</v>
      </c>
      <c r="E27" s="18">
        <f>IS!E27/IS!E$5</f>
        <v>5.3704844209267544E-3</v>
      </c>
      <c r="F27" s="18">
        <f>IS!F27/IS!F$5</f>
        <v>5.8126682129685837E-3</v>
      </c>
      <c r="G27" s="18">
        <f>IS!G27/IS!G$5</f>
        <v>3.3361764788054186E-3</v>
      </c>
    </row>
    <row r="28" spans="1:8" hidden="1" outlineLevel="1" x14ac:dyDescent="0.15">
      <c r="A28" s="2" t="s">
        <v>100</v>
      </c>
      <c r="B28" s="18">
        <f>IS!B28/IS!$B$5</f>
        <v>2.7718228207373411E-3</v>
      </c>
      <c r="C28" s="18">
        <f>IS!C28/IS!C$5</f>
        <v>2.9214681989881363E-3</v>
      </c>
      <c r="D28" s="18">
        <f>IS!D28/IS!D$5</f>
        <v>2.3109703006754553E-3</v>
      </c>
      <c r="E28" s="18">
        <f>IS!E28/IS!E$5</f>
        <v>2.0235827289817624E-3</v>
      </c>
      <c r="F28" s="18">
        <f>IS!F28/IS!F$5</f>
        <v>2.7247430530456416E-3</v>
      </c>
      <c r="G28" s="18">
        <f>IS!G28/IS!G$5</f>
        <v>4.3616809727830448E-3</v>
      </c>
    </row>
    <row r="29" spans="1:8" hidden="1" outlineLevel="1" x14ac:dyDescent="0.15">
      <c r="A29" s="2" t="s">
        <v>101</v>
      </c>
      <c r="B29" s="18">
        <f>IS!B29/IS!$B$5</f>
        <v>8.1524200609921801E-4</v>
      </c>
      <c r="C29" s="18">
        <f>IS!C29/IS!C$5</f>
        <v>9.6340054990043562E-4</v>
      </c>
      <c r="D29" s="18">
        <f>IS!D29/IS!D$5</f>
        <v>1.1257589763456369E-3</v>
      </c>
      <c r="E29" s="18">
        <f>IS!E29/IS!E$5</f>
        <v>1.3322967035532102E-3</v>
      </c>
      <c r="F29" s="18">
        <f>IS!F29/IS!F$5</f>
        <v>1.1386724027215849E-3</v>
      </c>
      <c r="G29" s="18">
        <f>IS!G29/IS!G$5</f>
        <v>1.0024963803306924E-3</v>
      </c>
    </row>
    <row r="30" spans="1:8" hidden="1" outlineLevel="1" x14ac:dyDescent="0.15">
      <c r="A30" s="2" t="s">
        <v>102</v>
      </c>
      <c r="B30" s="18" t="s">
        <v>6</v>
      </c>
      <c r="C30" s="18" t="s">
        <v>6</v>
      </c>
      <c r="D30" s="18" t="s">
        <v>6</v>
      </c>
      <c r="E30" s="18" t="s">
        <v>6</v>
      </c>
      <c r="F30" s="18" t="s">
        <v>6</v>
      </c>
      <c r="G30" s="18" t="s">
        <v>6</v>
      </c>
    </row>
    <row r="31" spans="1:8" collapsed="1" x14ac:dyDescent="0.15">
      <c r="A31" s="2" t="s">
        <v>103</v>
      </c>
      <c r="B31" s="19">
        <f>IS!B31/IS!$B$5</f>
        <v>1.3305554716829212E-3</v>
      </c>
      <c r="C31" s="19">
        <f>IS!C31/IS!C$5</f>
        <v>9.9466709918726503E-4</v>
      </c>
      <c r="D31" s="19">
        <f>IS!D31/IS!D$5</f>
        <v>6.1370165661090933E-4</v>
      </c>
      <c r="E31" s="19">
        <f>IS!E31/IS!E$5</f>
        <v>3.5192743112726305E-4</v>
      </c>
      <c r="F31" s="19">
        <f>IS!F31/IS!F$5</f>
        <v>4.6845228278376451E-4</v>
      </c>
      <c r="G31" s="19">
        <f>IS!G31/IS!G$5</f>
        <v>-6.3765343535788295E-4</v>
      </c>
    </row>
    <row r="32" spans="1:8" x14ac:dyDescent="0.15">
      <c r="A32" s="8" t="s">
        <v>104</v>
      </c>
      <c r="B32" s="20">
        <f>IS!B32/IS!$B$5</f>
        <v>1.9851646084322192E-2</v>
      </c>
      <c r="C32" s="20">
        <f>IS!C32/IS!C$5</f>
        <v>1.3034242733947069E-2</v>
      </c>
      <c r="D32" s="20">
        <f>IS!D32/IS!D$5</f>
        <v>2.8539044850084194E-2</v>
      </c>
      <c r="E32" s="20">
        <f>IS!E32/IS!E$5</f>
        <v>2.4257855074129205E-2</v>
      </c>
      <c r="F32" s="20">
        <f>IS!F32/IS!F$5</f>
        <v>2.3989318586151359E-2</v>
      </c>
      <c r="G32" s="20">
        <f>IS!G32/IS!G$5</f>
        <v>1.919534052829916E-2</v>
      </c>
    </row>
    <row r="33" spans="1:7" x14ac:dyDescent="0.15">
      <c r="A33" s="2" t="s">
        <v>105</v>
      </c>
      <c r="B33" s="18" t="s">
        <v>6</v>
      </c>
      <c r="C33" s="18" t="s">
        <v>6</v>
      </c>
      <c r="D33" s="18" t="s">
        <v>6</v>
      </c>
      <c r="E33" s="18" t="s">
        <v>6</v>
      </c>
      <c r="F33" s="18" t="s">
        <v>6</v>
      </c>
      <c r="G33" s="18" t="s">
        <v>6</v>
      </c>
    </row>
    <row r="34" spans="1:7" x14ac:dyDescent="0.15">
      <c r="A34" s="2" t="s">
        <v>106</v>
      </c>
      <c r="B34" s="18">
        <f>IS!B34/IS!$B$5</f>
        <v>1.9851646084322192E-2</v>
      </c>
      <c r="C34" s="18">
        <f>IS!C34/IS!C$5</f>
        <v>1.3034242733947069E-2</v>
      </c>
      <c r="D34" s="18">
        <f>IS!D34/IS!D$5</f>
        <v>2.8539044850084194E-2</v>
      </c>
      <c r="E34" s="18">
        <f>IS!E34/IS!E$5</f>
        <v>2.4257855074129205E-2</v>
      </c>
      <c r="F34" s="18">
        <f>IS!F34/IS!F$5</f>
        <v>2.3989318586151359E-2</v>
      </c>
      <c r="G34" s="18">
        <f>IS!G34/IS!G$5</f>
        <v>1.919534052829916E-2</v>
      </c>
    </row>
    <row r="35" spans="1:7" x14ac:dyDescent="0.15">
      <c r="A35" s="2" t="s">
        <v>107</v>
      </c>
      <c r="B35" s="18" t="s">
        <v>6</v>
      </c>
      <c r="C35" s="18" t="s">
        <v>6</v>
      </c>
      <c r="D35" s="18" t="s">
        <v>6</v>
      </c>
      <c r="E35" s="18" t="s">
        <v>6</v>
      </c>
      <c r="F35" s="18" t="s">
        <v>6</v>
      </c>
      <c r="G35" s="18" t="s">
        <v>6</v>
      </c>
    </row>
    <row r="36" spans="1:7" x14ac:dyDescent="0.15">
      <c r="A36" s="2" t="s">
        <v>108</v>
      </c>
      <c r="B36" s="18">
        <f>IS!B36/IS!$B$5</f>
        <v>1.9851646084322192E-2</v>
      </c>
      <c r="C36" s="18">
        <f>IS!C36/IS!C$5</f>
        <v>1.3034242733947069E-2</v>
      </c>
      <c r="D36" s="18">
        <f>IS!D36/IS!D$5</f>
        <v>2.8539044850084194E-2</v>
      </c>
      <c r="E36" s="18">
        <f>IS!E36/IS!E$5</f>
        <v>2.4257855074129205E-2</v>
      </c>
      <c r="F36" s="18">
        <f>IS!F36/IS!F$5</f>
        <v>2.3989318586151359E-2</v>
      </c>
      <c r="G36" s="18">
        <f>IS!G36/IS!G$5</f>
        <v>1.919534052829916E-2</v>
      </c>
    </row>
    <row r="37" spans="1:7" x14ac:dyDescent="0.15">
      <c r="A37" s="2" t="s">
        <v>109</v>
      </c>
      <c r="B37" s="18" t="s">
        <v>6</v>
      </c>
      <c r="C37" s="18" t="s">
        <v>6</v>
      </c>
      <c r="D37" s="18" t="s">
        <v>6</v>
      </c>
      <c r="E37" s="18" t="s">
        <v>6</v>
      </c>
      <c r="F37" s="18" t="s">
        <v>6</v>
      </c>
      <c r="G37" s="18" t="s">
        <v>6</v>
      </c>
    </row>
    <row r="38" spans="1:7" hidden="1" outlineLevel="1" x14ac:dyDescent="0.15">
      <c r="A38" s="2" t="s">
        <v>110</v>
      </c>
      <c r="B38" s="18" t="s">
        <v>6</v>
      </c>
      <c r="C38" s="18" t="s">
        <v>6</v>
      </c>
      <c r="D38" s="18" t="s">
        <v>6</v>
      </c>
      <c r="E38" s="18" t="s">
        <v>6</v>
      </c>
      <c r="F38" s="18" t="s">
        <v>6</v>
      </c>
      <c r="G38" s="18" t="s">
        <v>6</v>
      </c>
    </row>
    <row r="39" spans="1:7" hidden="1" outlineLevel="1" x14ac:dyDescent="0.15">
      <c r="A39" s="2" t="s">
        <v>111</v>
      </c>
      <c r="B39" s="18" t="s">
        <v>6</v>
      </c>
      <c r="C39" s="18" t="s">
        <v>6</v>
      </c>
      <c r="D39" s="18" t="s">
        <v>6</v>
      </c>
      <c r="E39" s="18" t="s">
        <v>6</v>
      </c>
      <c r="F39" s="18" t="s">
        <v>6</v>
      </c>
      <c r="G39" s="18" t="s">
        <v>6</v>
      </c>
    </row>
    <row r="40" spans="1:7" collapsed="1" x14ac:dyDescent="0.15">
      <c r="A40" s="2" t="s">
        <v>112</v>
      </c>
      <c r="B40" s="18">
        <f>IS!B40/IS!$B$5</f>
        <v>1.9851646084322192E-2</v>
      </c>
      <c r="C40" s="18">
        <f>IS!C40/IS!C$5</f>
        <v>1.3034242733947069E-2</v>
      </c>
      <c r="D40" s="18">
        <f>IS!D40/IS!D$5</f>
        <v>2.8539044850084194E-2</v>
      </c>
      <c r="E40" s="18">
        <f>IS!E40/IS!E$5</f>
        <v>2.4257855074129205E-2</v>
      </c>
      <c r="F40" s="18">
        <f>IS!F40/IS!F$5</f>
        <v>2.3989318586151359E-2</v>
      </c>
      <c r="G40" s="18">
        <f>IS!G40/IS!G$5</f>
        <v>1.919534052829916E-2</v>
      </c>
    </row>
    <row r="41" spans="1:7" x14ac:dyDescent="0.15">
      <c r="A41" s="1" t="s">
        <v>113</v>
      </c>
      <c r="B41" s="34">
        <f>IS!B41/IS!$B$5</f>
        <v>1.9851646084322192E-2</v>
      </c>
      <c r="C41" s="34">
        <f>IS!C41/IS!C$5</f>
        <v>1.3034242733947069E-2</v>
      </c>
      <c r="D41" s="34">
        <f>IS!D41/IS!D$5</f>
        <v>2.8539044850084194E-2</v>
      </c>
      <c r="E41" s="34">
        <f>IS!E41/IS!E$5</f>
        <v>2.4257855074129205E-2</v>
      </c>
      <c r="F41" s="34">
        <f>IS!F41/IS!F$5</f>
        <v>2.3989318586151359E-2</v>
      </c>
      <c r="G41" s="34">
        <f>IS!G41/IS!G$5</f>
        <v>1.919534052829916E-2</v>
      </c>
    </row>
    <row r="42" spans="1:7" x14ac:dyDescent="0.15">
      <c r="A42" s="1"/>
    </row>
  </sheetData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172B-563D-46AF-95A4-1249FC9C81EE}">
  <dimension ref="A1:J45"/>
  <sheetViews>
    <sheetView workbookViewId="0">
      <pane ySplit="3" topLeftCell="A4" activePane="bottomLeft" state="frozen"/>
      <selection pane="bottomLeft" activeCell="A57" sqref="A57"/>
    </sheetView>
  </sheetViews>
  <sheetFormatPr baseColWidth="10" defaultColWidth="8.83203125" defaultRowHeight="13" outlineLevelRow="1" x14ac:dyDescent="0.15"/>
  <cols>
    <col min="1" max="1" width="66.5" bestFit="1" customWidth="1"/>
    <col min="2" max="4" width="11.5" customWidth="1"/>
    <col min="5" max="5" width="13.1640625" customWidth="1"/>
    <col min="6" max="6" width="11.5" customWidth="1"/>
    <col min="7" max="7" width="15.5" customWidth="1"/>
    <col min="8" max="256" width="11.5" customWidth="1"/>
  </cols>
  <sheetData>
    <row r="1" spans="1:10" ht="14" x14ac:dyDescent="0.15">
      <c r="A1" s="114" t="s">
        <v>0</v>
      </c>
      <c r="B1" s="114"/>
      <c r="C1" s="114"/>
      <c r="D1" s="114"/>
      <c r="E1" s="114"/>
      <c r="F1" s="114"/>
      <c r="G1" s="114"/>
    </row>
    <row r="2" spans="1:10" ht="14" x14ac:dyDescent="0.15">
      <c r="A2" s="114" t="s">
        <v>1</v>
      </c>
      <c r="B2" s="114"/>
      <c r="C2" s="114"/>
      <c r="D2" s="114"/>
      <c r="E2" s="114"/>
      <c r="F2" s="114"/>
      <c r="G2" s="114"/>
    </row>
    <row r="3" spans="1:10" x14ac:dyDescent="0.15">
      <c r="A3" s="1"/>
      <c r="B3" s="16">
        <v>2023</v>
      </c>
      <c r="C3" s="16">
        <v>2024</v>
      </c>
      <c r="D3" s="16">
        <v>2025</v>
      </c>
      <c r="E3" s="52">
        <v>2026</v>
      </c>
      <c r="F3" s="1"/>
      <c r="G3" s="1"/>
    </row>
    <row r="4" spans="1:10" x14ac:dyDescent="0.15">
      <c r="A4" s="16" t="s">
        <v>76</v>
      </c>
      <c r="F4" s="49"/>
      <c r="G4" s="49"/>
    </row>
    <row r="5" spans="1:10" x14ac:dyDescent="0.15">
      <c r="A5" s="2" t="s">
        <v>77</v>
      </c>
      <c r="B5" s="6">
        <f>IS!G5*(1+'Profitability Analysis'!$C$12)*(1+B45)</f>
        <v>633806.31433397415</v>
      </c>
      <c r="C5" s="6">
        <f>B5*(1+'Profitability Analysis'!$C$12)*(1+B45)</f>
        <v>660185.68219815637</v>
      </c>
      <c r="D5" s="6">
        <f>C5*(1+'Profitability Analysis'!$C$12)*(1+B45)</f>
        <v>687662.97388098203</v>
      </c>
      <c r="E5" s="6">
        <f>D5*(1+'Profitability Analysis'!$C$12)*(1+B45)</f>
        <v>716283.88557645201</v>
      </c>
      <c r="F5" s="6"/>
      <c r="G5" s="6" t="s">
        <v>115</v>
      </c>
    </row>
    <row r="6" spans="1:10" ht="14" customHeight="1" x14ac:dyDescent="0.15">
      <c r="A6" s="2" t="s">
        <v>78</v>
      </c>
      <c r="B6" s="6" cm="1">
        <f t="array" ref="B6">B5*AVERAGE(IS!$B$6:$G$6/IS!$B$5:$G$5)</f>
        <v>465950.72879195545</v>
      </c>
      <c r="C6" s="6" cm="1">
        <f t="array" ref="C6">C5*AVERAGE(IS!$B$6:$G$6/IS!$B$5:$G$5)</f>
        <v>485343.85474132869</v>
      </c>
      <c r="D6" s="6" cm="1">
        <f t="array" ref="D6">D5*AVERAGE(IS!$B$6:$G$6/IS!$B$5:$G$5)</f>
        <v>505544.13327325787</v>
      </c>
      <c r="E6" s="6" cm="1">
        <f t="array" ref="E6">E5*AVERAGE(IS!$B$6:$G$6/IS!$B$5:$G$5)</f>
        <v>526585.1585227591</v>
      </c>
      <c r="F6" s="6"/>
      <c r="G6" s="6" t="s">
        <v>73</v>
      </c>
    </row>
    <row r="7" spans="1:10" x14ac:dyDescent="0.15">
      <c r="A7" s="2" t="s">
        <v>79</v>
      </c>
      <c r="B7" s="6" cm="1">
        <f t="array" ref="B7">B5*AVERAGE(IS!$B$7:$G$7/IS!$B$5:$G$5)</f>
        <v>130053.1178726841</v>
      </c>
      <c r="C7" s="6" cm="1">
        <f t="array" ref="C7">C5*AVERAGE(IS!$B$7:$G$7/IS!$B$5:$G$5)</f>
        <v>135466.00026381726</v>
      </c>
      <c r="D7" s="6" cm="1">
        <f t="array" ref="D7">D5*AVERAGE(IS!$B$7:$G$7/IS!$B$5:$G$5)</f>
        <v>141104.16980115269</v>
      </c>
      <c r="E7" s="6" cm="1">
        <f t="array" ref="E7">E5*AVERAGE(IS!$B$7:$G$7/IS!$B$5:$G$5)</f>
        <v>146977.0030597896</v>
      </c>
      <c r="F7" s="6"/>
      <c r="G7" s="6" t="s">
        <v>73</v>
      </c>
    </row>
    <row r="8" spans="1:10" x14ac:dyDescent="0.15">
      <c r="A8" s="8" t="s">
        <v>80</v>
      </c>
      <c r="B8" s="9">
        <f>B5-B6-B7</f>
        <v>37802.467669334597</v>
      </c>
      <c r="C8" s="9">
        <f>C5-C6-C7</f>
        <v>39375.827193010424</v>
      </c>
      <c r="D8" s="9">
        <f>D5-D6-D7</f>
        <v>41014.670806571463</v>
      </c>
      <c r="E8" s="9">
        <f>E5-E6-E7</f>
        <v>42721.723993903317</v>
      </c>
      <c r="F8" s="47"/>
      <c r="G8" s="47" t="str">
        <f ca="1">_xlfn.FORMULATEXT(B8)</f>
        <v>=B5-B6-B7</v>
      </c>
    </row>
    <row r="9" spans="1:10" x14ac:dyDescent="0.15">
      <c r="A9" s="2" t="s">
        <v>81</v>
      </c>
      <c r="B9" s="6">
        <f>AVERAGE(IS!$B$9:$G$9)</f>
        <v>10824.833333333334</v>
      </c>
      <c r="C9" s="6">
        <f>AVERAGE(IS!$B$9:$G$9)</f>
        <v>10824.833333333334</v>
      </c>
      <c r="D9" s="6">
        <f>AVERAGE(IS!$B$9:$G$9)</f>
        <v>10824.833333333334</v>
      </c>
      <c r="E9" s="6">
        <f>AVERAGE(IS!$B$9:$G$9)</f>
        <v>10824.833333333334</v>
      </c>
      <c r="F9" s="6"/>
      <c r="G9" s="6" t="s">
        <v>74</v>
      </c>
    </row>
    <row r="10" spans="1:10" hidden="1" outlineLevel="1" x14ac:dyDescent="0.15">
      <c r="A10" s="2" t="s">
        <v>82</v>
      </c>
      <c r="B10" s="2"/>
      <c r="C10" s="2"/>
      <c r="D10" s="2"/>
      <c r="E10" s="2"/>
      <c r="F10" s="2"/>
      <c r="G10" s="2"/>
    </row>
    <row r="11" spans="1:10" hidden="1" outlineLevel="1" x14ac:dyDescent="0.15">
      <c r="A11" s="2" t="s">
        <v>83</v>
      </c>
      <c r="B11" s="2"/>
      <c r="C11" s="2"/>
      <c r="D11" s="2"/>
      <c r="E11" s="2"/>
      <c r="F11" s="2"/>
      <c r="G11" s="2"/>
    </row>
    <row r="12" spans="1:10" hidden="1" outlineLevel="1" x14ac:dyDescent="0.15">
      <c r="A12" s="2" t="s">
        <v>84</v>
      </c>
      <c r="B12" s="2"/>
      <c r="C12" s="2"/>
      <c r="D12" s="2"/>
      <c r="E12" s="2"/>
      <c r="F12" s="2"/>
      <c r="G12" s="2"/>
    </row>
    <row r="13" spans="1:10" collapsed="1" x14ac:dyDescent="0.15">
      <c r="A13" s="8" t="s">
        <v>85</v>
      </c>
      <c r="B13" s="9">
        <f>B8-B9</f>
        <v>26977.634336001262</v>
      </c>
      <c r="C13" s="9">
        <f>C8-C9</f>
        <v>28550.993859677088</v>
      </c>
      <c r="D13" s="9">
        <f>D8-D9</f>
        <v>30189.837473238127</v>
      </c>
      <c r="E13" s="9">
        <f>E8-E9</f>
        <v>31896.890660569981</v>
      </c>
      <c r="F13" s="47"/>
      <c r="G13" s="47" t="str">
        <f ca="1">_xlfn.FORMULATEXT(B13)</f>
        <v>=B8-B9</v>
      </c>
    </row>
    <row r="14" spans="1:10" x14ac:dyDescent="0.15">
      <c r="A14" s="2" t="s">
        <v>86</v>
      </c>
      <c r="B14" s="6">
        <f>IS!$G$14</f>
        <v>2128</v>
      </c>
      <c r="C14" s="6">
        <f>B14*(1+$J$14)</f>
        <v>2289.9408000000003</v>
      </c>
      <c r="D14" s="6">
        <f>C14*(1+$J$14)</f>
        <v>2464.2052948800006</v>
      </c>
      <c r="E14" s="6">
        <f>D14*(1+$J$14)</f>
        <v>2651.7313178203685</v>
      </c>
      <c r="F14" s="6"/>
      <c r="G14" s="6" t="s">
        <v>116</v>
      </c>
      <c r="J14" s="23">
        <v>7.6100000000000001E-2</v>
      </c>
    </row>
    <row r="15" spans="1:10" x14ac:dyDescent="0.15">
      <c r="A15" s="2" t="s">
        <v>87</v>
      </c>
      <c r="B15" s="6" cm="1">
        <f t="array" ref="B15">B14*AVERAGE(IS!$B$15:$G$15/IS!$B$14:$G$14)</f>
        <v>1367.1543848889226</v>
      </c>
      <c r="C15" s="6" cm="1">
        <f t="array" ref="C15">C14*AVERAGE(IS!$B$15:$G$15/IS!$B$14:$G$14)</f>
        <v>1471.1948335789698</v>
      </c>
      <c r="D15" s="6" cm="1">
        <f t="array" ref="D15">D14*AVERAGE(IS!$B$15:$G$15/IS!$B$14:$G$14)</f>
        <v>1583.1527604143294</v>
      </c>
      <c r="E15" s="6" cm="1">
        <f t="array" ref="E15">E14*AVERAGE(IS!$B$15:$G$15/IS!$B$14:$G$14)</f>
        <v>1703.6306854818599</v>
      </c>
      <c r="F15" s="6"/>
      <c r="G15" s="6" t="s">
        <v>117</v>
      </c>
    </row>
    <row r="16" spans="1:10" hidden="1" outlineLevel="1" x14ac:dyDescent="0.15">
      <c r="A16" s="2" t="s">
        <v>88</v>
      </c>
      <c r="B16" s="6"/>
      <c r="C16" s="6"/>
      <c r="D16" s="6"/>
      <c r="E16" s="6"/>
      <c r="F16" s="6"/>
      <c r="G16" s="6"/>
    </row>
    <row r="17" spans="1:8" hidden="1" outlineLevel="1" x14ac:dyDescent="0.15">
      <c r="A17" s="2" t="s">
        <v>89</v>
      </c>
      <c r="B17" s="6"/>
      <c r="C17" s="6"/>
      <c r="D17" s="6"/>
      <c r="E17" s="6"/>
      <c r="F17" s="6"/>
      <c r="G17" s="6"/>
    </row>
    <row r="18" spans="1:8" collapsed="1" x14ac:dyDescent="0.15">
      <c r="A18" s="2" t="s">
        <v>90</v>
      </c>
      <c r="B18" s="56">
        <f>IS!$G$18</f>
        <v>-3774</v>
      </c>
      <c r="C18" s="56">
        <f>IS!$G$18</f>
        <v>-3774</v>
      </c>
      <c r="D18" s="56">
        <f>IS!$G$18</f>
        <v>-3774</v>
      </c>
      <c r="E18" s="56">
        <f>IS!$G$18</f>
        <v>-3774</v>
      </c>
      <c r="F18" s="6"/>
      <c r="G18" s="6" t="s">
        <v>118</v>
      </c>
    </row>
    <row r="19" spans="1:8" x14ac:dyDescent="0.15">
      <c r="A19" s="8" t="s">
        <v>91</v>
      </c>
      <c r="B19" s="9">
        <f>B13-B14-B15-B18</f>
        <v>27256.479951112338</v>
      </c>
      <c r="C19" s="9">
        <f>C13-C14-C15-C18</f>
        <v>28563.858226098117</v>
      </c>
      <c r="D19" s="9">
        <f>D13-D14-D15-D18</f>
        <v>29916.479417943796</v>
      </c>
      <c r="E19" s="9">
        <f>E13-E14-E15-E18</f>
        <v>31315.528657267751</v>
      </c>
      <c r="F19" s="47"/>
      <c r="G19" s="47" t="str">
        <f ca="1">_xlfn.FORMULATEXT(B19)</f>
        <v>=B13-B14-B15-B18</v>
      </c>
    </row>
    <row r="20" spans="1:8" hidden="1" outlineLevel="1" x14ac:dyDescent="0.15">
      <c r="A20" s="2" t="s">
        <v>92</v>
      </c>
      <c r="B20" s="6"/>
      <c r="C20" s="6"/>
      <c r="D20" s="6"/>
      <c r="E20" s="6"/>
      <c r="F20" s="6"/>
      <c r="G20" s="6"/>
    </row>
    <row r="21" spans="1:8" hidden="1" outlineLevel="1" x14ac:dyDescent="0.15">
      <c r="A21" s="2" t="s">
        <v>93</v>
      </c>
      <c r="B21" s="6"/>
      <c r="C21" s="6"/>
      <c r="D21" s="6"/>
      <c r="E21" s="6"/>
      <c r="F21" s="6"/>
      <c r="G21" s="6"/>
    </row>
    <row r="22" spans="1:8" collapsed="1" x14ac:dyDescent="0.15">
      <c r="A22" s="2" t="s">
        <v>94</v>
      </c>
      <c r="B22" s="6" cm="1">
        <f t="array" ref="B22">B19*AVERAGE(IS!$B$22:$G$22/IS!$B$19:$G$19)</f>
        <v>8387.4376295440561</v>
      </c>
      <c r="C22" s="6" cm="1">
        <f t="array" ref="C22">C19*AVERAGE(IS!$B$22:$G$22/IS!$B$19:$G$19)</f>
        <v>8789.7476035147265</v>
      </c>
      <c r="D22" s="6" cm="1">
        <f t="array" ref="D22">D19*AVERAGE(IS!$B$22:$G$22/IS!$B$19:$G$19)</f>
        <v>9205.9798500613742</v>
      </c>
      <c r="E22" s="6" cm="1">
        <f t="array" ref="E22">E19*AVERAGE(IS!$B$22:$G$22/IS!$B$19:$G$19)</f>
        <v>9636.4990607788932</v>
      </c>
      <c r="F22" s="6"/>
      <c r="G22" s="6" t="s">
        <v>119</v>
      </c>
      <c r="H22" s="3"/>
    </row>
    <row r="23" spans="1:8" hidden="1" outlineLevel="1" x14ac:dyDescent="0.15">
      <c r="A23" s="2" t="s">
        <v>95</v>
      </c>
      <c r="B23" s="6"/>
      <c r="C23" s="6"/>
      <c r="D23" s="6"/>
      <c r="E23" s="6"/>
      <c r="F23" s="6"/>
      <c r="G23" s="6"/>
    </row>
    <row r="24" spans="1:8" hidden="1" outlineLevel="1" x14ac:dyDescent="0.15">
      <c r="A24" s="2" t="s">
        <v>96</v>
      </c>
      <c r="B24" s="6"/>
      <c r="C24" s="6"/>
      <c r="D24" s="6"/>
      <c r="E24" s="6"/>
      <c r="F24" s="6"/>
      <c r="G24" s="6"/>
    </row>
    <row r="25" spans="1:8" hidden="1" outlineLevel="1" x14ac:dyDescent="0.15">
      <c r="A25" s="2" t="s">
        <v>97</v>
      </c>
      <c r="B25" s="6"/>
      <c r="C25" s="6"/>
      <c r="D25" s="6"/>
      <c r="E25" s="6"/>
      <c r="F25" s="6"/>
      <c r="G25" s="6"/>
    </row>
    <row r="26" spans="1:8" hidden="1" outlineLevel="1" x14ac:dyDescent="0.15">
      <c r="A26" s="2" t="s">
        <v>98</v>
      </c>
      <c r="B26" s="6"/>
      <c r="C26" s="6"/>
      <c r="D26" s="6"/>
      <c r="E26" s="6"/>
      <c r="F26" s="6"/>
      <c r="G26" s="6"/>
    </row>
    <row r="27" spans="1:8" hidden="1" outlineLevel="1" x14ac:dyDescent="0.15">
      <c r="A27" s="2" t="s">
        <v>99</v>
      </c>
      <c r="B27" s="6"/>
      <c r="C27" s="6"/>
      <c r="D27" s="6"/>
      <c r="E27" s="6"/>
      <c r="F27" s="6"/>
      <c r="G27" s="6"/>
    </row>
    <row r="28" spans="1:8" hidden="1" outlineLevel="1" x14ac:dyDescent="0.15">
      <c r="A28" s="2" t="s">
        <v>100</v>
      </c>
      <c r="B28" s="6"/>
      <c r="C28" s="6"/>
      <c r="D28" s="6"/>
      <c r="E28" s="6"/>
      <c r="F28" s="6"/>
      <c r="G28" s="6"/>
    </row>
    <row r="29" spans="1:8" hidden="1" outlineLevel="1" x14ac:dyDescent="0.15">
      <c r="A29" s="2" t="s">
        <v>101</v>
      </c>
      <c r="B29" s="6"/>
      <c r="C29" s="6"/>
      <c r="D29" s="6"/>
      <c r="E29" s="6"/>
      <c r="F29" s="6"/>
      <c r="G29" s="6"/>
    </row>
    <row r="30" spans="1:8" hidden="1" outlineLevel="1" x14ac:dyDescent="0.15">
      <c r="A30" s="2" t="s">
        <v>102</v>
      </c>
      <c r="B30" s="6"/>
      <c r="C30" s="6"/>
      <c r="D30" s="6"/>
      <c r="E30" s="6"/>
      <c r="F30" s="6"/>
      <c r="G30" s="6"/>
    </row>
    <row r="31" spans="1:8" collapsed="1" x14ac:dyDescent="0.15">
      <c r="A31" s="2" t="s">
        <v>103</v>
      </c>
      <c r="B31" s="6">
        <f>AVERAGE(IS!$B$31:$G$31)</f>
        <v>260.83333333333331</v>
      </c>
      <c r="C31" s="6">
        <f>AVERAGE(IS!$B$31:$G$31)</f>
        <v>260.83333333333331</v>
      </c>
      <c r="D31" s="6">
        <f>AVERAGE(IS!$B$31:$G$31)</f>
        <v>260.83333333333331</v>
      </c>
      <c r="E31" s="6">
        <f>AVERAGE(IS!$B$31:$G$31)</f>
        <v>260.83333333333331</v>
      </c>
      <c r="F31" s="6"/>
      <c r="G31" s="6" t="s">
        <v>74</v>
      </c>
    </row>
    <row r="32" spans="1:8" x14ac:dyDescent="0.15">
      <c r="A32" s="8" t="s">
        <v>104</v>
      </c>
      <c r="B32" s="9">
        <f>B19-B22-B31</f>
        <v>18608.20898823495</v>
      </c>
      <c r="C32" s="9">
        <f>C19-C22-C31</f>
        <v>19513.277289250058</v>
      </c>
      <c r="D32" s="9">
        <f>D19-D22-D31</f>
        <v>20449.666234549088</v>
      </c>
      <c r="E32" s="9">
        <f>E19-E22-E31</f>
        <v>21418.196263155525</v>
      </c>
      <c r="F32" s="47"/>
      <c r="G32" s="47" t="str">
        <f ca="1">_xlfn.FORMULATEXT(B32)</f>
        <v>=B19-B22-B31</v>
      </c>
    </row>
    <row r="33" spans="1:7" x14ac:dyDescent="0.15">
      <c r="A33" s="2" t="s">
        <v>105</v>
      </c>
      <c r="B33" s="6">
        <f>IS!B33</f>
        <v>0</v>
      </c>
      <c r="C33" s="6">
        <f>IS!C33</f>
        <v>0</v>
      </c>
      <c r="D33" s="6">
        <f>IS!D33</f>
        <v>0</v>
      </c>
      <c r="E33" s="6">
        <f>IS!E33</f>
        <v>0</v>
      </c>
      <c r="F33" s="6"/>
      <c r="G33" s="6"/>
    </row>
    <row r="34" spans="1:7" x14ac:dyDescent="0.15">
      <c r="A34" s="2" t="s">
        <v>106</v>
      </c>
      <c r="B34" s="6">
        <f>B32-B33</f>
        <v>18608.20898823495</v>
      </c>
      <c r="C34" s="6">
        <f>C32-C33</f>
        <v>19513.277289250058</v>
      </c>
      <c r="D34" s="6">
        <f>D32-D33</f>
        <v>20449.666234549088</v>
      </c>
      <c r="E34" s="6">
        <f>E32-E33</f>
        <v>21418.196263155525</v>
      </c>
      <c r="F34" s="6"/>
      <c r="G34" s="6" t="str">
        <f ca="1">_xlfn.FORMULATEXT(B34)</f>
        <v>=B32-B33</v>
      </c>
    </row>
    <row r="35" spans="1:7" x14ac:dyDescent="0.15">
      <c r="A35" s="2" t="s">
        <v>107</v>
      </c>
      <c r="B35" s="6">
        <f>IS!B35</f>
        <v>0</v>
      </c>
      <c r="C35" s="6">
        <f>IS!C35</f>
        <v>0</v>
      </c>
      <c r="D35" s="6">
        <f>IS!D35</f>
        <v>0</v>
      </c>
      <c r="E35" s="6">
        <f>IS!E35</f>
        <v>0</v>
      </c>
      <c r="F35" s="6"/>
      <c r="G35" s="6"/>
    </row>
    <row r="36" spans="1:7" x14ac:dyDescent="0.15">
      <c r="A36" s="2" t="s">
        <v>108</v>
      </c>
      <c r="B36" s="6">
        <f>B34-B35</f>
        <v>18608.20898823495</v>
      </c>
      <c r="C36" s="6">
        <f>C34-C35</f>
        <v>19513.277289250058</v>
      </c>
      <c r="D36" s="6">
        <f>D34-D35</f>
        <v>20449.666234549088</v>
      </c>
      <c r="E36" s="6">
        <f>E34-E35</f>
        <v>21418.196263155525</v>
      </c>
      <c r="F36" s="6"/>
      <c r="G36" s="6" t="str">
        <f t="shared" ref="G36:G41" ca="1" si="0">_xlfn.FORMULATEXT(B36)</f>
        <v>=B34-B35</v>
      </c>
    </row>
    <row r="37" spans="1:7" x14ac:dyDescent="0.15">
      <c r="A37" s="2" t="s">
        <v>109</v>
      </c>
      <c r="B37" s="6">
        <f>IS!B37</f>
        <v>0</v>
      </c>
      <c r="C37" s="6">
        <f>IS!C37</f>
        <v>0</v>
      </c>
      <c r="D37" s="6">
        <f>IS!D37</f>
        <v>0</v>
      </c>
      <c r="E37" s="6">
        <f>IS!E37</f>
        <v>0</v>
      </c>
      <c r="F37" s="6"/>
      <c r="G37" s="6"/>
    </row>
    <row r="38" spans="1:7" hidden="1" outlineLevel="1" x14ac:dyDescent="0.15">
      <c r="A38" s="2" t="s">
        <v>110</v>
      </c>
      <c r="B38" s="6"/>
      <c r="C38" s="6"/>
      <c r="D38" s="6"/>
      <c r="E38" s="6"/>
      <c r="F38" s="6"/>
      <c r="G38" s="6" t="e">
        <f t="shared" ca="1" si="0"/>
        <v>#N/A</v>
      </c>
    </row>
    <row r="39" spans="1:7" hidden="1" outlineLevel="1" x14ac:dyDescent="0.15">
      <c r="A39" s="2" t="s">
        <v>111</v>
      </c>
      <c r="B39" s="6"/>
      <c r="C39" s="6"/>
      <c r="D39" s="6"/>
      <c r="E39" s="6"/>
      <c r="F39" s="6"/>
      <c r="G39" s="6" t="e">
        <f t="shared" ca="1" si="0"/>
        <v>#N/A</v>
      </c>
    </row>
    <row r="40" spans="1:7" collapsed="1" x14ac:dyDescent="0.15">
      <c r="A40" s="2" t="s">
        <v>112</v>
      </c>
      <c r="B40" s="6">
        <f>B36-B37</f>
        <v>18608.20898823495</v>
      </c>
      <c r="C40" s="6">
        <f>C36-C37</f>
        <v>19513.277289250058</v>
      </c>
      <c r="D40" s="6">
        <f>D36-D37</f>
        <v>20449.666234549088</v>
      </c>
      <c r="E40" s="6">
        <f>E36-E37</f>
        <v>21418.196263155525</v>
      </c>
      <c r="F40" s="6"/>
      <c r="G40" s="6" t="str">
        <f t="shared" ca="1" si="0"/>
        <v>=B36-B37</v>
      </c>
    </row>
    <row r="41" spans="1:7" x14ac:dyDescent="0.15">
      <c r="A41" s="1" t="s">
        <v>113</v>
      </c>
      <c r="B41" s="15">
        <f>B40</f>
        <v>18608.20898823495</v>
      </c>
      <c r="C41" s="15">
        <f>C40</f>
        <v>19513.277289250058</v>
      </c>
      <c r="D41" s="15">
        <f>D40</f>
        <v>20449.666234549088</v>
      </c>
      <c r="E41" s="15">
        <f>E40</f>
        <v>21418.196263155525</v>
      </c>
      <c r="F41" s="47"/>
      <c r="G41" s="47" t="str">
        <f t="shared" ca="1" si="0"/>
        <v>=B40</v>
      </c>
    </row>
    <row r="42" spans="1:7" x14ac:dyDescent="0.15">
      <c r="A42" s="1"/>
      <c r="F42" s="49"/>
      <c r="G42" s="49"/>
    </row>
    <row r="45" spans="1:7" x14ac:dyDescent="0.15">
      <c r="A45" s="66" t="s">
        <v>1050</v>
      </c>
      <c r="B45" s="85">
        <v>0</v>
      </c>
    </row>
  </sheetData>
  <scenarios current="2" sqref="B5:E5 B41:E41">
    <scenario name="Base Scenario" locked="1" count="1" user="FRANCISCO VIANA DE SOUSA SANTOS" comment="Created by FRANCISCO VIANA DE SOUSA SANTOS on 11/22/2023_x000a_Modified by FRANCISCO VIANA DE SOUSA SANTOS on 11/22/2023">
      <inputCells r="B45" val="0" numFmtId="9"/>
    </scenario>
    <scenario name="Best Scenario" locked="1" count="1" user="FRANCISCO VIANA DE SOUSA SANTOS" comment="Created by FRANCISCO VIANA DE SOUSA SANTOS on 11/22/2023_x000a_Modified by FRANCISCO VIANA DE SOUSA SANTOS on 11/22/2023">
      <inputCells r="B45" val="0.1" numFmtId="9"/>
    </scenario>
    <scenario name="Worst Scenario" locked="1" count="1" user="FRANCISCO VIANA DE SOUSA SANTOS" comment="Created by FRANCISCO VIANA DE SOUSA SANTOS on 11/22/2023_x000a_Modified by FRANCISCO VIANA DE SOUSA SANTOS on 11/22/2023">
      <inputCells r="B45" val="-0.1" numFmtId="9"/>
    </scenario>
  </scenarios>
  <mergeCells count="2">
    <mergeCell ref="A1:G1"/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33F1-58D3-784A-AA17-C2E80A99AD4E}">
  <sheetPr>
    <outlinePr summaryBelow="0"/>
  </sheetPr>
  <dimension ref="B1:G18"/>
  <sheetViews>
    <sheetView showGridLines="0" workbookViewId="0">
      <selection activeCell="I27" sqref="I27"/>
    </sheetView>
  </sheetViews>
  <sheetFormatPr baseColWidth="10" defaultRowHeight="13" outlineLevelRow="1" outlineLevelCol="1" x14ac:dyDescent="0.15"/>
  <cols>
    <col min="3" max="3" width="17.83203125" bestFit="1" customWidth="1"/>
    <col min="4" max="4" width="12.6640625" hidden="1" customWidth="1" outlineLevel="1"/>
    <col min="5" max="7" width="12.6640625" bestFit="1" customWidth="1" outlineLevel="1"/>
  </cols>
  <sheetData>
    <row r="1" spans="2:7" ht="14" thickBot="1" x14ac:dyDescent="0.2"/>
    <row r="2" spans="2:7" ht="14" x14ac:dyDescent="0.15">
      <c r="B2" s="90" t="s">
        <v>1062</v>
      </c>
      <c r="C2" s="90"/>
      <c r="D2" s="95"/>
      <c r="E2" s="95"/>
      <c r="F2" s="95"/>
      <c r="G2" s="95"/>
    </row>
    <row r="3" spans="2:7" ht="14" collapsed="1" x14ac:dyDescent="0.15">
      <c r="B3" s="89"/>
      <c r="C3" s="89"/>
      <c r="D3" s="96" t="s">
        <v>1064</v>
      </c>
      <c r="E3" s="96" t="s">
        <v>1059</v>
      </c>
      <c r="F3" s="96" t="s">
        <v>1060</v>
      </c>
      <c r="G3" s="96" t="s">
        <v>1061</v>
      </c>
    </row>
    <row r="4" spans="2:7" ht="120" hidden="1" outlineLevel="1" x14ac:dyDescent="0.15">
      <c r="B4" s="92"/>
      <c r="C4" s="92"/>
      <c r="D4" s="62"/>
      <c r="E4" s="98" t="s">
        <v>1069</v>
      </c>
      <c r="F4" s="98" t="s">
        <v>1069</v>
      </c>
      <c r="G4" s="98" t="s">
        <v>1069</v>
      </c>
    </row>
    <row r="5" spans="2:7" x14ac:dyDescent="0.15">
      <c r="B5" s="93" t="s">
        <v>1063</v>
      </c>
      <c r="C5" s="93"/>
      <c r="D5" s="91"/>
      <c r="E5" s="91"/>
      <c r="F5" s="91"/>
      <c r="G5" s="91"/>
    </row>
    <row r="6" spans="2:7" outlineLevel="1" x14ac:dyDescent="0.15">
      <c r="B6" s="92"/>
      <c r="C6" s="92" t="s">
        <v>1070</v>
      </c>
      <c r="D6" s="86">
        <v>0</v>
      </c>
      <c r="E6" s="97">
        <v>0</v>
      </c>
      <c r="F6" s="97">
        <v>0.1</v>
      </c>
      <c r="G6" s="97">
        <v>-0.1</v>
      </c>
    </row>
    <row r="7" spans="2:7" x14ac:dyDescent="0.15">
      <c r="B7" s="93" t="s">
        <v>1065</v>
      </c>
      <c r="C7" s="93"/>
      <c r="D7" s="91"/>
      <c r="E7" s="91"/>
      <c r="F7" s="91"/>
      <c r="G7" s="91"/>
    </row>
    <row r="8" spans="2:7" outlineLevel="1" x14ac:dyDescent="0.15">
      <c r="B8" s="92"/>
      <c r="C8" s="92" t="s">
        <v>1051</v>
      </c>
      <c r="D8" s="87">
        <v>629857.09805702104</v>
      </c>
      <c r="E8" s="87">
        <v>629857.09805702104</v>
      </c>
      <c r="F8" s="87">
        <v>692842.80786272301</v>
      </c>
      <c r="G8" s="87">
        <v>566871.38825131895</v>
      </c>
    </row>
    <row r="9" spans="2:7" outlineLevel="1" x14ac:dyDescent="0.15">
      <c r="B9" s="92"/>
      <c r="C9" s="92" t="s">
        <v>1052</v>
      </c>
      <c r="D9" s="87">
        <v>651984.14407814096</v>
      </c>
      <c r="E9" s="87">
        <v>651984.14407814096</v>
      </c>
      <c r="F9" s="87">
        <v>788900.81433455099</v>
      </c>
      <c r="G9" s="87">
        <v>528107.15670329402</v>
      </c>
    </row>
    <row r="10" spans="2:7" outlineLevel="1" x14ac:dyDescent="0.15">
      <c r="B10" s="92"/>
      <c r="C10" s="92" t="s">
        <v>1053</v>
      </c>
      <c r="D10" s="87">
        <v>674888.51906345203</v>
      </c>
      <c r="E10" s="87">
        <v>674888.51906345203</v>
      </c>
      <c r="F10" s="87">
        <v>898276.61887345498</v>
      </c>
      <c r="G10" s="87">
        <v>491993.73039725702</v>
      </c>
    </row>
    <row r="11" spans="2:7" outlineLevel="1" x14ac:dyDescent="0.15">
      <c r="B11" s="92"/>
      <c r="C11" s="92" t="s">
        <v>1054</v>
      </c>
      <c r="D11" s="87">
        <v>698597.53078453802</v>
      </c>
      <c r="E11" s="87">
        <v>698597.53078453802</v>
      </c>
      <c r="F11" s="87">
        <v>1022816.64482164</v>
      </c>
      <c r="G11" s="87">
        <v>458349.83994773502</v>
      </c>
    </row>
    <row r="12" spans="2:7" outlineLevel="1" x14ac:dyDescent="0.15">
      <c r="B12" s="92"/>
      <c r="C12" s="92" t="s">
        <v>1055</v>
      </c>
      <c r="D12" s="87">
        <v>18445.146299929202</v>
      </c>
      <c r="E12" s="87">
        <v>18445.146299929202</v>
      </c>
      <c r="F12" s="87">
        <v>21045.8190525709</v>
      </c>
      <c r="G12" s="87">
        <v>15844.4735472876</v>
      </c>
    </row>
    <row r="13" spans="2:7" outlineLevel="1" x14ac:dyDescent="0.15">
      <c r="B13" s="92"/>
      <c r="C13" s="92" t="s">
        <v>1056</v>
      </c>
      <c r="D13" s="87">
        <v>19174.636718487702</v>
      </c>
      <c r="E13" s="87">
        <v>19174.636718487702</v>
      </c>
      <c r="F13" s="87">
        <v>24827.9103708238</v>
      </c>
      <c r="G13" s="87">
        <v>14059.7700806598</v>
      </c>
    </row>
    <row r="14" spans="2:7" outlineLevel="1" x14ac:dyDescent="0.15">
      <c r="B14" s="92"/>
      <c r="C14" s="92" t="s">
        <v>1057</v>
      </c>
      <c r="D14" s="87">
        <v>19922.210456464101</v>
      </c>
      <c r="E14" s="87">
        <v>19922.210456464101</v>
      </c>
      <c r="F14" s="87">
        <v>29145.879543188799</v>
      </c>
      <c r="G14" s="87">
        <v>12370.5055546442</v>
      </c>
    </row>
    <row r="15" spans="2:7" ht="14" outlineLevel="1" thickBot="1" x14ac:dyDescent="0.2">
      <c r="B15" s="94"/>
      <c r="C15" s="94" t="s">
        <v>1058</v>
      </c>
      <c r="D15" s="88">
        <v>20687.928697023901</v>
      </c>
      <c r="E15" s="88">
        <v>20687.928697023901</v>
      </c>
      <c r="F15" s="88">
        <v>34074.898826644901</v>
      </c>
      <c r="G15" s="88">
        <v>10768.129025451701</v>
      </c>
    </row>
    <row r="16" spans="2:7" x14ac:dyDescent="0.15">
      <c r="B16" t="s">
        <v>1066</v>
      </c>
    </row>
    <row r="17" spans="2:2" x14ac:dyDescent="0.15">
      <c r="B17" t="s">
        <v>1067</v>
      </c>
    </row>
    <row r="18" spans="2:2" x14ac:dyDescent="0.15">
      <c r="B18" t="s">
        <v>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pane ySplit="3" topLeftCell="A4" activePane="bottomLeft" state="frozen"/>
      <selection pane="bottomLeft" activeCell="F35" sqref="F35"/>
    </sheetView>
  </sheetViews>
  <sheetFormatPr baseColWidth="10" defaultColWidth="8.83203125" defaultRowHeight="13" x14ac:dyDescent="0.15"/>
  <cols>
    <col min="1" max="1" width="66.83203125" bestFit="1" customWidth="1"/>
    <col min="2" max="256" width="11.5" customWidth="1"/>
  </cols>
  <sheetData>
    <row r="1" spans="1:7" x14ac:dyDescent="0.15">
      <c r="A1" s="1" t="s">
        <v>0</v>
      </c>
    </row>
    <row r="2" spans="1:7" x14ac:dyDescent="0.15">
      <c r="A2" s="1" t="s">
        <v>1</v>
      </c>
    </row>
    <row r="3" spans="1:7" x14ac:dyDescent="0.15">
      <c r="A3" s="1"/>
      <c r="B3" s="1">
        <v>2017</v>
      </c>
      <c r="C3" s="1">
        <v>2018</v>
      </c>
      <c r="D3" s="1">
        <v>2019</v>
      </c>
      <c r="E3" s="1">
        <v>2020</v>
      </c>
      <c r="F3" s="1">
        <v>2021</v>
      </c>
      <c r="G3" s="1">
        <v>2022</v>
      </c>
    </row>
    <row r="4" spans="1:7" x14ac:dyDescent="0.15">
      <c r="A4" s="5" t="s">
        <v>120</v>
      </c>
    </row>
    <row r="5" spans="1:7" x14ac:dyDescent="0.15">
      <c r="A5" s="1" t="s">
        <v>121</v>
      </c>
    </row>
    <row r="6" spans="1:7" x14ac:dyDescent="0.15">
      <c r="A6" s="2" t="s">
        <v>104</v>
      </c>
      <c r="B6" s="6">
        <v>10523</v>
      </c>
      <c r="C6" s="6">
        <v>7179</v>
      </c>
      <c r="D6" s="6">
        <v>15201</v>
      </c>
      <c r="E6" s="6">
        <v>13706</v>
      </c>
      <c r="F6" s="6">
        <v>13940</v>
      </c>
      <c r="G6" s="6">
        <v>11292</v>
      </c>
    </row>
    <row r="7" spans="1:7" x14ac:dyDescent="0.15">
      <c r="A7" s="2" t="s">
        <v>81</v>
      </c>
      <c r="B7" s="6">
        <v>10529</v>
      </c>
      <c r="C7" s="6">
        <v>10678</v>
      </c>
      <c r="D7" s="6">
        <v>10987</v>
      </c>
      <c r="E7" s="6">
        <v>11152</v>
      </c>
      <c r="F7" s="6">
        <v>10658</v>
      </c>
      <c r="G7" s="6">
        <v>10945</v>
      </c>
    </row>
    <row r="8" spans="1:7" x14ac:dyDescent="0.15">
      <c r="A8" s="2" t="s">
        <v>109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15">
      <c r="A9" s="2" t="s">
        <v>122</v>
      </c>
      <c r="B9" s="6">
        <v>-304</v>
      </c>
      <c r="C9" s="6">
        <v>-499</v>
      </c>
      <c r="D9" s="6">
        <v>320</v>
      </c>
      <c r="E9" s="6">
        <v>1911</v>
      </c>
      <c r="F9" s="6">
        <v>-755</v>
      </c>
      <c r="G9" s="6">
        <v>449</v>
      </c>
    </row>
    <row r="10" spans="1:7" x14ac:dyDescent="0.15">
      <c r="A10" s="2" t="s">
        <v>123</v>
      </c>
      <c r="B10" s="2" t="s">
        <v>6</v>
      </c>
      <c r="C10" s="2" t="s">
        <v>6</v>
      </c>
      <c r="D10" s="2" t="s">
        <v>6</v>
      </c>
      <c r="E10" s="2" t="s">
        <v>6</v>
      </c>
      <c r="F10" s="2" t="s">
        <v>6</v>
      </c>
      <c r="G10" s="2" t="s">
        <v>6</v>
      </c>
    </row>
    <row r="11" spans="1:7" x14ac:dyDescent="0.15">
      <c r="A11" s="2" t="s">
        <v>124</v>
      </c>
      <c r="B11" s="6">
        <v>0</v>
      </c>
      <c r="C11" s="6">
        <v>4850</v>
      </c>
      <c r="D11" s="6">
        <v>15</v>
      </c>
      <c r="E11" s="6">
        <v>8401</v>
      </c>
      <c r="F11" s="6">
        <v>433</v>
      </c>
      <c r="G11" s="6">
        <v>0</v>
      </c>
    </row>
    <row r="12" spans="1:7" x14ac:dyDescent="0.15">
      <c r="A12" s="2" t="s">
        <v>125</v>
      </c>
      <c r="B12" s="6">
        <v>4346</v>
      </c>
      <c r="C12" s="6">
        <v>5250</v>
      </c>
      <c r="D12" s="6">
        <v>-941</v>
      </c>
      <c r="E12" s="6">
        <v>-7068</v>
      </c>
      <c r="F12" s="6">
        <v>6502</v>
      </c>
      <c r="G12" s="6">
        <v>3602</v>
      </c>
    </row>
    <row r="13" spans="1:7" x14ac:dyDescent="0.15">
      <c r="A13" s="2" t="s">
        <v>126</v>
      </c>
      <c r="B13" s="6">
        <v>-1074</v>
      </c>
      <c r="C13" s="6">
        <v>-368</v>
      </c>
      <c r="D13" s="6">
        <v>154</v>
      </c>
      <c r="E13" s="6">
        <v>-1086</v>
      </c>
      <c r="F13" s="6">
        <v>-1796</v>
      </c>
      <c r="G13" s="6">
        <v>240</v>
      </c>
    </row>
    <row r="14" spans="1:7" x14ac:dyDescent="0.15">
      <c r="A14" s="2" t="s">
        <v>127</v>
      </c>
      <c r="B14" s="6">
        <v>-140</v>
      </c>
      <c r="C14" s="6">
        <v>-1311</v>
      </c>
      <c r="D14" s="6">
        <v>-300</v>
      </c>
      <c r="E14" s="6">
        <v>-2395</v>
      </c>
      <c r="F14" s="6">
        <v>-11764</v>
      </c>
      <c r="G14" s="6">
        <v>-528</v>
      </c>
    </row>
    <row r="15" spans="1:7" x14ac:dyDescent="0.15">
      <c r="A15" s="2" t="s">
        <v>128</v>
      </c>
      <c r="B15" s="6">
        <v>5014</v>
      </c>
      <c r="C15" s="6">
        <v>2014</v>
      </c>
      <c r="D15" s="6">
        <v>-88</v>
      </c>
      <c r="E15" s="6">
        <v>11589</v>
      </c>
      <c r="F15" s="6">
        <v>6924</v>
      </c>
      <c r="G15" s="6">
        <v>2968</v>
      </c>
    </row>
    <row r="16" spans="1:7" x14ac:dyDescent="0.15">
      <c r="A16" s="2" t="s">
        <v>129</v>
      </c>
      <c r="B16" s="6">
        <v>-557</v>
      </c>
      <c r="C16" s="6">
        <v>-40</v>
      </c>
      <c r="D16" s="6">
        <v>-93</v>
      </c>
      <c r="E16" s="6">
        <v>-136</v>
      </c>
      <c r="F16" s="6">
        <v>39</v>
      </c>
      <c r="G16" s="6">
        <v>-127</v>
      </c>
    </row>
    <row r="17" spans="1:7" x14ac:dyDescent="0.15">
      <c r="A17" s="2" t="s">
        <v>130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15">
      <c r="A18" s="2" t="s">
        <v>131</v>
      </c>
      <c r="B18" s="6">
        <v>28337</v>
      </c>
      <c r="C18" s="6">
        <v>27753</v>
      </c>
      <c r="D18" s="6">
        <v>25255</v>
      </c>
      <c r="E18" s="6">
        <v>36074</v>
      </c>
      <c r="F18" s="6">
        <v>24181</v>
      </c>
      <c r="G18" s="6">
        <v>28841</v>
      </c>
    </row>
    <row r="19" spans="1:7" x14ac:dyDescent="0.15">
      <c r="A19" s="1" t="s">
        <v>132</v>
      </c>
    </row>
    <row r="20" spans="1:7" x14ac:dyDescent="0.15">
      <c r="A20" s="2" t="s">
        <v>133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15">
      <c r="A21" s="2" t="s">
        <v>134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15">
      <c r="A22" s="2" t="s">
        <v>135</v>
      </c>
      <c r="B22" s="6">
        <v>0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6</v>
      </c>
    </row>
    <row r="23" spans="1:7" x14ac:dyDescent="0.15">
      <c r="A23" s="2" t="s">
        <v>136</v>
      </c>
      <c r="B23" s="6">
        <v>10051</v>
      </c>
      <c r="C23" s="6">
        <v>10344</v>
      </c>
      <c r="D23" s="6">
        <v>10705</v>
      </c>
      <c r="E23" s="6">
        <v>10264</v>
      </c>
      <c r="F23" s="6">
        <v>13106</v>
      </c>
      <c r="G23" s="6">
        <v>16857</v>
      </c>
    </row>
    <row r="24" spans="1:7" x14ac:dyDescent="0.15">
      <c r="A24" s="2" t="s">
        <v>137</v>
      </c>
      <c r="B24" s="6">
        <v>378</v>
      </c>
      <c r="C24" s="6">
        <v>519</v>
      </c>
      <c r="D24" s="6">
        <v>321</v>
      </c>
      <c r="E24" s="6">
        <v>215</v>
      </c>
      <c r="F24" s="6">
        <v>394</v>
      </c>
      <c r="G24" s="6">
        <v>170</v>
      </c>
    </row>
    <row r="25" spans="1:7" x14ac:dyDescent="0.15">
      <c r="A25" s="2" t="s">
        <v>138</v>
      </c>
      <c r="B25" s="6">
        <v>375</v>
      </c>
      <c r="C25" s="6">
        <v>14656</v>
      </c>
      <c r="D25" s="6">
        <v>56</v>
      </c>
      <c r="E25" s="6">
        <v>180</v>
      </c>
      <c r="F25" s="6">
        <v>359</v>
      </c>
      <c r="G25" s="6">
        <v>740</v>
      </c>
    </row>
    <row r="26" spans="1:7" x14ac:dyDescent="0.15">
      <c r="A26" s="2" t="s">
        <v>139</v>
      </c>
      <c r="B26" s="6">
        <v>988</v>
      </c>
      <c r="C26" s="6">
        <v>445</v>
      </c>
      <c r="D26" s="6">
        <v>1312</v>
      </c>
      <c r="E26" s="6">
        <v>158</v>
      </c>
      <c r="F26" s="6">
        <v>7056</v>
      </c>
      <c r="G26" s="6">
        <v>-295</v>
      </c>
    </row>
    <row r="27" spans="1:7" x14ac:dyDescent="0.15">
      <c r="A27" s="2" t="s">
        <v>140</v>
      </c>
      <c r="B27" s="6">
        <v>-9060</v>
      </c>
      <c r="C27" s="6">
        <v>-24036</v>
      </c>
      <c r="D27" s="6">
        <v>-9128</v>
      </c>
      <c r="E27" s="6">
        <v>-10071</v>
      </c>
      <c r="F27" s="6">
        <v>-6015</v>
      </c>
      <c r="G27" s="6">
        <v>-17722</v>
      </c>
    </row>
    <row r="28" spans="1:7" x14ac:dyDescent="0.15">
      <c r="A28" s="1" t="s">
        <v>141</v>
      </c>
    </row>
    <row r="29" spans="1:7" x14ac:dyDescent="0.15">
      <c r="A29" s="2" t="s">
        <v>142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15">
      <c r="A30" s="2" t="s">
        <v>143</v>
      </c>
      <c r="B30" s="6">
        <v>8296</v>
      </c>
      <c r="C30" s="6">
        <v>7410</v>
      </c>
      <c r="D30" s="6">
        <v>5717</v>
      </c>
      <c r="E30" s="6">
        <v>2625</v>
      </c>
      <c r="F30" s="6">
        <v>9787</v>
      </c>
      <c r="G30" s="6">
        <v>9920</v>
      </c>
    </row>
    <row r="31" spans="1:7" x14ac:dyDescent="0.15">
      <c r="A31" s="2" t="s">
        <v>144</v>
      </c>
      <c r="B31" s="6">
        <v>6124</v>
      </c>
      <c r="C31" s="6">
        <v>6102</v>
      </c>
      <c r="D31" s="6">
        <v>6048</v>
      </c>
      <c r="E31" s="6">
        <v>6116</v>
      </c>
      <c r="F31" s="6">
        <v>6152</v>
      </c>
      <c r="G31" s="6">
        <v>6114</v>
      </c>
    </row>
    <row r="32" spans="1:7" x14ac:dyDescent="0.15">
      <c r="A32" s="2" t="s">
        <v>145</v>
      </c>
      <c r="B32" s="6">
        <v>7476</v>
      </c>
      <c r="C32" s="6">
        <v>15872</v>
      </c>
      <c r="D32" s="6">
        <v>5492</v>
      </c>
      <c r="E32" s="6">
        <v>0</v>
      </c>
      <c r="F32" s="6">
        <v>6945</v>
      </c>
      <c r="G32" s="6">
        <v>5041</v>
      </c>
    </row>
    <row r="33" spans="1:7" x14ac:dyDescent="0.15">
      <c r="A33" s="2" t="s">
        <v>146</v>
      </c>
      <c r="B33" s="6">
        <v>13061</v>
      </c>
      <c r="C33" s="6">
        <v>3784</v>
      </c>
      <c r="D33" s="6">
        <v>1907</v>
      </c>
      <c r="E33" s="6">
        <v>5382</v>
      </c>
      <c r="F33" s="6">
        <v>13010</v>
      </c>
      <c r="G33" s="6">
        <v>2689</v>
      </c>
    </row>
    <row r="34" spans="1:7" x14ac:dyDescent="0.15">
      <c r="A34" s="2" t="s">
        <v>147</v>
      </c>
      <c r="B34" s="6">
        <v>4148</v>
      </c>
      <c r="C34" s="6">
        <v>-53</v>
      </c>
      <c r="D34" s="6">
        <v>-4656</v>
      </c>
      <c r="E34" s="6">
        <v>-324</v>
      </c>
      <c r="F34" s="6">
        <v>193</v>
      </c>
      <c r="G34" s="6">
        <v>-34</v>
      </c>
    </row>
    <row r="35" spans="1:7" x14ac:dyDescent="0.15">
      <c r="A35" s="2" t="s">
        <v>148</v>
      </c>
      <c r="B35" s="6">
        <v>-4018</v>
      </c>
      <c r="C35" s="6">
        <v>-1060</v>
      </c>
      <c r="D35" s="6">
        <v>-1463</v>
      </c>
      <c r="E35" s="6">
        <v>-1670</v>
      </c>
      <c r="F35" s="6">
        <v>-1017</v>
      </c>
      <c r="G35" s="6">
        <v>-3323</v>
      </c>
    </row>
    <row r="36" spans="1:7" x14ac:dyDescent="0.15">
      <c r="A36" s="2" t="s">
        <v>149</v>
      </c>
      <c r="B36" s="6">
        <v>-19875</v>
      </c>
      <c r="C36" s="6">
        <v>-2537</v>
      </c>
      <c r="D36" s="6">
        <v>-14299</v>
      </c>
      <c r="E36" s="6">
        <v>-16117</v>
      </c>
      <c r="F36" s="6">
        <v>-22828</v>
      </c>
      <c r="G36" s="6">
        <v>-17039</v>
      </c>
    </row>
    <row r="37" spans="1:7" x14ac:dyDescent="0.15">
      <c r="A37" s="2" t="s">
        <v>150</v>
      </c>
      <c r="B37" s="6">
        <v>487</v>
      </c>
      <c r="C37" s="6">
        <v>-438</v>
      </c>
      <c r="D37" s="6">
        <v>-69</v>
      </c>
      <c r="E37" s="6">
        <v>235</v>
      </c>
      <c r="F37" s="6">
        <v>-140</v>
      </c>
      <c r="G37" s="6">
        <v>-73</v>
      </c>
    </row>
    <row r="38" spans="1:7" x14ac:dyDescent="0.15">
      <c r="A38" s="2" t="s">
        <v>151</v>
      </c>
      <c r="B38" s="6">
        <v>-111</v>
      </c>
      <c r="C38" s="6">
        <v>742</v>
      </c>
      <c r="D38" s="6">
        <v>1759</v>
      </c>
      <c r="E38" s="6">
        <v>10121</v>
      </c>
      <c r="F38" s="6">
        <v>-4802</v>
      </c>
      <c r="G38" s="6">
        <v>-5993</v>
      </c>
    </row>
    <row r="39" spans="1:7" x14ac:dyDescent="0.15">
      <c r="A39" s="1" t="s">
        <v>152</v>
      </c>
    </row>
    <row r="40" spans="1:7" x14ac:dyDescent="0.15">
      <c r="A40" s="2" t="s">
        <v>153</v>
      </c>
      <c r="B40" s="6">
        <v>2450</v>
      </c>
      <c r="C40" s="6">
        <v>2348</v>
      </c>
      <c r="D40" s="6">
        <v>2464</v>
      </c>
      <c r="E40" s="6">
        <v>2216</v>
      </c>
      <c r="F40" s="6">
        <v>2237</v>
      </c>
      <c r="G40" s="6">
        <v>2051</v>
      </c>
    </row>
    <row r="41" spans="1:7" x14ac:dyDescent="0.15">
      <c r="A41" s="2" t="s">
        <v>154</v>
      </c>
      <c r="B41" s="6">
        <v>6179</v>
      </c>
      <c r="C41" s="6">
        <v>3982</v>
      </c>
      <c r="D41" s="6">
        <v>3616</v>
      </c>
      <c r="E41" s="6">
        <v>5271</v>
      </c>
      <c r="F41" s="6">
        <v>5918</v>
      </c>
      <c r="G41" s="6">
        <v>3310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EF2D-9164-482E-BF0C-409821ABBFF6}">
  <dimension ref="A1:L28"/>
  <sheetViews>
    <sheetView workbookViewId="0">
      <selection activeCell="C25" sqref="C25"/>
    </sheetView>
  </sheetViews>
  <sheetFormatPr baseColWidth="10" defaultColWidth="8.83203125" defaultRowHeight="13" x14ac:dyDescent="0.15"/>
  <cols>
    <col min="1" max="1" width="27.5" customWidth="1"/>
    <col min="2" max="2" width="10.5" customWidth="1"/>
    <col min="3" max="3" width="9.6640625" bestFit="1" customWidth="1"/>
    <col min="4" max="4" width="11.5" customWidth="1"/>
  </cols>
  <sheetData>
    <row r="1" spans="1:12" ht="16" x14ac:dyDescent="0.2">
      <c r="A1" s="115" t="s">
        <v>155</v>
      </c>
      <c r="B1" s="115"/>
      <c r="C1" s="115"/>
      <c r="D1" s="115"/>
      <c r="E1" s="115"/>
    </row>
    <row r="2" spans="1:12" ht="16" x14ac:dyDescent="0.2">
      <c r="A2" s="115" t="s">
        <v>156</v>
      </c>
      <c r="B2" s="115"/>
      <c r="C2" s="115"/>
      <c r="D2" s="115"/>
      <c r="E2" s="115"/>
    </row>
    <row r="3" spans="1:12" ht="34" x14ac:dyDescent="0.2">
      <c r="A3" s="67" t="s">
        <v>157</v>
      </c>
      <c r="B3" s="67">
        <v>2021</v>
      </c>
      <c r="C3" s="67">
        <v>2022</v>
      </c>
      <c r="D3" s="68" t="s">
        <v>158</v>
      </c>
      <c r="E3" s="69" t="s">
        <v>159</v>
      </c>
    </row>
    <row r="4" spans="1:12" ht="16" x14ac:dyDescent="0.2">
      <c r="A4" s="70" t="s">
        <v>160</v>
      </c>
      <c r="B4" s="70"/>
      <c r="C4" s="70"/>
      <c r="D4" s="70"/>
      <c r="E4" s="70"/>
      <c r="K4" s="66"/>
      <c r="L4" s="66"/>
    </row>
    <row r="5" spans="1:12" ht="16" x14ac:dyDescent="0.2">
      <c r="A5" s="71" t="s">
        <v>161</v>
      </c>
      <c r="B5" s="72">
        <f>BS!F21/BS!F42</f>
        <v>0.92779729683333523</v>
      </c>
      <c r="C5" s="72">
        <f>BS!G21/BS!G42</f>
        <v>0.82057094513980777</v>
      </c>
      <c r="D5" s="72">
        <v>0.92</v>
      </c>
      <c r="E5" s="79" t="str">
        <f>IF(AND(B5&lt;=C5, D5&lt;=C5), "GOOD", IF(OR(B5&lt;=C5, D5&lt;=C5), "OKAY", "BAD"))</f>
        <v>BAD</v>
      </c>
    </row>
    <row r="6" spans="1:12" ht="16" x14ac:dyDescent="0.2">
      <c r="A6" s="73" t="s">
        <v>162</v>
      </c>
      <c r="B6" s="72">
        <f>(BS!F21-BS!F13)/BS!F42</f>
        <v>0.28106295563007128</v>
      </c>
      <c r="C6" s="72">
        <f>(BS!G21-BS!G13)/BS!G42</f>
        <v>0.20693507451354692</v>
      </c>
      <c r="D6" s="101">
        <v>0.22292307692307692</v>
      </c>
      <c r="E6" s="79" t="str">
        <f>IF(AND(B6&lt;=C6, D6&lt;=C6), "GOOD", IF(OR(B6&lt;=C6, D6&lt;=C6), "OKAY", "BAD"))</f>
        <v>BAD</v>
      </c>
      <c r="H6" s="111" t="s">
        <v>1073</v>
      </c>
    </row>
    <row r="7" spans="1:12" ht="16" x14ac:dyDescent="0.2">
      <c r="A7" s="70" t="s">
        <v>163</v>
      </c>
      <c r="B7" s="70"/>
      <c r="C7" s="70"/>
      <c r="D7" s="70"/>
      <c r="E7" s="70"/>
      <c r="H7" s="66" t="s">
        <v>1074</v>
      </c>
    </row>
    <row r="8" spans="1:12" ht="16" x14ac:dyDescent="0.2">
      <c r="A8" s="71" t="s">
        <v>164</v>
      </c>
      <c r="B8" s="72">
        <f>IS!F6/BS!F13</f>
        <v>7.4028419245810548</v>
      </c>
      <c r="C8" s="72">
        <f>IS!G6/BS!G13</f>
        <v>8.0029694570135739</v>
      </c>
      <c r="D8" s="101">
        <v>6.0681531965330766</v>
      </c>
      <c r="E8" s="79" t="str">
        <f>IF(AND(B8&lt;=C8, D8&lt;=C8), "GOOD", IF(OR(B8&lt;=C8, D8&lt;=C8), "OKAY", "BAD"))</f>
        <v>GOOD</v>
      </c>
    </row>
    <row r="9" spans="1:12" ht="16" x14ac:dyDescent="0.2">
      <c r="A9" s="71" t="s">
        <v>165</v>
      </c>
      <c r="B9" s="72">
        <f>IS!F5/BS!F9</f>
        <v>68.835990338164251</v>
      </c>
      <c r="C9" s="72">
        <f>IS!G5/BS!G9</f>
        <v>76.702508508760872</v>
      </c>
      <c r="D9" s="101">
        <v>64.377581120943958</v>
      </c>
      <c r="E9" s="79" t="str">
        <f>IF(AND(B9&lt;=C9, D9&lt;=C9), "GOOD", IF(OR(B9&lt;=C9, D9&lt;=C9), "OKAY", "BAD"))</f>
        <v>GOOD</v>
      </c>
    </row>
    <row r="10" spans="1:12" ht="16" x14ac:dyDescent="0.2">
      <c r="A10" s="71" t="s">
        <v>166</v>
      </c>
      <c r="B10" s="74">
        <f>360/B9</f>
        <v>5.2298223390331282</v>
      </c>
      <c r="C10" s="74">
        <f>360/C9</f>
        <v>4.6934579715718323</v>
      </c>
      <c r="D10" s="102">
        <v>5.5920087976539588</v>
      </c>
      <c r="E10" s="79" t="str">
        <f>IF(AND(B10&gt;=C10, D10&gt;=C10), "GOOD", IF(OR(B10&gt;=C10, D10&gt;=C10), "OKAY", "BAD"))</f>
        <v>GOOD</v>
      </c>
    </row>
    <row r="11" spans="1:12" ht="16" x14ac:dyDescent="0.2">
      <c r="A11" s="71" t="s">
        <v>167</v>
      </c>
      <c r="B11" s="72">
        <f>IS!F5/BS!F31</f>
        <v>3.4798339336955859</v>
      </c>
      <c r="C11" s="72">
        <f>IS!G5/BS!G31</f>
        <v>3.6318117248212389</v>
      </c>
      <c r="D11" s="101">
        <v>4.1278607906184979</v>
      </c>
      <c r="E11" s="79" t="str">
        <f>IF(AND(B11&lt;=C11, D11&lt;=C11), "GOOD", IF(OR(B11&lt;=C11, D11&lt;=C11), "OKAY", "BAD"))</f>
        <v>OKAY</v>
      </c>
    </row>
    <row r="12" spans="1:12" ht="16" x14ac:dyDescent="0.2">
      <c r="A12" s="71" t="s">
        <v>168</v>
      </c>
      <c r="B12" s="72">
        <f>IS!F5/BS!F32</f>
        <v>2.3277056277056278</v>
      </c>
      <c r="C12" s="72">
        <f>IS!G5/BS!G32</f>
        <v>2.5020086596462949</v>
      </c>
      <c r="D12" s="101">
        <v>2.0459360644979845</v>
      </c>
      <c r="E12" s="79" t="str">
        <f>IF(AND(B12&lt;=C12, D12&lt;=C12), "GOOD", IF(OR(B12&lt;=C12, D12&lt;=C12), "OKAY", "BAD"))</f>
        <v>GOOD</v>
      </c>
    </row>
    <row r="13" spans="1:12" ht="16" x14ac:dyDescent="0.2">
      <c r="A13" s="70" t="s">
        <v>169</v>
      </c>
      <c r="B13" s="70"/>
      <c r="C13" s="70"/>
      <c r="D13" s="70"/>
      <c r="E13" s="70"/>
    </row>
    <row r="14" spans="1:12" ht="16" x14ac:dyDescent="0.2">
      <c r="A14" s="71" t="s">
        <v>170</v>
      </c>
      <c r="B14" s="75">
        <f>BS!F57/BS!F32</f>
        <v>0.62472024830515394</v>
      </c>
      <c r="C14" s="75">
        <f>BS!G57/BS!G32</f>
        <v>0.65561252811506721</v>
      </c>
      <c r="D14" s="75">
        <v>0.2258</v>
      </c>
      <c r="E14" s="79" t="str">
        <f>IF(AND(B14&gt;=C14, D14&gt;=C14), "GOOD", IF(OR(B14&gt;=C14, D14&gt;=C14), "OKAY", "BAD"))</f>
        <v>BAD</v>
      </c>
    </row>
    <row r="15" spans="1:12" ht="16" x14ac:dyDescent="0.2">
      <c r="A15" s="71" t="s">
        <v>171</v>
      </c>
      <c r="B15" s="75">
        <f>BS!F43/BS!F32</f>
        <v>0.21283999019848077</v>
      </c>
      <c r="C15" s="75">
        <f>BS!G43/BS!G32</f>
        <v>0.21513423274135782</v>
      </c>
      <c r="D15" s="103">
        <v>0.34962032436486362</v>
      </c>
      <c r="E15" s="79" t="str">
        <f>IF(AND(B15&gt;=C15, D15&gt;=C15), "GOOD", IF(OR(B15&gt;=C15, D15&gt;=C15), "OKAY", "BAD"))</f>
        <v>OKAY</v>
      </c>
    </row>
    <row r="16" spans="1:12" ht="16" x14ac:dyDescent="0.2">
      <c r="A16" s="71" t="s">
        <v>172</v>
      </c>
      <c r="B16" s="75">
        <f>BS!F43/(BS!F43+BS!F69)</f>
        <v>0.36189907435055241</v>
      </c>
      <c r="C16" s="75">
        <f>BS!G43/(BS!G43+BS!G69)</f>
        <v>0.38449667092905332</v>
      </c>
      <c r="D16" s="103">
        <v>0.62408380467887148</v>
      </c>
      <c r="E16" s="79" t="str">
        <f>IF(AND(B16&gt;=C16, D16&gt;=C16), "GOOD", IF(OR(B16&gt;=C16, D16&gt;=C16), "OKAY", "BAD"))</f>
        <v>OKAY</v>
      </c>
      <c r="H16" s="66"/>
    </row>
    <row r="17" spans="1:5" ht="16" x14ac:dyDescent="0.2">
      <c r="A17" s="71" t="s">
        <v>173</v>
      </c>
      <c r="B17" s="72">
        <f>(BS!F43+BS!F34)/BS!F62</f>
        <v>0.68853975232123765</v>
      </c>
      <c r="C17" s="72">
        <f>(BS!G43+BS!G34)/BS!G62</f>
        <v>0.76829697625598159</v>
      </c>
      <c r="D17" s="101">
        <v>1.6980947293447293</v>
      </c>
      <c r="E17" s="79" t="str">
        <f>IF(AND(B17&gt;=C17, D17&gt;=C17), "GOOD", IF(OR(B17&gt;=C17, D17&gt;=C17), "OKAY", "BAD"))</f>
        <v>OKAY</v>
      </c>
    </row>
    <row r="18" spans="1:5" ht="16" x14ac:dyDescent="0.2">
      <c r="A18" s="71" t="s">
        <v>174</v>
      </c>
      <c r="B18" s="75">
        <f>BS!F43/BS!F69</f>
        <v>0.56715021057557324</v>
      </c>
      <c r="C18" s="75">
        <f>BS!G43/BS!G69</f>
        <v>0.62468658213339068</v>
      </c>
      <c r="D18" s="103">
        <v>1.660167378917379</v>
      </c>
      <c r="E18" s="79" t="str">
        <f>IF(AND(B18&gt;=C18, D18&gt;=C18), "GOOD", IF(OR(B18&gt;=C18, D18&gt;=C18), "OKAY", "BAD"))</f>
        <v>OKAY</v>
      </c>
    </row>
    <row r="19" spans="1:5" ht="16" x14ac:dyDescent="0.2">
      <c r="A19" s="70" t="s">
        <v>175</v>
      </c>
      <c r="B19" s="70"/>
      <c r="C19" s="70"/>
      <c r="D19" s="70"/>
      <c r="E19" s="70"/>
    </row>
    <row r="20" spans="1:5" ht="16" x14ac:dyDescent="0.2">
      <c r="A20" s="71" t="s">
        <v>176</v>
      </c>
      <c r="B20" s="72">
        <f>IS!F8/IS!F14</f>
        <v>18.262788365095286</v>
      </c>
      <c r="C20" s="72">
        <f>IS!G8/IS!G14</f>
        <v>15.384868421052632</v>
      </c>
      <c r="D20" s="101">
        <v>13.698744769874477</v>
      </c>
      <c r="E20" s="79" t="str">
        <f>IF(AND(B20&lt;=C20, D20&lt;=C20), "GOOD", IF(OR(B20&lt;=C20, D20&lt;=C20), "OKAY", "BAD"))</f>
        <v>OKAY</v>
      </c>
    </row>
    <row r="21" spans="1:5" ht="16" x14ac:dyDescent="0.2">
      <c r="A21" s="71" t="s">
        <v>177</v>
      </c>
      <c r="B21" s="72">
        <f>(IS!F8+IS!F9)/IS!F14</f>
        <v>23.607823470411233</v>
      </c>
      <c r="C21" s="72">
        <f>(IS!G8+IS!G9)/IS!G14</f>
        <v>20.528195488721803</v>
      </c>
      <c r="D21" s="101">
        <v>19.347280334728033</v>
      </c>
      <c r="E21" s="79" t="str">
        <f>IF(AND(B21&lt;=C21, D21&lt;=C21), "GOOD", IF(OR(B21&lt;=C21, D21&lt;=C21), "OKAY", "BAD"))</f>
        <v>OKAY</v>
      </c>
    </row>
    <row r="22" spans="1:5" ht="17" thickBot="1" x14ac:dyDescent="0.25">
      <c r="A22" s="70" t="s">
        <v>178</v>
      </c>
      <c r="B22" s="70"/>
      <c r="C22" s="70"/>
      <c r="D22" s="70"/>
      <c r="E22" s="70"/>
    </row>
    <row r="23" spans="1:5" ht="16" x14ac:dyDescent="0.2">
      <c r="A23" s="71" t="s">
        <v>179</v>
      </c>
      <c r="B23" s="75">
        <f>(IS!F5-IS!F6)/IS!F5</f>
        <v>0.26601773451563437</v>
      </c>
      <c r="C23" s="75">
        <f>(IS!G5-IS!G6)/IS!G5</f>
        <v>0.25589130967113188</v>
      </c>
      <c r="D23" s="75">
        <v>0.19259999999999999</v>
      </c>
      <c r="E23" s="79" t="str">
        <f t="shared" ref="E23:E28" si="0">IF(AND(B23&lt;=C23, D23&lt;=C23), "GOOD", IF(OR(B23&lt;=C23, D23&lt;=C23), "OKAY", "BAD"))</f>
        <v>OKAY</v>
      </c>
    </row>
    <row r="24" spans="1:5" ht="16" x14ac:dyDescent="0.2">
      <c r="A24" s="71" t="s">
        <v>180</v>
      </c>
      <c r="B24" s="75">
        <f>IS!F8/IS!F5</f>
        <v>6.3891978763496518E-2</v>
      </c>
      <c r="C24" s="75">
        <f>IS!G8/IS!G5</f>
        <v>5.3804473763354975E-2</v>
      </c>
      <c r="D24" s="75">
        <v>3.4500000000000003E-2</v>
      </c>
      <c r="E24" s="79" t="str">
        <f t="shared" si="0"/>
        <v>OKAY</v>
      </c>
    </row>
    <row r="25" spans="1:5" ht="16" x14ac:dyDescent="0.2">
      <c r="A25" s="71" t="s">
        <v>181</v>
      </c>
      <c r="B25" s="75">
        <f>IS!F41/IS!F5</f>
        <v>2.3989318586151359E-2</v>
      </c>
      <c r="C25" s="75">
        <f>IS!G41/IS!G5</f>
        <v>1.919534052829916E-2</v>
      </c>
      <c r="D25" s="75">
        <v>2.4899999999999999E-2</v>
      </c>
      <c r="E25" s="79" t="str">
        <f t="shared" si="0"/>
        <v>BAD</v>
      </c>
    </row>
    <row r="26" spans="1:5" ht="16" x14ac:dyDescent="0.2">
      <c r="A26" s="71" t="s">
        <v>182</v>
      </c>
      <c r="B26" s="76">
        <f>IS!F41/BS!F32</f>
        <v>5.5840071877807727E-2</v>
      </c>
      <c r="C26" s="76">
        <f>IS!G41/BS!G32</f>
        <v>4.8026908226663979E-2</v>
      </c>
      <c r="D26" s="76">
        <v>5.4300000000000001E-2</v>
      </c>
      <c r="E26" s="79" t="str">
        <f t="shared" si="0"/>
        <v>BAD</v>
      </c>
    </row>
    <row r="27" spans="1:5" ht="16" x14ac:dyDescent="0.2">
      <c r="A27" s="71" t="s">
        <v>183</v>
      </c>
      <c r="B27" s="75">
        <f>IS!F41/BS!F69</f>
        <v>0.14879585595977843</v>
      </c>
      <c r="C27" s="75">
        <f>IS!G41/BS!G69</f>
        <v>0.13945602598084866</v>
      </c>
      <c r="D27" s="75">
        <v>0.1802</v>
      </c>
      <c r="E27" s="79" t="str">
        <f t="shared" si="0"/>
        <v>BAD</v>
      </c>
    </row>
    <row r="28" spans="1:5" ht="17" thickBot="1" x14ac:dyDescent="0.25">
      <c r="A28" s="77" t="s">
        <v>184</v>
      </c>
      <c r="B28" s="78">
        <f>IS!F41/BS!F62</f>
        <v>0.16423432188629838</v>
      </c>
      <c r="C28" s="78">
        <f>IS!G41/BS!G62</f>
        <v>0.15229551588802107</v>
      </c>
      <c r="D28" s="78">
        <v>0.1802</v>
      </c>
      <c r="E28" s="80" t="str">
        <f t="shared" si="0"/>
        <v>BAD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215E-039C-45B1-BC3F-19BFBB514F12}">
  <dimension ref="A1:G18"/>
  <sheetViews>
    <sheetView workbookViewId="0">
      <selection activeCell="S22" sqref="S22"/>
    </sheetView>
  </sheetViews>
  <sheetFormatPr baseColWidth="10" defaultColWidth="8.83203125" defaultRowHeight="13" x14ac:dyDescent="0.15"/>
  <cols>
    <col min="1" max="1" width="24.5" customWidth="1"/>
    <col min="2" max="2" width="21.5" bestFit="1" customWidth="1"/>
  </cols>
  <sheetData>
    <row r="1" spans="1:7" x14ac:dyDescent="0.15">
      <c r="A1" s="116" t="s">
        <v>185</v>
      </c>
      <c r="B1" s="116"/>
      <c r="C1" s="116"/>
      <c r="D1" s="116"/>
      <c r="E1" s="116"/>
      <c r="F1" s="116"/>
    </row>
    <row r="2" spans="1:7" x14ac:dyDescent="0.15">
      <c r="A2" s="116" t="s">
        <v>186</v>
      </c>
      <c r="B2" s="116"/>
      <c r="C2" s="116"/>
      <c r="D2" s="116"/>
      <c r="E2" s="116"/>
      <c r="F2" s="116"/>
    </row>
    <row r="3" spans="1:7" ht="14" thickBot="1" x14ac:dyDescent="0.2"/>
    <row r="4" spans="1:7" x14ac:dyDescent="0.15">
      <c r="A4" s="24"/>
      <c r="B4" s="43">
        <v>2017</v>
      </c>
      <c r="C4" s="43">
        <v>2018</v>
      </c>
      <c r="D4" s="43">
        <v>2019</v>
      </c>
      <c r="E4" s="43">
        <v>2020</v>
      </c>
      <c r="F4" s="43">
        <v>2021</v>
      </c>
      <c r="G4" s="99">
        <v>2022</v>
      </c>
    </row>
    <row r="5" spans="1:7" x14ac:dyDescent="0.15">
      <c r="A5" s="25" t="s">
        <v>187</v>
      </c>
      <c r="B5" s="26">
        <f>IS!B5</f>
        <v>496785</v>
      </c>
      <c r="C5" s="26">
        <f>IS!C5</f>
        <v>511729</v>
      </c>
      <c r="D5" s="26">
        <f>IS!D5</f>
        <v>521426</v>
      </c>
      <c r="E5" s="26">
        <f>IS!E5</f>
        <v>556933</v>
      </c>
      <c r="F5" s="26">
        <f>IS!F5</f>
        <v>569962</v>
      </c>
      <c r="G5" s="27">
        <f>IS!G5</f>
        <v>608481</v>
      </c>
    </row>
    <row r="6" spans="1:7" x14ac:dyDescent="0.15">
      <c r="A6" s="30" t="s">
        <v>188</v>
      </c>
      <c r="B6" s="31">
        <f>IS!B41</f>
        <v>9862</v>
      </c>
      <c r="C6" s="31">
        <f>IS!C41</f>
        <v>6670</v>
      </c>
      <c r="D6" s="31">
        <f>IS!D41</f>
        <v>14881</v>
      </c>
      <c r="E6" s="31">
        <f>IS!E41</f>
        <v>13510</v>
      </c>
      <c r="F6" s="31">
        <f>IS!F41</f>
        <v>13673</v>
      </c>
      <c r="G6" s="32">
        <f>IS!G41</f>
        <v>11680</v>
      </c>
    </row>
    <row r="7" spans="1:7" ht="14" thickBot="1" x14ac:dyDescent="0.2">
      <c r="A7" s="33" t="s">
        <v>189</v>
      </c>
      <c r="B7" s="28">
        <f t="shared" ref="B7:G7" si="0">B6/B5</f>
        <v>1.9851646084322192E-2</v>
      </c>
      <c r="C7" s="28">
        <f t="shared" si="0"/>
        <v>1.3034242733947069E-2</v>
      </c>
      <c r="D7" s="28">
        <f t="shared" si="0"/>
        <v>2.8539044850084194E-2</v>
      </c>
      <c r="E7" s="28">
        <f t="shared" si="0"/>
        <v>2.4257855074129205E-2</v>
      </c>
      <c r="F7" s="28">
        <f t="shared" si="0"/>
        <v>2.3989318586151359E-2</v>
      </c>
      <c r="G7" s="29">
        <f t="shared" si="0"/>
        <v>1.919534052829916E-2</v>
      </c>
    </row>
    <row r="9" spans="1:7" x14ac:dyDescent="0.15">
      <c r="A9" s="40" t="s">
        <v>190</v>
      </c>
      <c r="C9" s="23">
        <f t="shared" ref="C9:G10" si="1">C5/B5-1</f>
        <v>3.0081423553448783E-2</v>
      </c>
      <c r="D9" s="23">
        <f t="shared" si="1"/>
        <v>1.894948302714905E-2</v>
      </c>
      <c r="E9" s="23">
        <f t="shared" si="1"/>
        <v>6.8095952254011216E-2</v>
      </c>
      <c r="F9" s="23">
        <f t="shared" si="1"/>
        <v>2.3394196429372904E-2</v>
      </c>
      <c r="G9" s="23">
        <f t="shared" si="1"/>
        <v>6.7581698429018067E-2</v>
      </c>
    </row>
    <row r="10" spans="1:7" x14ac:dyDescent="0.15">
      <c r="A10" s="40" t="s">
        <v>191</v>
      </c>
      <c r="C10" s="23">
        <f t="shared" si="1"/>
        <v>-0.32366659906712636</v>
      </c>
      <c r="D10" s="23">
        <f t="shared" si="1"/>
        <v>1.2310344827586208</v>
      </c>
      <c r="E10" s="23">
        <f t="shared" si="1"/>
        <v>-9.2130905181103451E-2</v>
      </c>
      <c r="F10" s="23">
        <f t="shared" si="1"/>
        <v>1.2065136935603293E-2</v>
      </c>
      <c r="G10" s="23">
        <f t="shared" si="1"/>
        <v>-0.1457617201784539</v>
      </c>
    </row>
    <row r="11" spans="1:7" x14ac:dyDescent="0.15">
      <c r="A11" s="40"/>
    </row>
    <row r="12" spans="1:7" x14ac:dyDescent="0.15">
      <c r="A12" s="40" t="s">
        <v>192</v>
      </c>
      <c r="C12" s="23">
        <f>AVERAGE(C9:G9)</f>
        <v>4.1620550738600007E-2</v>
      </c>
    </row>
    <row r="13" spans="1:7" x14ac:dyDescent="0.15">
      <c r="A13" s="40" t="s">
        <v>193</v>
      </c>
      <c r="C13" s="23">
        <f>AVERAGE(C10:G10)</f>
        <v>0.13630807905350809</v>
      </c>
    </row>
    <row r="14" spans="1:7" x14ac:dyDescent="0.15">
      <c r="A14" s="40"/>
    </row>
    <row r="15" spans="1:7" x14ac:dyDescent="0.15">
      <c r="A15" s="40" t="s">
        <v>194</v>
      </c>
      <c r="B15" s="23">
        <f>GEOMEAN(C9:G9)</f>
        <v>3.6106954317428393E-2</v>
      </c>
    </row>
    <row r="16" spans="1:7" x14ac:dyDescent="0.15">
      <c r="A16" s="40" t="s">
        <v>195</v>
      </c>
      <c r="B16" s="23" cm="1">
        <f t="array" ref="B16">GEOMEAN(C10:G10+1)-1</f>
        <v>3.4416808561560819E-2</v>
      </c>
    </row>
    <row r="17" spans="1:2" x14ac:dyDescent="0.15">
      <c r="A17" s="40"/>
    </row>
    <row r="18" spans="1:2" x14ac:dyDescent="0.15">
      <c r="A18" s="40" t="s">
        <v>196</v>
      </c>
      <c r="B18" s="23">
        <f>(G5/B5)^(1/5)-1</f>
        <v>4.1395530728592478E-2</v>
      </c>
    </row>
  </sheetData>
  <mergeCells count="2">
    <mergeCell ref="A1:F1"/>
    <mergeCell ref="A2:F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C5BF-189B-4B02-95CA-089E48D53A9D}">
  <dimension ref="A1:E19"/>
  <sheetViews>
    <sheetView zoomScale="137" workbookViewId="0">
      <selection activeCell="D6" sqref="D6"/>
    </sheetView>
  </sheetViews>
  <sheetFormatPr baseColWidth="10" defaultColWidth="8.83203125" defaultRowHeight="13" x14ac:dyDescent="0.15"/>
  <cols>
    <col min="2" max="3" width="12" bestFit="1" customWidth="1"/>
    <col min="4" max="4" width="13.83203125" customWidth="1"/>
  </cols>
  <sheetData>
    <row r="1" spans="1:5" x14ac:dyDescent="0.15">
      <c r="A1" s="117" t="s">
        <v>197</v>
      </c>
      <c r="B1" s="117"/>
      <c r="C1" s="117"/>
      <c r="D1" s="117"/>
      <c r="E1" s="117"/>
    </row>
    <row r="3" spans="1:5" x14ac:dyDescent="0.15">
      <c r="A3" s="37" t="s">
        <v>157</v>
      </c>
      <c r="B3" s="36">
        <v>2021</v>
      </c>
      <c r="C3" s="36">
        <v>2022</v>
      </c>
      <c r="D3" s="36" t="s">
        <v>158</v>
      </c>
      <c r="E3" s="36" t="s">
        <v>159</v>
      </c>
    </row>
    <row r="4" spans="1:5" x14ac:dyDescent="0.15">
      <c r="A4" s="38" t="s">
        <v>198</v>
      </c>
      <c r="B4" s="23">
        <f>Ratios!B27</f>
        <v>0.14879585595977843</v>
      </c>
      <c r="C4" s="23">
        <f>Ratios!C27</f>
        <v>0.13945602598084866</v>
      </c>
      <c r="D4" s="23">
        <f>Ratios!D27</f>
        <v>0.1802</v>
      </c>
      <c r="E4" s="23" t="str">
        <f>Ratios!E27</f>
        <v>BAD</v>
      </c>
    </row>
    <row r="5" spans="1:5" x14ac:dyDescent="0.15">
      <c r="A5" s="38" t="s">
        <v>189</v>
      </c>
      <c r="B5" s="23">
        <f>Ratios!B25</f>
        <v>2.3989318586151359E-2</v>
      </c>
      <c r="C5" s="23">
        <f>Ratios!C25</f>
        <v>1.919534052829916E-2</v>
      </c>
      <c r="D5" s="23">
        <f>Ratios!D25</f>
        <v>2.4899999999999999E-2</v>
      </c>
      <c r="E5" s="23" t="str">
        <f>Ratios!E25</f>
        <v>BAD</v>
      </c>
    </row>
    <row r="6" spans="1:5" x14ac:dyDescent="0.15">
      <c r="A6" s="38" t="s">
        <v>199</v>
      </c>
      <c r="B6" s="100">
        <f>Ratios!B12</f>
        <v>2.3277056277056278</v>
      </c>
      <c r="C6" s="100">
        <f>Ratios!C12</f>
        <v>2.5020086596462949</v>
      </c>
      <c r="D6" s="100">
        <f>Ratios!D12</f>
        <v>2.0459360644979845</v>
      </c>
      <c r="E6" t="str">
        <f>Ratios!E12</f>
        <v>GOOD</v>
      </c>
    </row>
    <row r="7" spans="1:5" x14ac:dyDescent="0.15">
      <c r="A7" s="38" t="s">
        <v>200</v>
      </c>
      <c r="B7" s="100">
        <f>BS!F70/BS!F69</f>
        <v>2.6646788042354528</v>
      </c>
      <c r="C7" s="100">
        <f>BS!G70/BS!G69</f>
        <v>2.903706091649354</v>
      </c>
      <c r="D7" s="100"/>
    </row>
    <row r="8" spans="1:5" x14ac:dyDescent="0.15">
      <c r="B8" s="23"/>
      <c r="C8" s="23"/>
    </row>
    <row r="9" spans="1:5" x14ac:dyDescent="0.15">
      <c r="A9" t="s">
        <v>201</v>
      </c>
      <c r="B9" s="23">
        <f>PRODUCT(B5:B7)</f>
        <v>0.14879585595977846</v>
      </c>
      <c r="C9" s="23">
        <f>PRODUCT(C5:C7)</f>
        <v>0.13945602598084869</v>
      </c>
    </row>
    <row r="11" spans="1:5" x14ac:dyDescent="0.15">
      <c r="A11" s="117" t="s">
        <v>202</v>
      </c>
      <c r="B11" s="117"/>
      <c r="C11" s="117"/>
      <c r="D11" s="117"/>
      <c r="E11" s="117"/>
    </row>
    <row r="13" spans="1:5" x14ac:dyDescent="0.15">
      <c r="A13" s="37" t="s">
        <v>157</v>
      </c>
      <c r="B13" s="36">
        <v>2021</v>
      </c>
      <c r="C13" s="36">
        <v>2022</v>
      </c>
      <c r="D13" s="36" t="s">
        <v>158</v>
      </c>
      <c r="E13" s="36" t="s">
        <v>159</v>
      </c>
    </row>
    <row r="14" spans="1:5" x14ac:dyDescent="0.15">
      <c r="A14" s="38" t="s">
        <v>189</v>
      </c>
      <c r="B14" s="23">
        <f>B5</f>
        <v>2.3989318586151359E-2</v>
      </c>
      <c r="C14" s="23">
        <f>C5</f>
        <v>1.919534052829916E-2</v>
      </c>
      <c r="D14" s="23">
        <f>D5</f>
        <v>2.4899999999999999E-2</v>
      </c>
      <c r="E14" s="23" t="str">
        <f>E5</f>
        <v>BAD</v>
      </c>
    </row>
    <row r="15" spans="1:5" x14ac:dyDescent="0.15">
      <c r="A15" s="38" t="s">
        <v>203</v>
      </c>
      <c r="B15" s="23">
        <f>Ratios!B24</f>
        <v>6.3891978763496518E-2</v>
      </c>
      <c r="C15" s="23">
        <f>Ratios!C24</f>
        <v>5.3804473763354975E-2</v>
      </c>
      <c r="D15" s="23">
        <f>Ratios!D24</f>
        <v>3.4500000000000003E-2</v>
      </c>
      <c r="E15" s="23" t="str">
        <f>Ratios!E24</f>
        <v>OKAY</v>
      </c>
    </row>
    <row r="16" spans="1:5" x14ac:dyDescent="0.15">
      <c r="A16" s="38" t="s">
        <v>204</v>
      </c>
      <c r="B16" s="23">
        <f>IS!F19/IS!F8</f>
        <v>0.51340070298769769</v>
      </c>
      <c r="C16" s="23">
        <f>IS!G19/IS!G8</f>
        <v>0.51974709062585911</v>
      </c>
    </row>
    <row r="17" spans="1:3" x14ac:dyDescent="0.15">
      <c r="A17" s="38" t="s">
        <v>205</v>
      </c>
      <c r="B17" s="23">
        <f>IS!F41/IS!F19</f>
        <v>0.7313329054343175</v>
      </c>
      <c r="C17" s="23">
        <f>IS!G41/IS!G19</f>
        <v>0.68641278796426897</v>
      </c>
    </row>
    <row r="19" spans="1:3" x14ac:dyDescent="0.15">
      <c r="A19" t="s">
        <v>189</v>
      </c>
      <c r="B19" s="23">
        <f>B15*B16*B17</f>
        <v>2.3989318586151359E-2</v>
      </c>
      <c r="C19" s="23">
        <f>C15*C16*C17</f>
        <v>1.919534052829916E-2</v>
      </c>
    </row>
  </sheetData>
  <mergeCells count="2">
    <mergeCell ref="A1:E1"/>
    <mergeCell ref="A11:E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027E-B51D-4232-803C-ECAE28FF2123}">
  <dimension ref="A1:G19"/>
  <sheetViews>
    <sheetView workbookViewId="0">
      <selection activeCell="C25" sqref="C25"/>
    </sheetView>
  </sheetViews>
  <sheetFormatPr baseColWidth="10" defaultColWidth="8.83203125" defaultRowHeight="13" x14ac:dyDescent="0.15"/>
  <cols>
    <col min="1" max="1" width="40.6640625" customWidth="1"/>
    <col min="2" max="2" width="11.5" customWidth="1"/>
    <col min="3" max="3" width="12" customWidth="1"/>
  </cols>
  <sheetData>
    <row r="1" spans="1:7" x14ac:dyDescent="0.15">
      <c r="A1" s="117" t="s">
        <v>206</v>
      </c>
      <c r="B1" s="117"/>
      <c r="C1" s="117"/>
    </row>
    <row r="3" spans="1:7" x14ac:dyDescent="0.15">
      <c r="A3" s="44"/>
      <c r="B3" s="36">
        <v>2021</v>
      </c>
      <c r="C3" s="36">
        <v>2022</v>
      </c>
    </row>
    <row r="4" spans="1:7" x14ac:dyDescent="0.15">
      <c r="A4" s="38" t="s">
        <v>207</v>
      </c>
      <c r="B4" s="23">
        <f>IS!F22/IS!F19</f>
        <v>0.25438596491228072</v>
      </c>
      <c r="C4" s="23">
        <f>IS!G22/IS!G19</f>
        <v>0.33638928067700985</v>
      </c>
    </row>
    <row r="5" spans="1:7" x14ac:dyDescent="0.15">
      <c r="A5" s="38" t="s">
        <v>208</v>
      </c>
      <c r="B5" s="39">
        <f>IS!F13*(1-'Economic Profit Analysis'!B4)</f>
        <v>19205.526315789473</v>
      </c>
      <c r="C5" s="39">
        <f>IS!G13*(1-'Economic Profit Analysis'!C4)</f>
        <v>14462.732016925245</v>
      </c>
    </row>
    <row r="6" spans="1:7" x14ac:dyDescent="0.15">
      <c r="A6" s="38" t="s">
        <v>209</v>
      </c>
      <c r="B6">
        <f>BS!F32-(BS!F42-BS!F34)</f>
        <v>162688</v>
      </c>
      <c r="C6">
        <f>BS!G32-(BS!G42-BS!G34)</f>
        <v>157602</v>
      </c>
    </row>
    <row r="7" spans="1:7" x14ac:dyDescent="0.15">
      <c r="A7" s="38" t="s">
        <v>210</v>
      </c>
      <c r="B7" s="41">
        <v>5.9499999999999997E-2</v>
      </c>
      <c r="C7" s="41">
        <v>5.6300000000000003E-2</v>
      </c>
      <c r="G7" s="42"/>
    </row>
    <row r="8" spans="1:7" x14ac:dyDescent="0.15">
      <c r="A8" s="38" t="s">
        <v>211</v>
      </c>
      <c r="B8" s="39">
        <f>B6*B7</f>
        <v>9679.9359999999997</v>
      </c>
      <c r="C8" s="39">
        <f>C6*C7</f>
        <v>8872.9925999999996</v>
      </c>
    </row>
    <row r="9" spans="1:7" x14ac:dyDescent="0.15">
      <c r="A9" s="38" t="s">
        <v>206</v>
      </c>
      <c r="B9" s="39">
        <f>B5-B8</f>
        <v>9525.5903157894736</v>
      </c>
      <c r="C9" s="39">
        <f>C5-C8</f>
        <v>5589.7394169252457</v>
      </c>
    </row>
    <row r="11" spans="1:7" x14ac:dyDescent="0.15">
      <c r="A11" t="s">
        <v>212</v>
      </c>
      <c r="B11">
        <f>IS!F41</f>
        <v>13673</v>
      </c>
      <c r="C11">
        <f>IS!G41</f>
        <v>11680</v>
      </c>
    </row>
    <row r="13" spans="1:7" x14ac:dyDescent="0.15">
      <c r="A13" s="40"/>
    </row>
    <row r="16" spans="1:7" x14ac:dyDescent="0.15">
      <c r="B16" s="23"/>
      <c r="C16" s="23"/>
    </row>
    <row r="19" spans="2:3" x14ac:dyDescent="0.15">
      <c r="B19" s="39"/>
      <c r="C19" s="39"/>
    </row>
  </sheetData>
  <mergeCells count="1">
    <mergeCell ref="A1:C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E987-42E8-4D27-885F-22E326603CDD}">
  <dimension ref="A1:E11"/>
  <sheetViews>
    <sheetView workbookViewId="0">
      <selection activeCell="C27" sqref="C27"/>
    </sheetView>
  </sheetViews>
  <sheetFormatPr baseColWidth="10" defaultColWidth="8.83203125" defaultRowHeight="13" x14ac:dyDescent="0.15"/>
  <cols>
    <col min="2" max="2" width="30" customWidth="1"/>
    <col min="3" max="3" width="29.6640625" customWidth="1"/>
    <col min="4" max="4" width="26.33203125" customWidth="1"/>
    <col min="5" max="5" width="30" customWidth="1"/>
  </cols>
  <sheetData>
    <row r="1" spans="1:5" x14ac:dyDescent="0.15">
      <c r="A1" s="117" t="s">
        <v>213</v>
      </c>
      <c r="B1" s="117"/>
      <c r="C1" s="117"/>
      <c r="D1" s="117"/>
      <c r="E1" s="117"/>
    </row>
    <row r="3" spans="1:5" x14ac:dyDescent="0.15">
      <c r="A3" s="44"/>
      <c r="B3" s="36">
        <v>2021</v>
      </c>
      <c r="C3" s="36">
        <v>2022</v>
      </c>
      <c r="D3" s="36" t="s">
        <v>214</v>
      </c>
      <c r="E3" s="54" t="s">
        <v>215</v>
      </c>
    </row>
    <row r="4" spans="1:5" x14ac:dyDescent="0.15">
      <c r="A4" s="38" t="s">
        <v>216</v>
      </c>
      <c r="B4">
        <f>(BS!F21-BS!F42)/BS!F32</f>
        <v>-2.5765743690271993E-2</v>
      </c>
      <c r="C4">
        <f>(BS!G21-BS!G42)/BS!G32</f>
        <v>-6.8023043047406015E-2</v>
      </c>
      <c r="D4" s="45">
        <v>1.2</v>
      </c>
      <c r="E4" s="55">
        <v>0.71699999999999997</v>
      </c>
    </row>
    <row r="5" spans="1:5" x14ac:dyDescent="0.15">
      <c r="A5" s="38" t="s">
        <v>217</v>
      </c>
      <c r="B5">
        <f>BS!F65/BS!F32</f>
        <v>0.31911296250918891</v>
      </c>
      <c r="C5">
        <f>BS!G65/BS!G32</f>
        <v>0.29381530199796874</v>
      </c>
      <c r="D5" s="45">
        <v>1.4</v>
      </c>
      <c r="E5" s="55">
        <v>0.84699999999999998</v>
      </c>
    </row>
    <row r="6" spans="1:5" x14ac:dyDescent="0.15">
      <c r="A6" s="38" t="s">
        <v>218</v>
      </c>
      <c r="B6">
        <f>IS!F13/BS!F32</f>
        <v>0.10519480519480519</v>
      </c>
      <c r="C6">
        <f>IS!G13/BS!G32</f>
        <v>8.9614592285266678E-2</v>
      </c>
      <c r="D6" s="45">
        <v>3.3</v>
      </c>
      <c r="E6" s="55">
        <v>3.1070000000000002</v>
      </c>
    </row>
    <row r="7" spans="1:5" x14ac:dyDescent="0.15">
      <c r="A7" s="38" t="s">
        <v>219</v>
      </c>
      <c r="B7">
        <f>BS!F69/BS!F57</f>
        <v>0.60071648503945241</v>
      </c>
      <c r="C7">
        <f>BS!G69/BS!G57</f>
        <v>0.52529116988516267</v>
      </c>
      <c r="D7" s="45">
        <v>0.6</v>
      </c>
      <c r="E7" s="55">
        <v>0.42</v>
      </c>
    </row>
    <row r="8" spans="1:5" x14ac:dyDescent="0.15">
      <c r="A8" s="38" t="s">
        <v>220</v>
      </c>
      <c r="B8">
        <f>IS!F5/BS!F32</f>
        <v>2.3277056277056278</v>
      </c>
      <c r="C8">
        <f>IS!G5/BS!G32</f>
        <v>2.5020086596462949</v>
      </c>
      <c r="D8" s="45">
        <v>1</v>
      </c>
      <c r="E8" s="55">
        <v>0.998</v>
      </c>
    </row>
    <row r="9" spans="1:5" x14ac:dyDescent="0.15">
      <c r="A9" s="38" t="s">
        <v>221</v>
      </c>
      <c r="B9">
        <f>SUMPRODUCT(B4:B8,$D$4:$D$8)</f>
        <v>3.4511176309566944</v>
      </c>
      <c r="C9">
        <f>SUMPRODUCT(C4:C8,$D$4:$D$8)</f>
        <v>3.4426252872590415</v>
      </c>
    </row>
    <row r="11" spans="1:5" x14ac:dyDescent="0.15">
      <c r="A11" s="53" t="s">
        <v>222</v>
      </c>
      <c r="B11" t="str">
        <f>IF(B9&gt;2.675,"No Financial Distress Predicted",IF(B9&gt;1.81,"possible bankruptcy","Predicted within one year"))</f>
        <v>No Financial Distress Predicted</v>
      </c>
      <c r="C11" t="str">
        <f>IF(C9&gt;2.675,"No Financial Distress Predicted",IF(C9&gt;1.81,"possible bankruptcy","Predicted within one year"))</f>
        <v>No Financial Distress Predicted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C3F1-B5EB-479E-A3F7-02320D683AB9}">
  <dimension ref="A1:P1299"/>
  <sheetViews>
    <sheetView topLeftCell="B25" zoomScaleNormal="100" workbookViewId="0">
      <selection activeCell="U56" sqref="U56"/>
    </sheetView>
  </sheetViews>
  <sheetFormatPr baseColWidth="10" defaultColWidth="8.83203125" defaultRowHeight="13" x14ac:dyDescent="0.15"/>
  <cols>
    <col min="1" max="1" width="16" style="59" customWidth="1"/>
    <col min="2" max="2" width="15.33203125" customWidth="1"/>
    <col min="3" max="3" width="13.6640625" customWidth="1"/>
    <col min="4" max="4" width="12" customWidth="1"/>
    <col min="5" max="5" width="13.33203125" customWidth="1"/>
    <col min="8" max="8" width="13.5" customWidth="1"/>
    <col min="9" max="9" width="18.5" customWidth="1"/>
    <col min="10" max="10" width="14.5" customWidth="1"/>
    <col min="11" max="11" width="16" bestFit="1" customWidth="1"/>
    <col min="12" max="12" width="16.6640625" customWidth="1"/>
    <col min="13" max="13" width="13.6640625" customWidth="1"/>
    <col min="14" max="15" width="12.6640625" customWidth="1"/>
    <col min="16" max="16" width="14" customWidth="1"/>
  </cols>
  <sheetData>
    <row r="1" spans="1:12" x14ac:dyDescent="0.15">
      <c r="B1" s="116" t="s">
        <v>223</v>
      </c>
      <c r="C1" s="116"/>
      <c r="D1" s="116" t="s">
        <v>224</v>
      </c>
      <c r="E1" s="116"/>
    </row>
    <row r="2" spans="1:12" ht="16" thickBot="1" x14ac:dyDescent="0.25">
      <c r="A2" s="57" t="s">
        <v>225</v>
      </c>
      <c r="B2" s="61" t="s">
        <v>226</v>
      </c>
      <c r="C2" s="61" t="s">
        <v>227</v>
      </c>
      <c r="D2" s="61" t="s">
        <v>226</v>
      </c>
      <c r="E2" s="61" t="s">
        <v>227</v>
      </c>
    </row>
    <row r="3" spans="1:12" ht="15" x14ac:dyDescent="0.2">
      <c r="A3" s="57" t="s">
        <v>228</v>
      </c>
      <c r="B3" s="60">
        <v>86.509029999999996</v>
      </c>
      <c r="C3" s="60">
        <v>243.80009999999999</v>
      </c>
      <c r="H3" s="65" t="s">
        <v>229</v>
      </c>
      <c r="I3" s="65"/>
      <c r="K3" s="65" t="s">
        <v>230</v>
      </c>
      <c r="L3" s="65"/>
    </row>
    <row r="4" spans="1:12" ht="15" x14ac:dyDescent="0.2">
      <c r="A4" s="57" t="s">
        <v>231</v>
      </c>
      <c r="B4" s="60">
        <v>87.363399999999999</v>
      </c>
      <c r="C4" s="60">
        <v>242.17169999999999</v>
      </c>
      <c r="D4" s="23">
        <f>LN(B4/B3)</f>
        <v>9.8276291003328315E-3</v>
      </c>
      <c r="E4" s="23">
        <f>LN(C4/C3)</f>
        <v>-6.70164850950789E-3</v>
      </c>
      <c r="H4" s="62"/>
      <c r="I4" s="62"/>
      <c r="K4" s="62"/>
      <c r="L4" s="62"/>
    </row>
    <row r="5" spans="1:12" ht="15" x14ac:dyDescent="0.2">
      <c r="A5" s="57" t="s">
        <v>232</v>
      </c>
      <c r="B5" s="60">
        <v>87.409319999999994</v>
      </c>
      <c r="C5" s="60">
        <v>246.0814</v>
      </c>
      <c r="D5" s="23">
        <f t="shared" ref="D5:D68" si="0">LN(B5/B4)</f>
        <v>5.2548247869183516E-4</v>
      </c>
      <c r="E5" s="23">
        <f t="shared" ref="E5:E68" si="1">LN(C5/C4)</f>
        <v>1.601539679800619E-2</v>
      </c>
      <c r="H5" s="62" t="s">
        <v>233</v>
      </c>
      <c r="I5" s="62">
        <v>4.6585185398232706E-4</v>
      </c>
      <c r="K5" s="62" t="s">
        <v>233</v>
      </c>
      <c r="L5" s="62">
        <v>4.9547857812413205E-4</v>
      </c>
    </row>
    <row r="6" spans="1:12" ht="15" x14ac:dyDescent="0.2">
      <c r="A6" s="57" t="s">
        <v>234</v>
      </c>
      <c r="B6" s="60">
        <v>87.308269999999993</v>
      </c>
      <c r="C6" s="60">
        <v>246.90940000000001</v>
      </c>
      <c r="D6" s="23">
        <f t="shared" si="0"/>
        <v>-1.1567239597016349E-3</v>
      </c>
      <c r="E6" s="23">
        <f t="shared" si="1"/>
        <v>3.3590922125174625E-3</v>
      </c>
      <c r="H6" s="62" t="s">
        <v>235</v>
      </c>
      <c r="I6" s="62">
        <v>3.9699978778867434E-4</v>
      </c>
      <c r="K6" s="62" t="s">
        <v>235</v>
      </c>
      <c r="L6" s="62">
        <v>3.8073214843477239E-4</v>
      </c>
    </row>
    <row r="7" spans="1:12" ht="15" x14ac:dyDescent="0.2">
      <c r="A7" s="57" t="s">
        <v>236</v>
      </c>
      <c r="B7" s="60">
        <v>89.531369999999995</v>
      </c>
      <c r="C7" s="60">
        <v>252.59450000000001</v>
      </c>
      <c r="D7" s="23">
        <f t="shared" si="0"/>
        <v>2.5143877490187434E-2</v>
      </c>
      <c r="E7" s="23">
        <f t="shared" si="1"/>
        <v>2.2763968403940616E-2</v>
      </c>
      <c r="H7" s="62" t="s">
        <v>237</v>
      </c>
      <c r="I7" s="62">
        <v>6.5072486927555029E-4</v>
      </c>
      <c r="K7" s="62" t="s">
        <v>237</v>
      </c>
      <c r="L7" s="62">
        <v>7.7431401903925912E-4</v>
      </c>
    </row>
    <row r="8" spans="1:12" ht="15" x14ac:dyDescent="0.2">
      <c r="A8" s="57" t="s">
        <v>238</v>
      </c>
      <c r="B8" s="60">
        <v>89.375209999999996</v>
      </c>
      <c r="C8" s="60">
        <v>252.04259999999999</v>
      </c>
      <c r="D8" s="23">
        <f t="shared" si="0"/>
        <v>-1.7457160005903845E-3</v>
      </c>
      <c r="E8" s="23">
        <f t="shared" si="1"/>
        <v>-2.187315280783541E-3</v>
      </c>
      <c r="H8" s="62" t="s">
        <v>239</v>
      </c>
      <c r="I8" s="62" t="e">
        <v>#N/A</v>
      </c>
      <c r="K8" s="62" t="s">
        <v>239</v>
      </c>
      <c r="L8" s="62">
        <v>0</v>
      </c>
    </row>
    <row r="9" spans="1:12" ht="15" x14ac:dyDescent="0.2">
      <c r="A9" s="57" t="s">
        <v>240</v>
      </c>
      <c r="B9" s="60">
        <v>89.705939999999998</v>
      </c>
      <c r="C9" s="60">
        <v>253.5789</v>
      </c>
      <c r="D9" s="23">
        <f t="shared" si="0"/>
        <v>3.6936369462792474E-3</v>
      </c>
      <c r="E9" s="23">
        <f t="shared" si="1"/>
        <v>6.076896365324682E-3</v>
      </c>
      <c r="H9" s="62" t="s">
        <v>241</v>
      </c>
      <c r="I9" s="62">
        <v>1.4069708325666921E-2</v>
      </c>
      <c r="K9" s="62" t="s">
        <v>241</v>
      </c>
      <c r="L9" s="62">
        <v>1.3493181718105166E-2</v>
      </c>
    </row>
    <row r="10" spans="1:12" ht="15" x14ac:dyDescent="0.2">
      <c r="A10" s="58">
        <v>43171</v>
      </c>
      <c r="B10" s="60">
        <v>90.716470000000001</v>
      </c>
      <c r="C10" s="60">
        <v>256.9366</v>
      </c>
      <c r="D10" s="23">
        <f t="shared" si="0"/>
        <v>1.1201940679607343E-2</v>
      </c>
      <c r="E10" s="23">
        <f t="shared" si="1"/>
        <v>1.3154344645732549E-2</v>
      </c>
      <c r="H10" s="62" t="s">
        <v>242</v>
      </c>
      <c r="I10" s="62">
        <v>1.9795669236934109E-4</v>
      </c>
      <c r="K10" s="62" t="s">
        <v>242</v>
      </c>
      <c r="L10" s="62">
        <v>1.8206595287780745E-4</v>
      </c>
    </row>
    <row r="11" spans="1:12" ht="15" x14ac:dyDescent="0.2">
      <c r="A11" s="58">
        <v>43202</v>
      </c>
      <c r="B11" s="60">
        <v>88.015619999999998</v>
      </c>
      <c r="C11" s="60">
        <v>248.6113</v>
      </c>
      <c r="D11" s="23">
        <f t="shared" si="0"/>
        <v>-3.0224629560702303E-2</v>
      </c>
      <c r="E11" s="23">
        <f t="shared" si="1"/>
        <v>-3.2938729265550755E-2</v>
      </c>
      <c r="H11" s="62" t="s">
        <v>243</v>
      </c>
      <c r="I11" s="62">
        <v>14.760292453232335</v>
      </c>
      <c r="K11" s="62" t="s">
        <v>243</v>
      </c>
      <c r="L11" s="62">
        <v>11.67286677521675</v>
      </c>
    </row>
    <row r="12" spans="1:12" ht="15" x14ac:dyDescent="0.2">
      <c r="A12" s="58">
        <v>43263</v>
      </c>
      <c r="B12" s="60">
        <v>87.535309999999996</v>
      </c>
      <c r="C12" s="60">
        <v>248.23410000000001</v>
      </c>
      <c r="D12" s="23">
        <f t="shared" si="0"/>
        <v>-5.4720439077539035E-3</v>
      </c>
      <c r="E12" s="23">
        <f t="shared" si="1"/>
        <v>-1.5183800533077527E-3</v>
      </c>
      <c r="H12" s="62" t="s">
        <v>244</v>
      </c>
      <c r="I12" s="62">
        <v>-0.34677212292854143</v>
      </c>
      <c r="K12" s="62" t="s">
        <v>244</v>
      </c>
      <c r="L12" s="62">
        <v>-0.75737729144998567</v>
      </c>
    </row>
    <row r="13" spans="1:12" ht="15" x14ac:dyDescent="0.2">
      <c r="A13" s="58">
        <v>43293</v>
      </c>
      <c r="B13" s="60">
        <v>86.075940000000003</v>
      </c>
      <c r="C13" s="60">
        <v>242.46610000000001</v>
      </c>
      <c r="D13" s="23">
        <f t="shared" si="0"/>
        <v>-1.6812324945550114E-2</v>
      </c>
      <c r="E13" s="23">
        <f t="shared" si="1"/>
        <v>-2.3510345744692129E-2</v>
      </c>
      <c r="H13" s="62" t="s">
        <v>245</v>
      </c>
      <c r="I13" s="62">
        <v>0.23148692805290233</v>
      </c>
      <c r="K13" s="62" t="s">
        <v>245</v>
      </c>
      <c r="L13" s="62">
        <v>0.20261725196455849</v>
      </c>
    </row>
    <row r="14" spans="1:12" ht="15" x14ac:dyDescent="0.2">
      <c r="A14" s="58">
        <v>43385</v>
      </c>
      <c r="B14" s="60">
        <v>86.768680000000003</v>
      </c>
      <c r="C14" s="60">
        <v>242.92609999999999</v>
      </c>
      <c r="D14" s="23">
        <f t="shared" si="0"/>
        <v>8.0157971849501991E-3</v>
      </c>
      <c r="E14" s="23">
        <f t="shared" si="1"/>
        <v>1.8953750707590691E-3</v>
      </c>
      <c r="H14" s="62" t="s">
        <v>246</v>
      </c>
      <c r="I14" s="62">
        <v>-0.12076415671267365</v>
      </c>
      <c r="K14" s="62" t="s">
        <v>246</v>
      </c>
      <c r="L14" s="62">
        <v>-0.1158864132720889</v>
      </c>
    </row>
    <row r="15" spans="1:12" ht="15" x14ac:dyDescent="0.2">
      <c r="A15" s="58">
        <v>43416</v>
      </c>
      <c r="B15" s="60">
        <v>86.685550000000006</v>
      </c>
      <c r="C15" s="60">
        <v>242.9813</v>
      </c>
      <c r="D15" s="23">
        <f t="shared" si="0"/>
        <v>-9.5852382919413737E-4</v>
      </c>
      <c r="E15" s="23">
        <f t="shared" si="1"/>
        <v>2.2720378507299849E-4</v>
      </c>
      <c r="H15" s="62" t="s">
        <v>247</v>
      </c>
      <c r="I15" s="62">
        <v>0.11072277134022869</v>
      </c>
      <c r="K15" s="62" t="s">
        <v>247</v>
      </c>
      <c r="L15" s="62">
        <v>8.6730838692469586E-2</v>
      </c>
    </row>
    <row r="16" spans="1:12" ht="15" x14ac:dyDescent="0.2">
      <c r="A16" s="58">
        <v>43446</v>
      </c>
      <c r="B16" s="60">
        <v>86.002020000000002</v>
      </c>
      <c r="C16" s="60">
        <v>244.20480000000001</v>
      </c>
      <c r="D16" s="23">
        <f t="shared" si="0"/>
        <v>-7.9164188796439616E-3</v>
      </c>
      <c r="E16" s="23">
        <f t="shared" si="1"/>
        <v>5.0227318562125244E-3</v>
      </c>
      <c r="H16" s="62" t="s">
        <v>248</v>
      </c>
      <c r="I16" s="62">
        <v>0.58510992860180278</v>
      </c>
      <c r="K16" s="62" t="s">
        <v>248</v>
      </c>
      <c r="L16" s="62">
        <v>0.6223210941239099</v>
      </c>
    </row>
    <row r="17" spans="1:13" ht="16" thickBot="1" x14ac:dyDescent="0.25">
      <c r="A17" s="57" t="s">
        <v>249</v>
      </c>
      <c r="B17" s="60">
        <v>85.863500000000002</v>
      </c>
      <c r="C17" s="60">
        <v>244.12200000000001</v>
      </c>
      <c r="D17" s="23">
        <f t="shared" si="0"/>
        <v>-1.6119583496946258E-3</v>
      </c>
      <c r="E17" s="23">
        <f t="shared" si="1"/>
        <v>-3.3911716823032474E-4</v>
      </c>
      <c r="H17" s="63" t="s">
        <v>250</v>
      </c>
      <c r="I17" s="63">
        <v>1256</v>
      </c>
      <c r="K17" s="63" t="s">
        <v>250</v>
      </c>
      <c r="L17" s="63">
        <v>1256</v>
      </c>
    </row>
    <row r="18" spans="1:13" ht="15" x14ac:dyDescent="0.2">
      <c r="A18" s="57" t="s">
        <v>251</v>
      </c>
      <c r="B18" s="60">
        <v>84.838229999999996</v>
      </c>
      <c r="C18" s="60">
        <v>239.61429999999999</v>
      </c>
      <c r="D18" s="23">
        <f t="shared" si="0"/>
        <v>-1.2012559321773945E-2</v>
      </c>
      <c r="E18" s="23">
        <f t="shared" si="1"/>
        <v>-1.8637553069832058E-2</v>
      </c>
    </row>
    <row r="19" spans="1:13" ht="15" x14ac:dyDescent="0.2">
      <c r="A19" s="57" t="s">
        <v>252</v>
      </c>
      <c r="B19" s="60">
        <v>83.840680000000006</v>
      </c>
      <c r="C19" s="60">
        <v>234.9135</v>
      </c>
      <c r="D19" s="23">
        <f t="shared" si="0"/>
        <v>-1.182793545142103E-2</v>
      </c>
      <c r="E19" s="23">
        <f t="shared" si="1"/>
        <v>-1.9813185987195888E-2</v>
      </c>
    </row>
    <row r="20" spans="1:13" ht="15" x14ac:dyDescent="0.2">
      <c r="A20" s="57" t="s">
        <v>253</v>
      </c>
      <c r="B20" s="60">
        <v>84.126999999999995</v>
      </c>
      <c r="C20" s="60">
        <v>234.6559</v>
      </c>
      <c r="D20" s="23">
        <f t="shared" si="0"/>
        <v>3.4092306010444075E-3</v>
      </c>
      <c r="E20" s="23">
        <f t="shared" si="1"/>
        <v>-1.097175522261185E-3</v>
      </c>
      <c r="H20" t="s">
        <v>254</v>
      </c>
    </row>
    <row r="21" spans="1:13" ht="16" thickBot="1" x14ac:dyDescent="0.25">
      <c r="A21" s="57" t="s">
        <v>255</v>
      </c>
      <c r="B21" s="60">
        <v>83.637469999999993</v>
      </c>
      <c r="C21" s="60">
        <v>231.14179999999999</v>
      </c>
      <c r="D21" s="23">
        <f t="shared" si="0"/>
        <v>-5.8359364098157342E-3</v>
      </c>
      <c r="E21" s="23">
        <f t="shared" si="1"/>
        <v>-1.5088810750488521E-2</v>
      </c>
    </row>
    <row r="22" spans="1:13" ht="15" x14ac:dyDescent="0.2">
      <c r="A22" s="57" t="s">
        <v>256</v>
      </c>
      <c r="B22" s="60">
        <v>80.617090000000005</v>
      </c>
      <c r="C22" s="60">
        <v>227.3792</v>
      </c>
      <c r="D22" s="23">
        <f t="shared" si="0"/>
        <v>-3.6780963642243772E-2</v>
      </c>
      <c r="E22" s="23">
        <f t="shared" si="1"/>
        <v>-1.6412266649648E-2</v>
      </c>
      <c r="H22" s="65" t="s">
        <v>257</v>
      </c>
      <c r="I22" s="65"/>
    </row>
    <row r="23" spans="1:13" ht="15" x14ac:dyDescent="0.2">
      <c r="A23" s="57" t="s">
        <v>258</v>
      </c>
      <c r="B23" s="60">
        <v>80.478539999999995</v>
      </c>
      <c r="C23" s="60">
        <v>222.72040000000001</v>
      </c>
      <c r="D23" s="23">
        <f t="shared" si="0"/>
        <v>-1.7200967420536951E-3</v>
      </c>
      <c r="E23" s="23">
        <f t="shared" si="1"/>
        <v>-2.0701935233973727E-2</v>
      </c>
      <c r="H23" s="62" t="s">
        <v>259</v>
      </c>
      <c r="I23" s="62">
        <v>0.47350285258652342</v>
      </c>
    </row>
    <row r="24" spans="1:13" ht="15" x14ac:dyDescent="0.2">
      <c r="A24" s="57" t="s">
        <v>260</v>
      </c>
      <c r="B24" s="60">
        <v>79.268529999999998</v>
      </c>
      <c r="C24" s="60">
        <v>216.83539999999999</v>
      </c>
      <c r="D24" s="23">
        <f t="shared" si="0"/>
        <v>-1.5149362572647139E-2</v>
      </c>
      <c r="E24" s="23">
        <f t="shared" si="1"/>
        <v>-2.6778632752524276E-2</v>
      </c>
      <c r="H24" s="62" t="s">
        <v>261</v>
      </c>
      <c r="I24" s="62">
        <v>0.22420495140757493</v>
      </c>
    </row>
    <row r="25" spans="1:13" ht="15" x14ac:dyDescent="0.2">
      <c r="A25" s="57" t="s">
        <v>262</v>
      </c>
      <c r="B25" s="60">
        <v>83.508160000000004</v>
      </c>
      <c r="C25" s="60">
        <v>227.791</v>
      </c>
      <c r="D25" s="23">
        <f t="shared" si="0"/>
        <v>5.2103149171827644E-2</v>
      </c>
      <c r="E25" s="23">
        <f t="shared" si="1"/>
        <v>4.9290001523027538E-2</v>
      </c>
      <c r="H25" s="62" t="s">
        <v>263</v>
      </c>
      <c r="I25" s="62">
        <v>0.22358629506898445</v>
      </c>
    </row>
    <row r="26" spans="1:13" ht="15" x14ac:dyDescent="0.2">
      <c r="A26" s="57" t="s">
        <v>264</v>
      </c>
      <c r="B26" s="60">
        <v>84.598050000000001</v>
      </c>
      <c r="C26" s="60">
        <v>229.53989999999999</v>
      </c>
      <c r="D26" s="23">
        <f t="shared" si="0"/>
        <v>1.2966865068165117E-2</v>
      </c>
      <c r="E26" s="23">
        <f t="shared" si="1"/>
        <v>7.6483287065537203E-3</v>
      </c>
      <c r="H26" s="62" t="s">
        <v>235</v>
      </c>
      <c r="I26" s="62">
        <v>1.1889428119790041E-2</v>
      </c>
    </row>
    <row r="27" spans="1:13" ht="16" thickBot="1" x14ac:dyDescent="0.25">
      <c r="A27" s="57" t="s">
        <v>265</v>
      </c>
      <c r="B27" s="60">
        <v>85.096860000000007</v>
      </c>
      <c r="C27" s="60">
        <v>229.24369999999999</v>
      </c>
      <c r="D27" s="23">
        <f t="shared" si="0"/>
        <v>5.8789204301163429E-3</v>
      </c>
      <c r="E27" s="23">
        <f t="shared" si="1"/>
        <v>-1.2912407555744408E-3</v>
      </c>
      <c r="H27" s="63" t="s">
        <v>266</v>
      </c>
      <c r="I27" s="63">
        <v>1256</v>
      </c>
    </row>
    <row r="28" spans="1:13" ht="15" x14ac:dyDescent="0.2">
      <c r="A28" s="57" t="s">
        <v>267</v>
      </c>
      <c r="B28" s="60">
        <v>86.038989999999998</v>
      </c>
      <c r="C28" s="60">
        <v>231.2516</v>
      </c>
      <c r="D28" s="23">
        <f t="shared" si="0"/>
        <v>1.1010428473199333E-2</v>
      </c>
      <c r="E28" s="23">
        <f t="shared" si="1"/>
        <v>8.7206654445815737E-3</v>
      </c>
    </row>
    <row r="29" spans="1:13" ht="16" thickBot="1" x14ac:dyDescent="0.25">
      <c r="A29" s="58">
        <v>43497</v>
      </c>
      <c r="B29" s="60">
        <v>86.214489999999998</v>
      </c>
      <c r="C29" s="60">
        <v>231.4922</v>
      </c>
      <c r="D29" s="23">
        <f t="shared" si="0"/>
        <v>2.0376953861942731E-3</v>
      </c>
      <c r="E29" s="23">
        <f t="shared" si="1"/>
        <v>1.0398843666030437E-3</v>
      </c>
      <c r="H29" t="s">
        <v>268</v>
      </c>
    </row>
    <row r="30" spans="1:13" ht="15" x14ac:dyDescent="0.2">
      <c r="A30" s="58">
        <v>43525</v>
      </c>
      <c r="B30" s="60">
        <v>85.771129999999999</v>
      </c>
      <c r="C30" s="60">
        <v>225.9682</v>
      </c>
      <c r="D30" s="23">
        <f t="shared" si="0"/>
        <v>-5.1557913053736706E-3</v>
      </c>
      <c r="E30" s="23">
        <f t="shared" si="1"/>
        <v>-2.4151898246731196E-2</v>
      </c>
      <c r="H30" s="64"/>
      <c r="I30" s="64" t="s">
        <v>269</v>
      </c>
      <c r="J30" s="64" t="s">
        <v>270</v>
      </c>
      <c r="K30" s="64" t="s">
        <v>271</v>
      </c>
      <c r="L30" s="64" t="s">
        <v>272</v>
      </c>
      <c r="M30" s="64" t="s">
        <v>273</v>
      </c>
    </row>
    <row r="31" spans="1:13" ht="15" x14ac:dyDescent="0.2">
      <c r="A31" s="58">
        <v>43556</v>
      </c>
      <c r="B31" s="60">
        <v>86.306849999999997</v>
      </c>
      <c r="C31" s="60">
        <v>233.53720000000001</v>
      </c>
      <c r="D31" s="23">
        <f t="shared" si="0"/>
        <v>6.2264995299165272E-3</v>
      </c>
      <c r="E31" s="23">
        <f t="shared" si="1"/>
        <v>3.2947097787471777E-2</v>
      </c>
      <c r="H31" s="62" t="s">
        <v>274</v>
      </c>
      <c r="I31" s="62">
        <v>1</v>
      </c>
      <c r="J31" s="62">
        <v>5.122921058801802E-2</v>
      </c>
      <c r="K31" s="62">
        <v>5.122921058801802E-2</v>
      </c>
      <c r="L31" s="62">
        <v>362.40629477490609</v>
      </c>
      <c r="M31" s="62">
        <v>3.5282953549024407E-71</v>
      </c>
    </row>
    <row r="32" spans="1:13" ht="15" x14ac:dyDescent="0.2">
      <c r="A32" s="58">
        <v>43647</v>
      </c>
      <c r="B32" s="60">
        <v>87.322879999999998</v>
      </c>
      <c r="C32" s="60">
        <v>235.3785</v>
      </c>
      <c r="D32" s="23">
        <f t="shared" si="0"/>
        <v>1.1703544057328388E-2</v>
      </c>
      <c r="E32" s="23">
        <f t="shared" si="1"/>
        <v>7.8534775603750426E-3</v>
      </c>
      <c r="H32" s="62" t="s">
        <v>275</v>
      </c>
      <c r="I32" s="62">
        <v>1254</v>
      </c>
      <c r="J32" s="62">
        <v>0.17726356027363033</v>
      </c>
      <c r="K32" s="62">
        <v>1.4135850101565416E-4</v>
      </c>
      <c r="L32" s="62"/>
      <c r="M32" s="62"/>
    </row>
    <row r="33" spans="1:16" ht="16" thickBot="1" x14ac:dyDescent="0.25">
      <c r="A33" s="58">
        <v>43678</v>
      </c>
      <c r="B33" s="60">
        <v>87.932469999999995</v>
      </c>
      <c r="C33" s="60">
        <v>237.59</v>
      </c>
      <c r="D33" s="23">
        <f t="shared" si="0"/>
        <v>6.9566202504129475E-3</v>
      </c>
      <c r="E33" s="23">
        <f t="shared" si="1"/>
        <v>9.3516423054602772E-3</v>
      </c>
      <c r="H33" s="63" t="s">
        <v>276</v>
      </c>
      <c r="I33" s="63">
        <v>1255</v>
      </c>
      <c r="J33" s="63">
        <v>0.22849277086164835</v>
      </c>
      <c r="K33" s="63"/>
      <c r="L33" s="63"/>
      <c r="M33" s="63"/>
    </row>
    <row r="34" spans="1:16" ht="16" thickBot="1" x14ac:dyDescent="0.25">
      <c r="A34" s="58">
        <v>43709</v>
      </c>
      <c r="B34" s="60">
        <v>87.646159999999995</v>
      </c>
      <c r="C34" s="60">
        <v>238.7004</v>
      </c>
      <c r="D34" s="23">
        <f t="shared" si="0"/>
        <v>-3.2613337257860115E-3</v>
      </c>
      <c r="E34" s="23">
        <f t="shared" si="1"/>
        <v>4.6627100262948123E-3</v>
      </c>
    </row>
    <row r="35" spans="1:16" ht="15" x14ac:dyDescent="0.2">
      <c r="A35" s="58">
        <v>43739</v>
      </c>
      <c r="B35" s="60">
        <v>87.710830000000001</v>
      </c>
      <c r="C35" s="60">
        <v>239.54239999999999</v>
      </c>
      <c r="D35" s="23">
        <f t="shared" si="0"/>
        <v>7.3758112444631497E-4</v>
      </c>
      <c r="E35" s="23">
        <f t="shared" si="1"/>
        <v>3.5212275856506248E-3</v>
      </c>
      <c r="H35" s="64"/>
      <c r="I35" s="64" t="s">
        <v>277</v>
      </c>
      <c r="J35" s="64" t="s">
        <v>235</v>
      </c>
      <c r="K35" s="64" t="s">
        <v>278</v>
      </c>
      <c r="L35" s="64" t="s">
        <v>279</v>
      </c>
      <c r="M35" s="64" t="s">
        <v>280</v>
      </c>
      <c r="N35" s="64" t="s">
        <v>281</v>
      </c>
      <c r="O35" s="64" t="s">
        <v>282</v>
      </c>
      <c r="P35" s="64" t="s">
        <v>283</v>
      </c>
    </row>
    <row r="36" spans="1:16" ht="15" x14ac:dyDescent="0.2">
      <c r="A36" s="58">
        <v>43770</v>
      </c>
      <c r="B36" s="60">
        <v>87.599969999999999</v>
      </c>
      <c r="C36" s="60">
        <v>239.63489999999999</v>
      </c>
      <c r="D36" s="23">
        <f t="shared" si="0"/>
        <v>-1.264725445060975E-3</v>
      </c>
      <c r="E36" s="23">
        <f t="shared" si="1"/>
        <v>3.8607839373438097E-4</v>
      </c>
      <c r="H36" s="62" t="s">
        <v>284</v>
      </c>
      <c r="I36" s="62">
        <v>2.8393506967701733E-4</v>
      </c>
      <c r="J36" s="62">
        <v>3.3566361025129881E-4</v>
      </c>
      <c r="K36" s="62">
        <v>0.84589172315833028</v>
      </c>
      <c r="L36" s="62">
        <v>0.39777452814685088</v>
      </c>
      <c r="M36" s="62">
        <v>-3.7458911636485952E-4</v>
      </c>
      <c r="N36" s="62">
        <v>9.4245925571889418E-4</v>
      </c>
      <c r="O36" s="62">
        <v>-3.7458911636485952E-4</v>
      </c>
      <c r="P36" s="62">
        <v>9.4245925571889418E-4</v>
      </c>
    </row>
    <row r="37" spans="1:16" ht="16" thickBot="1" x14ac:dyDescent="0.25">
      <c r="A37" s="57" t="s">
        <v>285</v>
      </c>
      <c r="B37" s="60">
        <v>87.701560000000001</v>
      </c>
      <c r="C37" s="60">
        <v>238.1729</v>
      </c>
      <c r="D37" s="23">
        <f t="shared" si="0"/>
        <v>1.1590316567415626E-3</v>
      </c>
      <c r="E37" s="23">
        <f t="shared" si="1"/>
        <v>-6.1196345586932684E-3</v>
      </c>
      <c r="H37" s="63" t="s">
        <v>286</v>
      </c>
      <c r="I37" s="63">
        <v>0.45410038972419764</v>
      </c>
      <c r="J37" s="63">
        <v>2.3853604177841974E-2</v>
      </c>
      <c r="K37" s="63">
        <v>19.03697178584104</v>
      </c>
      <c r="L37" s="63">
        <v>3.5282953548999257E-71</v>
      </c>
      <c r="M37" s="63">
        <v>0.40730301641459649</v>
      </c>
      <c r="N37" s="63">
        <v>0.50089776303379885</v>
      </c>
      <c r="O37" s="63">
        <v>0.40730301641459649</v>
      </c>
      <c r="P37" s="63">
        <v>0.50089776303379885</v>
      </c>
    </row>
    <row r="38" spans="1:16" ht="15" x14ac:dyDescent="0.2">
      <c r="A38" s="57" t="s">
        <v>287</v>
      </c>
      <c r="B38" s="60">
        <v>88.902330000000006</v>
      </c>
      <c r="C38" s="60">
        <v>240.90260000000001</v>
      </c>
      <c r="D38" s="23">
        <f t="shared" si="0"/>
        <v>1.3598664266974961E-2</v>
      </c>
      <c r="E38" s="23">
        <f t="shared" si="1"/>
        <v>1.1395821915007962E-2</v>
      </c>
    </row>
    <row r="39" spans="1:16" ht="15" x14ac:dyDescent="0.2">
      <c r="A39" s="57" t="s">
        <v>288</v>
      </c>
      <c r="B39" s="60">
        <v>88.994709999999998</v>
      </c>
      <c r="C39" s="60">
        <v>241.4855</v>
      </c>
      <c r="D39" s="23">
        <f t="shared" si="0"/>
        <v>1.0385783631223049E-3</v>
      </c>
      <c r="E39" s="23">
        <f t="shared" si="1"/>
        <v>2.4167274595112702E-3</v>
      </c>
    </row>
    <row r="40" spans="1:16" ht="15" x14ac:dyDescent="0.2">
      <c r="A40" s="57" t="s">
        <v>289</v>
      </c>
      <c r="B40" s="60">
        <v>89.354929999999996</v>
      </c>
      <c r="C40" s="60">
        <v>243.3176</v>
      </c>
      <c r="D40" s="23">
        <f t="shared" si="0"/>
        <v>4.0394865929932362E-3</v>
      </c>
      <c r="E40" s="23">
        <f t="shared" si="1"/>
        <v>7.5581559674897051E-3</v>
      </c>
    </row>
    <row r="41" spans="1:16" ht="15" x14ac:dyDescent="0.2">
      <c r="A41" s="57" t="s">
        <v>290</v>
      </c>
      <c r="B41" s="60">
        <v>90.269360000000006</v>
      </c>
      <c r="C41" s="60">
        <v>246.55619999999999</v>
      </c>
      <c r="D41" s="23">
        <f t="shared" si="0"/>
        <v>1.0181673086978409E-2</v>
      </c>
      <c r="E41" s="23">
        <f t="shared" si="1"/>
        <v>1.3222373533262053E-2</v>
      </c>
      <c r="H41" t="s">
        <v>291</v>
      </c>
    </row>
    <row r="42" spans="1:16" ht="16" thickBot="1" x14ac:dyDescent="0.25">
      <c r="A42" s="57" t="s">
        <v>292</v>
      </c>
      <c r="B42" s="60">
        <v>90.047659999999993</v>
      </c>
      <c r="C42" s="60">
        <v>243.22499999999999</v>
      </c>
      <c r="D42" s="23">
        <f t="shared" si="0"/>
        <v>-2.4590037225855821E-3</v>
      </c>
      <c r="E42" s="23">
        <f t="shared" si="1"/>
        <v>-1.3603018521462678E-2</v>
      </c>
    </row>
    <row r="43" spans="1:16" ht="15" x14ac:dyDescent="0.2">
      <c r="A43" s="57" t="s">
        <v>293</v>
      </c>
      <c r="B43" s="60">
        <v>91.174539999999993</v>
      </c>
      <c r="C43" s="60">
        <v>243.73400000000001</v>
      </c>
      <c r="D43" s="23">
        <f t="shared" si="0"/>
        <v>1.2436605718592675E-2</v>
      </c>
      <c r="E43" s="23">
        <f t="shared" si="1"/>
        <v>2.0905258363578274E-3</v>
      </c>
      <c r="H43" s="64" t="s">
        <v>294</v>
      </c>
      <c r="I43" s="64" t="s">
        <v>295</v>
      </c>
      <c r="J43" s="64" t="s">
        <v>296</v>
      </c>
    </row>
    <row r="44" spans="1:16" ht="15" x14ac:dyDescent="0.2">
      <c r="A44" s="57" t="s">
        <v>297</v>
      </c>
      <c r="B44" s="60">
        <v>90.85127</v>
      </c>
      <c r="C44" s="60">
        <v>243.86359999999999</v>
      </c>
      <c r="D44" s="23">
        <f t="shared" si="0"/>
        <v>-3.551917608471481E-3</v>
      </c>
      <c r="E44" s="23">
        <f t="shared" si="1"/>
        <v>5.3158589399071598E-4</v>
      </c>
      <c r="H44" s="62">
        <v>1</v>
      </c>
      <c r="I44" s="62">
        <v>4.746665274203022E-3</v>
      </c>
      <c r="J44" s="62">
        <v>-1.1448313783710912E-2</v>
      </c>
    </row>
    <row r="45" spans="1:16" ht="15" x14ac:dyDescent="0.2">
      <c r="A45" s="57" t="s">
        <v>298</v>
      </c>
      <c r="B45" s="60">
        <v>89.539659999999998</v>
      </c>
      <c r="C45" s="60">
        <v>245.92689999999999</v>
      </c>
      <c r="D45" s="23">
        <f t="shared" si="0"/>
        <v>-1.4542118210885031E-2</v>
      </c>
      <c r="E45" s="23">
        <f t="shared" si="1"/>
        <v>8.4252847098398934E-3</v>
      </c>
      <c r="H45" s="62">
        <v>2</v>
      </c>
      <c r="I45" s="62">
        <v>5.2255686804421699E-4</v>
      </c>
      <c r="J45" s="62">
        <v>1.5492839929961973E-2</v>
      </c>
    </row>
    <row r="46" spans="1:16" ht="15" x14ac:dyDescent="0.2">
      <c r="A46" s="57" t="s">
        <v>299</v>
      </c>
      <c r="B46" s="60">
        <v>89.650499999999994</v>
      </c>
      <c r="C46" s="60">
        <v>244.05779999999999</v>
      </c>
      <c r="D46" s="23">
        <f t="shared" si="0"/>
        <v>1.2371216604352758E-3</v>
      </c>
      <c r="E46" s="23">
        <f t="shared" si="1"/>
        <v>-7.629254815456064E-3</v>
      </c>
      <c r="H46" s="62">
        <v>3</v>
      </c>
      <c r="I46" s="62">
        <v>-2.4133373122681222E-4</v>
      </c>
      <c r="J46" s="62">
        <v>3.6004259437442745E-3</v>
      </c>
    </row>
    <row r="47" spans="1:16" ht="15" x14ac:dyDescent="0.2">
      <c r="A47" s="57" t="s">
        <v>300</v>
      </c>
      <c r="B47" s="60">
        <v>89.327240000000003</v>
      </c>
      <c r="C47" s="60">
        <v>243.73400000000001</v>
      </c>
      <c r="D47" s="23">
        <f t="shared" si="0"/>
        <v>-3.6122967192435472E-3</v>
      </c>
      <c r="E47" s="23">
        <f t="shared" si="1"/>
        <v>-1.3276157883745077E-3</v>
      </c>
      <c r="H47" s="62">
        <v>4</v>
      </c>
      <c r="I47" s="62">
        <v>1.1701779637148611E-2</v>
      </c>
      <c r="J47" s="62">
        <v>1.1062188766792005E-2</v>
      </c>
    </row>
    <row r="48" spans="1:16" ht="15" x14ac:dyDescent="0.2">
      <c r="A48" s="57" t="s">
        <v>301</v>
      </c>
      <c r="B48" s="60">
        <v>87.563029999999998</v>
      </c>
      <c r="C48" s="60">
        <v>247.5925</v>
      </c>
      <c r="D48" s="23">
        <f t="shared" si="0"/>
        <v>-1.9947603662864341E-2</v>
      </c>
      <c r="E48" s="23">
        <f t="shared" si="1"/>
        <v>1.5706782862217328E-2</v>
      </c>
      <c r="H48" s="62">
        <v>5</v>
      </c>
      <c r="I48" s="62">
        <v>-5.0879524653884396E-4</v>
      </c>
      <c r="J48" s="62">
        <v>-1.6785200342446971E-3</v>
      </c>
    </row>
    <row r="49" spans="1:10" ht="15" x14ac:dyDescent="0.2">
      <c r="A49" s="57" t="s">
        <v>302</v>
      </c>
      <c r="B49" s="60">
        <v>88.514399999999995</v>
      </c>
      <c r="C49" s="60">
        <v>249.76689999999999</v>
      </c>
      <c r="D49" s="23">
        <f t="shared" si="0"/>
        <v>1.0806373743828698E-2</v>
      </c>
      <c r="E49" s="23">
        <f t="shared" si="1"/>
        <v>8.7438333469107808E-3</v>
      </c>
      <c r="H49" s="62">
        <v>6</v>
      </c>
      <c r="I49" s="62">
        <v>1.9612170464821188E-3</v>
      </c>
      <c r="J49" s="62">
        <v>4.1156793188425632E-3</v>
      </c>
    </row>
    <row r="50" spans="1:10" ht="15" x14ac:dyDescent="0.2">
      <c r="A50" s="58">
        <v>43467</v>
      </c>
      <c r="B50" s="60">
        <v>86.694779999999994</v>
      </c>
      <c r="C50" s="60">
        <v>249.88730000000001</v>
      </c>
      <c r="D50" s="23">
        <f t="shared" si="0"/>
        <v>-2.0771576280662635E-2</v>
      </c>
      <c r="E50" s="23">
        <f t="shared" si="1"/>
        <v>4.8193331440155837E-4</v>
      </c>
      <c r="H50" s="62">
        <v>7</v>
      </c>
      <c r="I50" s="62">
        <v>5.3707406979540554E-3</v>
      </c>
      <c r="J50" s="62">
        <v>7.7836039477784938E-3</v>
      </c>
    </row>
    <row r="51" spans="1:10" ht="15" x14ac:dyDescent="0.2">
      <c r="A51" s="58">
        <v>43557</v>
      </c>
      <c r="B51" s="60">
        <v>87.535309999999996</v>
      </c>
      <c r="C51" s="60">
        <v>251.64529999999999</v>
      </c>
      <c r="D51" s="23">
        <f t="shared" si="0"/>
        <v>9.6485804577030546E-3</v>
      </c>
      <c r="E51" s="23">
        <f t="shared" si="1"/>
        <v>7.0105400930191323E-3</v>
      </c>
      <c r="H51" s="62">
        <v>8</v>
      </c>
      <c r="I51" s="62">
        <v>-1.3441080993107403E-2</v>
      </c>
      <c r="J51" s="62">
        <v>-1.9497648272443352E-2</v>
      </c>
    </row>
    <row r="52" spans="1:10" ht="15" x14ac:dyDescent="0.2">
      <c r="A52" s="58">
        <v>43587</v>
      </c>
      <c r="B52" s="60">
        <v>88.301940000000002</v>
      </c>
      <c r="C52" s="60">
        <v>252.7002</v>
      </c>
      <c r="D52" s="23">
        <f t="shared" si="0"/>
        <v>8.7198231043002297E-3</v>
      </c>
      <c r="E52" s="23">
        <f t="shared" si="1"/>
        <v>4.1832495317521822E-3</v>
      </c>
      <c r="H52" s="62">
        <v>9</v>
      </c>
      <c r="I52" s="62">
        <v>-2.2009222014219513E-3</v>
      </c>
      <c r="J52" s="62">
        <v>6.825421481141986E-4</v>
      </c>
    </row>
    <row r="53" spans="1:10" ht="15" x14ac:dyDescent="0.2">
      <c r="A53" s="58">
        <v>43618</v>
      </c>
      <c r="B53" s="60">
        <v>88.338909999999998</v>
      </c>
      <c r="C53" s="60">
        <v>252.36709999999999</v>
      </c>
      <c r="D53" s="23">
        <f t="shared" si="0"/>
        <v>4.1858947734701822E-4</v>
      </c>
      <c r="E53" s="23">
        <f t="shared" si="1"/>
        <v>-1.319032328148046E-3</v>
      </c>
      <c r="H53" s="62">
        <v>10</v>
      </c>
      <c r="I53" s="62">
        <v>-7.3505482402671388E-3</v>
      </c>
      <c r="J53" s="62">
        <v>-1.6159797504424991E-2</v>
      </c>
    </row>
    <row r="54" spans="1:10" ht="15" x14ac:dyDescent="0.2">
      <c r="A54" s="58">
        <v>43648</v>
      </c>
      <c r="B54" s="60">
        <v>89.345690000000005</v>
      </c>
      <c r="C54" s="60">
        <v>249.96129999999999</v>
      </c>
      <c r="D54" s="23">
        <f t="shared" si="0"/>
        <v>1.1332335771977928E-2</v>
      </c>
      <c r="E54" s="23">
        <f t="shared" si="1"/>
        <v>-9.5786676385125041E-3</v>
      </c>
      <c r="H54" s="62">
        <v>11</v>
      </c>
      <c r="I54" s="62">
        <v>3.9239116953130289E-3</v>
      </c>
      <c r="J54" s="62">
        <v>-2.0285366245539598E-3</v>
      </c>
    </row>
    <row r="55" spans="1:10" ht="15" x14ac:dyDescent="0.2">
      <c r="A55" s="58">
        <v>43679</v>
      </c>
      <c r="B55" s="60">
        <v>88.283479999999997</v>
      </c>
      <c r="C55" s="60">
        <v>250.26660000000001</v>
      </c>
      <c r="D55" s="23">
        <f t="shared" si="0"/>
        <v>-1.1960002534043385E-2</v>
      </c>
      <c r="E55" s="23">
        <f t="shared" si="1"/>
        <v>1.2206437821934847E-3</v>
      </c>
      <c r="H55" s="62">
        <v>12</v>
      </c>
      <c r="I55" s="62">
        <v>-1.5133097471997073E-4</v>
      </c>
      <c r="J55" s="62">
        <v>3.7853475979296924E-4</v>
      </c>
    </row>
    <row r="56" spans="1:10" ht="15" x14ac:dyDescent="0.2">
      <c r="A56" s="58">
        <v>43771</v>
      </c>
      <c r="B56" s="60">
        <v>88.856139999999996</v>
      </c>
      <c r="C56" s="60">
        <v>250.40539999999999</v>
      </c>
      <c r="D56" s="23">
        <f t="shared" si="0"/>
        <v>6.4656568077703551E-3</v>
      </c>
      <c r="E56" s="23">
        <f t="shared" si="1"/>
        <v>5.5445482693584783E-4</v>
      </c>
      <c r="H56" s="62">
        <v>13</v>
      </c>
      <c r="I56" s="62">
        <v>-3.3109138287893015E-3</v>
      </c>
      <c r="J56" s="62">
        <v>8.3336456850018267E-3</v>
      </c>
    </row>
    <row r="57" spans="1:10" ht="15" x14ac:dyDescent="0.2">
      <c r="A57" s="58">
        <v>43801</v>
      </c>
      <c r="B57" s="60">
        <v>89.567369999999997</v>
      </c>
      <c r="C57" s="60">
        <v>253.62549999999999</v>
      </c>
      <c r="D57" s="23">
        <f t="shared" si="0"/>
        <v>7.9724220997048605E-3</v>
      </c>
      <c r="E57" s="23">
        <f t="shared" si="1"/>
        <v>1.2777565069906325E-2</v>
      </c>
      <c r="H57" s="62">
        <v>14</v>
      </c>
      <c r="I57" s="62">
        <v>-4.4805584513848669E-4</v>
      </c>
      <c r="J57" s="62">
        <v>1.0893867690816195E-4</v>
      </c>
    </row>
    <row r="58" spans="1:10" ht="15" x14ac:dyDescent="0.2">
      <c r="A58" s="57" t="s">
        <v>303</v>
      </c>
      <c r="B58" s="60">
        <v>90.463319999999996</v>
      </c>
      <c r="C58" s="60">
        <v>254.44890000000001</v>
      </c>
      <c r="D58" s="23">
        <f t="shared" si="0"/>
        <v>9.953385134416624E-3</v>
      </c>
      <c r="E58" s="23">
        <f t="shared" si="1"/>
        <v>3.2412604172567371E-3</v>
      </c>
      <c r="H58" s="62">
        <v>15</v>
      </c>
      <c r="I58" s="62">
        <v>-5.1709727999255739E-3</v>
      </c>
      <c r="J58" s="62">
        <v>-1.3466580269906485E-2</v>
      </c>
    </row>
    <row r="59" spans="1:10" ht="15" x14ac:dyDescent="0.2">
      <c r="A59" s="57" t="s">
        <v>304</v>
      </c>
      <c r="B59" s="60">
        <v>90.999049999999997</v>
      </c>
      <c r="C59" s="60">
        <v>253.8845</v>
      </c>
      <c r="D59" s="23">
        <f t="shared" si="0"/>
        <v>5.9046022212532329E-3</v>
      </c>
      <c r="E59" s="23">
        <f t="shared" si="1"/>
        <v>-2.2205907851911948E-3</v>
      </c>
      <c r="H59" s="62">
        <v>16</v>
      </c>
      <c r="I59" s="62">
        <v>-5.0871350284459257E-3</v>
      </c>
      <c r="J59" s="62">
        <v>-1.4726050958749962E-2</v>
      </c>
    </row>
    <row r="60" spans="1:10" ht="15" x14ac:dyDescent="0.2">
      <c r="A60" s="57" t="s">
        <v>305</v>
      </c>
      <c r="B60" s="60">
        <v>92.356819999999999</v>
      </c>
      <c r="C60" s="60">
        <v>256.65120000000002</v>
      </c>
      <c r="D60" s="23">
        <f t="shared" si="0"/>
        <v>1.4810486502244407E-2</v>
      </c>
      <c r="E60" s="23">
        <f t="shared" si="1"/>
        <v>1.0838525433078033E-2</v>
      </c>
      <c r="H60" s="62">
        <v>17</v>
      </c>
      <c r="I60" s="62">
        <v>1.8320680142709432E-3</v>
      </c>
      <c r="J60" s="62">
        <v>-2.9292435365321284E-3</v>
      </c>
    </row>
    <row r="61" spans="1:10" ht="15" x14ac:dyDescent="0.2">
      <c r="A61" s="57" t="s">
        <v>306</v>
      </c>
      <c r="B61" s="60">
        <v>94.398099999999999</v>
      </c>
      <c r="C61" s="60">
        <v>257.09539999999998</v>
      </c>
      <c r="D61" s="23">
        <f t="shared" si="0"/>
        <v>2.1861392426095402E-2</v>
      </c>
      <c r="E61" s="23">
        <f t="shared" si="1"/>
        <v>1.7292576172458184E-3</v>
      </c>
      <c r="H61" s="62">
        <v>18</v>
      </c>
      <c r="I61" s="62">
        <v>-2.366165928425942E-3</v>
      </c>
      <c r="J61" s="62">
        <v>-1.2722644822062579E-2</v>
      </c>
    </row>
    <row r="62" spans="1:10" ht="15" x14ac:dyDescent="0.2">
      <c r="A62" s="57" t="s">
        <v>307</v>
      </c>
      <c r="B62" s="60">
        <v>92.255229999999997</v>
      </c>
      <c r="C62" s="60">
        <v>257.61360000000002</v>
      </c>
      <c r="D62" s="23">
        <f t="shared" si="0"/>
        <v>-2.2961970749714383E-2</v>
      </c>
      <c r="E62" s="23">
        <f t="shared" si="1"/>
        <v>2.0135656267309746E-3</v>
      </c>
      <c r="H62" s="62">
        <v>19</v>
      </c>
      <c r="I62" s="62">
        <v>-1.6418314854697424E-2</v>
      </c>
      <c r="J62" s="62">
        <v>6.0482050494234385E-6</v>
      </c>
    </row>
    <row r="63" spans="1:10" ht="15" x14ac:dyDescent="0.2">
      <c r="A63" s="57" t="s">
        <v>308</v>
      </c>
      <c r="B63" s="60">
        <v>91.802620000000005</v>
      </c>
      <c r="C63" s="60">
        <v>256.69749999999999</v>
      </c>
      <c r="D63" s="23">
        <f t="shared" si="0"/>
        <v>-4.9181375563543224E-3</v>
      </c>
      <c r="E63" s="23">
        <f t="shared" si="1"/>
        <v>-3.5624390329112602E-3</v>
      </c>
      <c r="H63" s="62">
        <v>20</v>
      </c>
      <c r="I63" s="62">
        <v>-4.9716153125288834E-4</v>
      </c>
      <c r="J63" s="62">
        <v>-2.0204773702720839E-2</v>
      </c>
    </row>
    <row r="64" spans="1:10" ht="15" x14ac:dyDescent="0.2">
      <c r="A64" s="57" t="s">
        <v>309</v>
      </c>
      <c r="B64" s="60">
        <v>91.950410000000005</v>
      </c>
      <c r="C64" s="60">
        <v>258.28899999999999</v>
      </c>
      <c r="D64" s="23">
        <f t="shared" si="0"/>
        <v>1.6085724612788913E-3</v>
      </c>
      <c r="E64" s="23">
        <f t="shared" si="1"/>
        <v>6.180764220097586E-3</v>
      </c>
      <c r="H64" s="62">
        <v>21</v>
      </c>
      <c r="I64" s="62">
        <v>-6.595396378635222E-3</v>
      </c>
      <c r="J64" s="62">
        <v>-2.0183236373889052E-2</v>
      </c>
    </row>
    <row r="65" spans="1:10" ht="15" x14ac:dyDescent="0.2">
      <c r="A65" s="57" t="s">
        <v>310</v>
      </c>
      <c r="B65" s="60">
        <v>91.553240000000002</v>
      </c>
      <c r="C65" s="60">
        <v>258.64060000000001</v>
      </c>
      <c r="D65" s="23">
        <f t="shared" si="0"/>
        <v>-4.3287489941808838E-3</v>
      </c>
      <c r="E65" s="23">
        <f t="shared" si="1"/>
        <v>1.360340186440938E-3</v>
      </c>
      <c r="H65" s="62">
        <v>22</v>
      </c>
      <c r="I65" s="62">
        <v>2.3943995414461954E-2</v>
      </c>
      <c r="J65" s="62">
        <v>2.5346006108565584E-2</v>
      </c>
    </row>
    <row r="66" spans="1:10" ht="15" x14ac:dyDescent="0.2">
      <c r="A66" s="57" t="s">
        <v>311</v>
      </c>
      <c r="B66" s="60">
        <v>91.156080000000003</v>
      </c>
      <c r="C66" s="60">
        <v>258.4556</v>
      </c>
      <c r="D66" s="23">
        <f t="shared" si="0"/>
        <v>-4.3474588547534453E-3</v>
      </c>
      <c r="E66" s="23">
        <f t="shared" si="1"/>
        <v>-7.1553419999287934E-4</v>
      </c>
      <c r="H66" s="62">
        <v>23</v>
      </c>
      <c r="I66" s="62">
        <v>6.1721935506318815E-3</v>
      </c>
      <c r="J66" s="62">
        <v>1.4761351559218388E-3</v>
      </c>
    </row>
    <row r="67" spans="1:10" ht="15" x14ac:dyDescent="0.2">
      <c r="A67" s="57" t="s">
        <v>312</v>
      </c>
      <c r="B67" s="60">
        <v>90.620360000000005</v>
      </c>
      <c r="C67" s="60">
        <v>258.34449999999998</v>
      </c>
      <c r="D67" s="23">
        <f t="shared" si="0"/>
        <v>-5.8942902724594317E-3</v>
      </c>
      <c r="E67" s="23">
        <f t="shared" si="1"/>
        <v>-4.2995348379968403E-4</v>
      </c>
      <c r="H67" s="62">
        <v>24</v>
      </c>
      <c r="I67" s="62">
        <v>2.9535551281503966E-3</v>
      </c>
      <c r="J67" s="62">
        <v>-4.2447958837248372E-3</v>
      </c>
    </row>
    <row r="68" spans="1:10" ht="15" x14ac:dyDescent="0.2">
      <c r="A68" s="57" t="s">
        <v>313</v>
      </c>
      <c r="B68" s="60">
        <v>91.433149999999998</v>
      </c>
      <c r="C68" s="60">
        <v>257.86340000000001</v>
      </c>
      <c r="D68" s="23">
        <f t="shared" si="0"/>
        <v>8.9291923054625084E-3</v>
      </c>
      <c r="E68" s="23">
        <f t="shared" si="1"/>
        <v>-1.8639782122476249E-3</v>
      </c>
      <c r="H68" s="62">
        <v>25</v>
      </c>
      <c r="I68" s="62">
        <v>5.2837749303872375E-3</v>
      </c>
      <c r="J68" s="62">
        <v>3.4368905141943362E-3</v>
      </c>
    </row>
    <row r="69" spans="1:10" ht="15" x14ac:dyDescent="0.2">
      <c r="A69" s="58">
        <v>43468</v>
      </c>
      <c r="B69" s="60">
        <v>90.454089999999994</v>
      </c>
      <c r="C69" s="60">
        <v>259.47340000000003</v>
      </c>
      <c r="D69" s="23">
        <f t="shared" ref="D69:D132" si="2">LN(B69/B68)</f>
        <v>-1.0765674997870584E-2</v>
      </c>
      <c r="E69" s="23">
        <f t="shared" ref="E69:E132" si="3">LN(C69/C68)</f>
        <v>6.2242051897770266E-3</v>
      </c>
      <c r="H69" s="62">
        <v>26</v>
      </c>
      <c r="I69" s="62">
        <v>1.2092533386870363E-3</v>
      </c>
      <c r="J69" s="62">
        <v>-1.6936897208399255E-4</v>
      </c>
    </row>
    <row r="70" spans="1:10" ht="15" x14ac:dyDescent="0.2">
      <c r="A70" s="58">
        <v>43558</v>
      </c>
      <c r="B70" s="60">
        <v>90.380179999999996</v>
      </c>
      <c r="C70" s="60">
        <v>258.52960000000002</v>
      </c>
      <c r="D70" s="23">
        <f t="shared" si="2"/>
        <v>-8.1743359945583285E-4</v>
      </c>
      <c r="E70" s="23">
        <f t="shared" si="3"/>
        <v>-3.6439983720999171E-3</v>
      </c>
      <c r="H70" s="62">
        <v>27</v>
      </c>
      <c r="I70" s="62">
        <v>-2.0573117714297959E-3</v>
      </c>
      <c r="J70" s="62">
        <v>-2.2094586475301402E-2</v>
      </c>
    </row>
    <row r="71" spans="1:10" ht="15" x14ac:dyDescent="0.2">
      <c r="A71" s="58">
        <v>43588</v>
      </c>
      <c r="B71" s="60">
        <v>90.832790000000003</v>
      </c>
      <c r="C71" s="60">
        <v>258.17790000000002</v>
      </c>
      <c r="D71" s="23">
        <f t="shared" si="2"/>
        <v>4.9953481937124343E-3</v>
      </c>
      <c r="E71" s="23">
        <f t="shared" si="3"/>
        <v>-1.3613119775243562E-3</v>
      </c>
      <c r="H71" s="62">
        <v>28</v>
      </c>
      <c r="I71" s="62">
        <v>3.1113909328296455E-3</v>
      </c>
      <c r="J71" s="62">
        <v>2.9835706854642131E-2</v>
      </c>
    </row>
    <row r="72" spans="1:10" ht="15" x14ac:dyDescent="0.2">
      <c r="A72" s="58">
        <v>43619</v>
      </c>
      <c r="B72" s="60">
        <v>90.758880000000005</v>
      </c>
      <c r="C72" s="60">
        <v>256.61419999999998</v>
      </c>
      <c r="D72" s="23">
        <f t="shared" si="2"/>
        <v>-8.1402416841342123E-4</v>
      </c>
      <c r="E72" s="23">
        <f t="shared" si="3"/>
        <v>-6.0750924858947878E-3</v>
      </c>
      <c r="H72" s="62">
        <v>29</v>
      </c>
      <c r="I72" s="62">
        <v>5.5985189872641561E-3</v>
      </c>
      <c r="J72" s="62">
        <v>2.2549585731108865E-3</v>
      </c>
    </row>
    <row r="73" spans="1:10" ht="15" x14ac:dyDescent="0.2">
      <c r="A73" s="58">
        <v>43649</v>
      </c>
      <c r="B73" s="60">
        <v>90.010739999999998</v>
      </c>
      <c r="C73" s="60">
        <v>254.4675</v>
      </c>
      <c r="D73" s="23">
        <f t="shared" si="2"/>
        <v>-8.277323053566786E-3</v>
      </c>
      <c r="E73" s="23">
        <f t="shared" si="3"/>
        <v>-8.4006632386739548E-3</v>
      </c>
      <c r="H73" s="62">
        <v>30</v>
      </c>
      <c r="I73" s="62">
        <v>3.4429390365527824E-3</v>
      </c>
      <c r="J73" s="62">
        <v>5.9087032689074948E-3</v>
      </c>
    </row>
    <row r="74" spans="1:10" ht="15" x14ac:dyDescent="0.2">
      <c r="A74" s="58">
        <v>43680</v>
      </c>
      <c r="B74" s="60">
        <v>90.140050000000002</v>
      </c>
      <c r="C74" s="60">
        <v>253.95859999999999</v>
      </c>
      <c r="D74" s="23">
        <f t="shared" si="2"/>
        <v>1.4355754111060495E-3</v>
      </c>
      <c r="E74" s="23">
        <f t="shared" si="3"/>
        <v>-2.0018648529248131E-3</v>
      </c>
      <c r="H74" s="62">
        <v>31</v>
      </c>
      <c r="I74" s="62">
        <v>-1.1970378462230801E-3</v>
      </c>
      <c r="J74" s="62">
        <v>5.8597478725178924E-3</v>
      </c>
    </row>
    <row r="75" spans="1:10" ht="15" x14ac:dyDescent="0.2">
      <c r="A75" s="58">
        <v>43772</v>
      </c>
      <c r="B75" s="60">
        <v>90.962109999999996</v>
      </c>
      <c r="C75" s="60">
        <v>257.6413</v>
      </c>
      <c r="D75" s="23">
        <f t="shared" si="2"/>
        <v>9.0784742278600204E-3</v>
      </c>
      <c r="E75" s="23">
        <f t="shared" si="3"/>
        <v>1.4397045858409348E-2</v>
      </c>
      <c r="H75" s="62">
        <v>32</v>
      </c>
      <c r="I75" s="62">
        <v>6.1887094574130091E-4</v>
      </c>
      <c r="J75" s="62">
        <v>2.9023566399093239E-3</v>
      </c>
    </row>
    <row r="76" spans="1:10" ht="15" x14ac:dyDescent="0.2">
      <c r="A76" s="58">
        <v>43802</v>
      </c>
      <c r="B76" s="60">
        <v>90.860489999999999</v>
      </c>
      <c r="C76" s="60">
        <v>258.61290000000002</v>
      </c>
      <c r="D76" s="23">
        <f t="shared" si="2"/>
        <v>-1.1177929540205208E-3</v>
      </c>
      <c r="E76" s="23">
        <f t="shared" si="3"/>
        <v>3.7640416180099892E-3</v>
      </c>
      <c r="H76" s="62">
        <v>33</v>
      </c>
      <c r="I76" s="62">
        <v>-2.903772478192807E-4</v>
      </c>
      <c r="J76" s="62">
        <v>6.7645564155366161E-4</v>
      </c>
    </row>
    <row r="77" spans="1:10" ht="15" x14ac:dyDescent="0.2">
      <c r="A77" s="57" t="s">
        <v>314</v>
      </c>
      <c r="B77" s="60">
        <v>91.470119999999994</v>
      </c>
      <c r="C77" s="60">
        <v>260.32459999999998</v>
      </c>
      <c r="D77" s="23">
        <f t="shared" si="2"/>
        <v>6.687108344067186E-3</v>
      </c>
      <c r="E77" s="23">
        <f t="shared" si="3"/>
        <v>6.5969647896050353E-3</v>
      </c>
      <c r="H77" s="62">
        <v>34</v>
      </c>
      <c r="I77" s="62">
        <v>8.1025179670604337E-4</v>
      </c>
      <c r="J77" s="62">
        <v>-6.9298863553993121E-3</v>
      </c>
    </row>
    <row r="78" spans="1:10" ht="15" x14ac:dyDescent="0.2">
      <c r="A78" s="57" t="s">
        <v>315</v>
      </c>
      <c r="B78" s="60">
        <v>91.210089999999994</v>
      </c>
      <c r="C78" s="60">
        <v>260.15809999999999</v>
      </c>
      <c r="D78" s="23">
        <f t="shared" si="2"/>
        <v>-2.8468346474643438E-3</v>
      </c>
      <c r="E78" s="23">
        <f t="shared" si="3"/>
        <v>-6.3979073917144898E-4</v>
      </c>
      <c r="H78" s="62">
        <v>35</v>
      </c>
      <c r="I78" s="62">
        <v>6.459093813038868E-3</v>
      </c>
      <c r="J78" s="62">
        <v>4.9367281019690942E-3</v>
      </c>
    </row>
    <row r="79" spans="1:10" ht="15" x14ac:dyDescent="0.2">
      <c r="A79" s="57" t="s">
        <v>316</v>
      </c>
      <c r="B79" s="60">
        <v>91.395809999999997</v>
      </c>
      <c r="C79" s="60">
        <v>261.44349999999997</v>
      </c>
      <c r="D79" s="23">
        <f t="shared" si="2"/>
        <v>2.0341080330501509E-3</v>
      </c>
      <c r="E79" s="23">
        <f t="shared" si="3"/>
        <v>4.9286758401832645E-3</v>
      </c>
      <c r="H79" s="62">
        <v>36</v>
      </c>
      <c r="I79" s="62">
        <v>7.5555390912997525E-4</v>
      </c>
      <c r="J79" s="62">
        <v>1.661173550381295E-3</v>
      </c>
    </row>
    <row r="80" spans="1:10" ht="15" x14ac:dyDescent="0.2">
      <c r="A80" s="57" t="s">
        <v>317</v>
      </c>
      <c r="B80" s="60">
        <v>92.547319999999999</v>
      </c>
      <c r="C80" s="60">
        <v>262.39139999999998</v>
      </c>
      <c r="D80" s="23">
        <f t="shared" si="2"/>
        <v>1.2520446321326699E-2</v>
      </c>
      <c r="E80" s="23">
        <f t="shared" si="3"/>
        <v>3.6190831676694677E-3</v>
      </c>
      <c r="H80" s="62">
        <v>37</v>
      </c>
      <c r="I80" s="62">
        <v>2.118267505840917E-3</v>
      </c>
      <c r="J80" s="62">
        <v>5.4398884616487881E-3</v>
      </c>
    </row>
    <row r="81" spans="1:10" ht="15" x14ac:dyDescent="0.2">
      <c r="A81" s="57" t="s">
        <v>318</v>
      </c>
      <c r="B81" s="60">
        <v>92.723759999999999</v>
      </c>
      <c r="C81" s="60">
        <v>262.45650000000001</v>
      </c>
      <c r="D81" s="23">
        <f t="shared" si="2"/>
        <v>1.9046691295827466E-3</v>
      </c>
      <c r="E81" s="23">
        <f t="shared" si="3"/>
        <v>2.4807187123690011E-4</v>
      </c>
      <c r="H81" s="62">
        <v>38</v>
      </c>
      <c r="I81" s="62">
        <v>4.9074367865182874E-3</v>
      </c>
      <c r="J81" s="62">
        <v>8.314936746743766E-3</v>
      </c>
    </row>
    <row r="82" spans="1:10" ht="15" x14ac:dyDescent="0.2">
      <c r="A82" s="57" t="s">
        <v>319</v>
      </c>
      <c r="B82" s="60">
        <v>91.600110000000001</v>
      </c>
      <c r="C82" s="60">
        <v>261.66649999999998</v>
      </c>
      <c r="D82" s="23">
        <f t="shared" si="2"/>
        <v>-1.2192277856724576E-2</v>
      </c>
      <c r="E82" s="23">
        <f t="shared" si="3"/>
        <v>-3.0145618424141391E-3</v>
      </c>
      <c r="H82" s="62">
        <v>39</v>
      </c>
      <c r="I82" s="62">
        <v>-8.3269947908234834E-4</v>
      </c>
      <c r="J82" s="62">
        <v>-1.2770319042380331E-2</v>
      </c>
    </row>
    <row r="83" spans="1:10" ht="15" x14ac:dyDescent="0.2">
      <c r="A83" s="57" t="s">
        <v>320</v>
      </c>
      <c r="B83" s="60">
        <v>91.990139999999997</v>
      </c>
      <c r="C83" s="60">
        <v>264.62189999999998</v>
      </c>
      <c r="D83" s="23">
        <f t="shared" si="2"/>
        <v>4.2489248397365306E-3</v>
      </c>
      <c r="E83" s="23">
        <f t="shared" si="3"/>
        <v>1.1231222524391132E-2</v>
      </c>
      <c r="H83" s="62">
        <v>40</v>
      </c>
      <c r="I83" s="62">
        <v>5.9314025733361361E-3</v>
      </c>
      <c r="J83" s="62">
        <v>-3.8408767369783087E-3</v>
      </c>
    </row>
    <row r="84" spans="1:10" ht="15" x14ac:dyDescent="0.2">
      <c r="A84" s="57" t="s">
        <v>321</v>
      </c>
      <c r="B84" s="60">
        <v>91.265820000000005</v>
      </c>
      <c r="C84" s="60">
        <v>259.52890000000002</v>
      </c>
      <c r="D84" s="23">
        <f t="shared" si="2"/>
        <v>-7.9050500936658653E-3</v>
      </c>
      <c r="E84" s="23">
        <f t="shared" si="3"/>
        <v>-1.9433950275411151E-2</v>
      </c>
      <c r="H84" s="62">
        <v>41</v>
      </c>
      <c r="I84" s="62">
        <v>-1.3289921005981223E-3</v>
      </c>
      <c r="J84" s="62">
        <v>1.8605779945888383E-3</v>
      </c>
    </row>
    <row r="85" spans="1:10" ht="15" x14ac:dyDescent="0.2">
      <c r="A85" s="57" t="s">
        <v>322</v>
      </c>
      <c r="B85" s="60">
        <v>91.163640000000001</v>
      </c>
      <c r="C85" s="60">
        <v>259.33370000000002</v>
      </c>
      <c r="D85" s="23">
        <f t="shared" si="2"/>
        <v>-1.1202139247169613E-3</v>
      </c>
      <c r="E85" s="23">
        <f t="shared" si="3"/>
        <v>-7.5241502937006951E-4</v>
      </c>
      <c r="H85" s="62">
        <v>42</v>
      </c>
      <c r="I85" s="62">
        <v>-6.3196464773012271E-3</v>
      </c>
      <c r="J85" s="62">
        <v>1.4744931187141121E-2</v>
      </c>
    </row>
    <row r="86" spans="1:10" ht="15" x14ac:dyDescent="0.2">
      <c r="A86" s="57" t="s">
        <v>323</v>
      </c>
      <c r="B86" s="60">
        <v>91.302959999999999</v>
      </c>
      <c r="C86" s="60">
        <v>261.26690000000002</v>
      </c>
      <c r="D86" s="23">
        <f t="shared" si="2"/>
        <v>1.5270742927638013E-3</v>
      </c>
      <c r="E86" s="23">
        <f t="shared" si="3"/>
        <v>7.4268407909627533E-3</v>
      </c>
      <c r="H86" s="62">
        <v>43</v>
      </c>
      <c r="I86" s="62">
        <v>8.4571249781692254E-4</v>
      </c>
      <c r="J86" s="62">
        <v>-8.4749673132729873E-3</v>
      </c>
    </row>
    <row r="87" spans="1:10" ht="15" x14ac:dyDescent="0.2">
      <c r="A87" s="57" t="s">
        <v>324</v>
      </c>
      <c r="B87" s="60">
        <v>90.272180000000006</v>
      </c>
      <c r="C87" s="60">
        <v>259.90069999999997</v>
      </c>
      <c r="D87" s="23">
        <f t="shared" si="2"/>
        <v>-1.1353878875477459E-2</v>
      </c>
      <c r="E87" s="23">
        <f t="shared" si="3"/>
        <v>-5.2428551945822386E-3</v>
      </c>
      <c r="H87" s="62">
        <v>44</v>
      </c>
      <c r="I87" s="62">
        <v>-1.3564102783309179E-3</v>
      </c>
      <c r="J87" s="62">
        <v>2.8794489956410251E-5</v>
      </c>
    </row>
    <row r="88" spans="1:10" ht="15" x14ac:dyDescent="0.2">
      <c r="A88" s="57" t="s">
        <v>325</v>
      </c>
      <c r="B88" s="60">
        <v>90.197879999999998</v>
      </c>
      <c r="C88" s="60">
        <v>260.88580000000002</v>
      </c>
      <c r="D88" s="23">
        <f t="shared" si="2"/>
        <v>-8.2340532493798855E-4</v>
      </c>
      <c r="E88" s="23">
        <f t="shared" si="3"/>
        <v>3.7831286905511824E-3</v>
      </c>
      <c r="H88" s="62">
        <v>45</v>
      </c>
      <c r="I88" s="62">
        <v>-8.7742795276935133E-3</v>
      </c>
      <c r="J88" s="62">
        <v>2.4481062389910841E-2</v>
      </c>
    </row>
    <row r="89" spans="1:10" ht="15" x14ac:dyDescent="0.2">
      <c r="A89" s="57" t="s">
        <v>326</v>
      </c>
      <c r="B89" s="60">
        <v>90.569339999999997</v>
      </c>
      <c r="C89" s="60">
        <v>262.5308</v>
      </c>
      <c r="D89" s="23">
        <f t="shared" si="2"/>
        <v>4.1098217126916345E-3</v>
      </c>
      <c r="E89" s="23">
        <f t="shared" si="3"/>
        <v>6.2856448040323086E-3</v>
      </c>
      <c r="H89" s="62">
        <v>46</v>
      </c>
      <c r="I89" s="62">
        <v>5.1911135982549662E-3</v>
      </c>
      <c r="J89" s="62">
        <v>3.5527197486558146E-3</v>
      </c>
    </row>
    <row r="90" spans="1:10" ht="15" x14ac:dyDescent="0.2">
      <c r="A90" s="58">
        <v>43469</v>
      </c>
      <c r="B90" s="60">
        <v>90.838650000000001</v>
      </c>
      <c r="C90" s="60">
        <v>265.64420000000001</v>
      </c>
      <c r="D90" s="23">
        <f t="shared" si="2"/>
        <v>2.9691106532241046E-3</v>
      </c>
      <c r="E90" s="23">
        <f t="shared" si="3"/>
        <v>1.1789410937384451E-2</v>
      </c>
      <c r="H90" s="62">
        <v>47</v>
      </c>
      <c r="I90" s="62">
        <v>-9.1484458145577856E-3</v>
      </c>
      <c r="J90" s="62">
        <v>9.6303791289593446E-3</v>
      </c>
    </row>
    <row r="91" spans="1:10" ht="15" x14ac:dyDescent="0.2">
      <c r="A91" s="58">
        <v>43500</v>
      </c>
      <c r="B91" s="60">
        <v>90.021450000000002</v>
      </c>
      <c r="C91" s="60">
        <v>265.77429999999998</v>
      </c>
      <c r="D91" s="23">
        <f t="shared" si="2"/>
        <v>-9.0368805656223569E-3</v>
      </c>
      <c r="E91" s="23">
        <f t="shared" si="3"/>
        <v>4.8963294502971924E-4</v>
      </c>
      <c r="H91" s="62">
        <v>48</v>
      </c>
      <c r="I91" s="62">
        <v>4.6653592158052521E-3</v>
      </c>
      <c r="J91" s="62">
        <v>2.3451808772138802E-3</v>
      </c>
    </row>
    <row r="92" spans="1:10" ht="15" x14ac:dyDescent="0.2">
      <c r="A92" s="58">
        <v>43528</v>
      </c>
      <c r="B92" s="60">
        <v>90.253600000000006</v>
      </c>
      <c r="C92" s="60">
        <v>266.1925</v>
      </c>
      <c r="D92" s="23">
        <f t="shared" si="2"/>
        <v>2.5755103473921134E-3</v>
      </c>
      <c r="E92" s="23">
        <f t="shared" si="3"/>
        <v>1.5722788946653157E-3</v>
      </c>
      <c r="H92" s="62">
        <v>49</v>
      </c>
      <c r="I92" s="62">
        <v>4.2436101396658146E-3</v>
      </c>
      <c r="J92" s="62">
        <v>-6.0360607913632382E-5</v>
      </c>
    </row>
    <row r="93" spans="1:10" ht="15" x14ac:dyDescent="0.2">
      <c r="A93" s="58">
        <v>43559</v>
      </c>
      <c r="B93" s="60">
        <v>91.107960000000006</v>
      </c>
      <c r="C93" s="60">
        <v>266.89890000000003</v>
      </c>
      <c r="D93" s="23">
        <f t="shared" si="2"/>
        <v>9.4216913440247387E-3</v>
      </c>
      <c r="E93" s="23">
        <f t="shared" si="3"/>
        <v>2.6502037491308527E-3</v>
      </c>
      <c r="H93" s="62">
        <v>50</v>
      </c>
      <c r="I93" s="62">
        <v>4.7401671447474647E-4</v>
      </c>
      <c r="J93" s="62">
        <v>-1.7930490426227926E-3</v>
      </c>
    </row>
    <row r="94" spans="1:10" ht="15" x14ac:dyDescent="0.2">
      <c r="A94" s="58">
        <v>43589</v>
      </c>
      <c r="B94" s="60">
        <v>91.776560000000003</v>
      </c>
      <c r="C94" s="60">
        <v>268.19069999999999</v>
      </c>
      <c r="D94" s="23">
        <f t="shared" si="2"/>
        <v>7.3117503734564E-3</v>
      </c>
      <c r="E94" s="23">
        <f t="shared" si="3"/>
        <v>4.8283596229474809E-3</v>
      </c>
      <c r="H94" s="62">
        <v>51</v>
      </c>
      <c r="I94" s="62">
        <v>5.4299531602176607E-3</v>
      </c>
      <c r="J94" s="62">
        <v>-1.5008620798730166E-2</v>
      </c>
    </row>
    <row r="95" spans="1:10" ht="15" x14ac:dyDescent="0.2">
      <c r="A95" s="58">
        <v>43681</v>
      </c>
      <c r="B95" s="60">
        <v>92.148009999999999</v>
      </c>
      <c r="C95" s="60">
        <v>268.39519999999999</v>
      </c>
      <c r="D95" s="23">
        <f t="shared" si="2"/>
        <v>4.0391613258810187E-3</v>
      </c>
      <c r="E95" s="23">
        <f t="shared" si="3"/>
        <v>7.6222655086908881E-4</v>
      </c>
      <c r="H95" s="62">
        <v>52</v>
      </c>
      <c r="I95" s="62">
        <v>-5.1471067421344748E-3</v>
      </c>
      <c r="J95" s="62">
        <v>6.3677505243279597E-3</v>
      </c>
    </row>
    <row r="96" spans="1:10" ht="15" x14ac:dyDescent="0.2">
      <c r="A96" s="58">
        <v>43712</v>
      </c>
      <c r="B96" s="60">
        <v>91.646559999999994</v>
      </c>
      <c r="C96" s="60">
        <v>267.0197</v>
      </c>
      <c r="D96" s="23">
        <f t="shared" si="2"/>
        <v>-5.4566491732921888E-3</v>
      </c>
      <c r="E96" s="23">
        <f t="shared" si="3"/>
        <v>-5.1380827320513956E-3</v>
      </c>
      <c r="H96" s="62">
        <v>53</v>
      </c>
      <c r="I96" s="62">
        <v>3.2199923459084474E-3</v>
      </c>
      <c r="J96" s="62">
        <v>-2.6655375189725996E-3</v>
      </c>
    </row>
    <row r="97" spans="1:10" ht="15" x14ac:dyDescent="0.2">
      <c r="A97" s="58">
        <v>43742</v>
      </c>
      <c r="B97" s="60">
        <v>92.491590000000002</v>
      </c>
      <c r="C97" s="60">
        <v>267.93049999999999</v>
      </c>
      <c r="D97" s="23">
        <f t="shared" si="2"/>
        <v>9.1782819819016728E-3</v>
      </c>
      <c r="E97" s="23">
        <f t="shared" si="3"/>
        <v>3.4051800712641038E-3</v>
      </c>
      <c r="H97" s="62">
        <v>54</v>
      </c>
      <c r="I97" s="62">
        <v>3.9042150521988008E-3</v>
      </c>
      <c r="J97" s="62">
        <v>8.873350017707525E-3</v>
      </c>
    </row>
    <row r="98" spans="1:10" ht="15" x14ac:dyDescent="0.2">
      <c r="A98" s="58">
        <v>43773</v>
      </c>
      <c r="B98" s="60">
        <v>93.605969999999999</v>
      </c>
      <c r="C98" s="60">
        <v>267.85610000000003</v>
      </c>
      <c r="D98" s="23">
        <f t="shared" si="2"/>
        <v>1.197644203475466E-2</v>
      </c>
      <c r="E98" s="23">
        <f t="shared" si="3"/>
        <v>-2.7772251294887722E-4</v>
      </c>
      <c r="H98" s="62">
        <v>55</v>
      </c>
      <c r="I98" s="62">
        <v>4.803771138290642E-3</v>
      </c>
      <c r="J98" s="62">
        <v>-1.5625107210339049E-3</v>
      </c>
    </row>
    <row r="99" spans="1:10" ht="15" x14ac:dyDescent="0.2">
      <c r="A99" s="58">
        <v>43803</v>
      </c>
      <c r="B99" s="60">
        <v>94.311710000000005</v>
      </c>
      <c r="C99" s="60">
        <v>269.66840000000002</v>
      </c>
      <c r="D99" s="23">
        <f t="shared" si="2"/>
        <v>7.5111965839281362E-3</v>
      </c>
      <c r="E99" s="23">
        <f t="shared" si="3"/>
        <v>6.7431600499432724E-3</v>
      </c>
      <c r="H99" s="62">
        <v>56</v>
      </c>
      <c r="I99" s="62">
        <v>2.9652172395144734E-3</v>
      </c>
      <c r="J99" s="62">
        <v>-5.1858080247056682E-3</v>
      </c>
    </row>
    <row r="100" spans="1:10" ht="15" x14ac:dyDescent="0.2">
      <c r="A100" s="57" t="s">
        <v>327</v>
      </c>
      <c r="B100" s="60">
        <v>95.119630000000001</v>
      </c>
      <c r="C100" s="60">
        <v>269.49189999999999</v>
      </c>
      <c r="D100" s="23">
        <f t="shared" si="2"/>
        <v>8.5300024668120474E-3</v>
      </c>
      <c r="E100" s="23">
        <f t="shared" si="3"/>
        <v>-6.5472181948452834E-4</v>
      </c>
      <c r="H100" s="62">
        <v>57</v>
      </c>
      <c r="I100" s="62">
        <v>7.0093827623511715E-3</v>
      </c>
      <c r="J100" s="62">
        <v>3.8291426707268619E-3</v>
      </c>
    </row>
    <row r="101" spans="1:10" ht="15" x14ac:dyDescent="0.2">
      <c r="A101" s="57" t="s">
        <v>328</v>
      </c>
      <c r="B101" s="60">
        <v>95.583939999999998</v>
      </c>
      <c r="C101" s="60">
        <v>269.66840000000002</v>
      </c>
      <c r="D101" s="23">
        <f t="shared" si="2"/>
        <v>4.8694517618017401E-3</v>
      </c>
      <c r="E101" s="23">
        <f t="shared" si="3"/>
        <v>6.5472181948448389E-4</v>
      </c>
      <c r="H101" s="62">
        <v>58</v>
      </c>
      <c r="I101" s="62">
        <v>1.0211201890280561E-2</v>
      </c>
      <c r="J101" s="62">
        <v>-8.4819442730347423E-3</v>
      </c>
    </row>
    <row r="102" spans="1:10" ht="15" x14ac:dyDescent="0.2">
      <c r="A102" s="57" t="s">
        <v>329</v>
      </c>
      <c r="B102" s="60">
        <v>95.797520000000006</v>
      </c>
      <c r="C102" s="60">
        <v>269.00850000000003</v>
      </c>
      <c r="D102" s="23">
        <f t="shared" si="2"/>
        <v>2.2319830632164762E-3</v>
      </c>
      <c r="E102" s="23">
        <f t="shared" si="3"/>
        <v>-2.4500784426010882E-3</v>
      </c>
      <c r="H102" s="62">
        <v>59</v>
      </c>
      <c r="I102" s="62">
        <v>-1.0143104796603911E-2</v>
      </c>
      <c r="J102" s="62">
        <v>1.2156670423334886E-2</v>
      </c>
    </row>
    <row r="103" spans="1:10" ht="15" x14ac:dyDescent="0.2">
      <c r="A103" s="57" t="s">
        <v>330</v>
      </c>
      <c r="B103" s="60">
        <v>95.816100000000006</v>
      </c>
      <c r="C103" s="60">
        <v>269.53829999999999</v>
      </c>
      <c r="D103" s="23">
        <f t="shared" si="2"/>
        <v>1.9393193509144243E-4</v>
      </c>
      <c r="E103" s="23">
        <f t="shared" si="3"/>
        <v>1.9675176638692406E-3</v>
      </c>
      <c r="H103" s="62">
        <v>60</v>
      </c>
      <c r="I103" s="62">
        <v>-1.9493931113806933E-3</v>
      </c>
      <c r="J103" s="62">
        <v>-1.6130459215305669E-3</v>
      </c>
    </row>
    <row r="104" spans="1:10" ht="15" x14ac:dyDescent="0.2">
      <c r="A104" s="57" t="s">
        <v>331</v>
      </c>
      <c r="B104" s="60">
        <v>95.063900000000004</v>
      </c>
      <c r="C104" s="60">
        <v>269.77069999999998</v>
      </c>
      <c r="D104" s="23">
        <f t="shared" si="2"/>
        <v>-7.8814322474327261E-3</v>
      </c>
      <c r="E104" s="23">
        <f t="shared" si="3"/>
        <v>8.6184363466974714E-4</v>
      </c>
      <c r="H104" s="62">
        <v>61</v>
      </c>
      <c r="I104" s="62">
        <v>1.0143884512433736E-3</v>
      </c>
      <c r="J104" s="62">
        <v>5.166375768854212E-3</v>
      </c>
    </row>
    <row r="105" spans="1:10" ht="15" x14ac:dyDescent="0.2">
      <c r="A105" s="57" t="s">
        <v>332</v>
      </c>
      <c r="B105" s="60">
        <v>95.713949999999997</v>
      </c>
      <c r="C105" s="60">
        <v>272.19630000000001</v>
      </c>
      <c r="D105" s="23">
        <f t="shared" si="2"/>
        <v>6.8147587966036968E-3</v>
      </c>
      <c r="E105" s="23">
        <f t="shared" si="3"/>
        <v>8.9511582644509532E-3</v>
      </c>
      <c r="H105" s="62">
        <v>62</v>
      </c>
      <c r="I105" s="62">
        <v>-1.6817515355987505E-3</v>
      </c>
      <c r="J105" s="62">
        <v>3.0420917220396887E-3</v>
      </c>
    </row>
    <row r="106" spans="1:10" ht="15" x14ac:dyDescent="0.2">
      <c r="A106" s="57" t="s">
        <v>333</v>
      </c>
      <c r="B106" s="60">
        <v>96.141130000000004</v>
      </c>
      <c r="C106" s="60">
        <v>271.59230000000002</v>
      </c>
      <c r="D106" s="23">
        <f t="shared" si="2"/>
        <v>4.4531602284115955E-3</v>
      </c>
      <c r="E106" s="23">
        <f t="shared" si="3"/>
        <v>-2.2214524114240789E-3</v>
      </c>
      <c r="H106" s="62">
        <v>63</v>
      </c>
      <c r="I106" s="62">
        <v>-1.6902476905764363E-3</v>
      </c>
      <c r="J106" s="62">
        <v>9.7471349058355695E-4</v>
      </c>
    </row>
    <row r="107" spans="1:10" ht="15" x14ac:dyDescent="0.2">
      <c r="A107" s="57" t="s">
        <v>334</v>
      </c>
      <c r="B107" s="60">
        <v>96.131820000000005</v>
      </c>
      <c r="C107" s="60">
        <v>271.42489999999998</v>
      </c>
      <c r="D107" s="23">
        <f t="shared" si="2"/>
        <v>-9.6841495460245195E-5</v>
      </c>
      <c r="E107" s="23">
        <f t="shared" si="3"/>
        <v>-6.1655507524622404E-4</v>
      </c>
      <c r="H107" s="62">
        <v>64</v>
      </c>
      <c r="I107" s="62">
        <v>-2.3926644401943576E-3</v>
      </c>
      <c r="J107" s="62">
        <v>1.9627109563946734E-3</v>
      </c>
    </row>
    <row r="108" spans="1:10" ht="15" x14ac:dyDescent="0.2">
      <c r="A108" s="57" t="s">
        <v>335</v>
      </c>
      <c r="B108" s="60">
        <v>94.283860000000004</v>
      </c>
      <c r="C108" s="60">
        <v>272.68900000000002</v>
      </c>
      <c r="D108" s="23">
        <f t="shared" si="2"/>
        <v>-1.9410355488712203E-2</v>
      </c>
      <c r="E108" s="23">
        <f t="shared" si="3"/>
        <v>4.6464619789517887E-3</v>
      </c>
      <c r="H108" s="62">
        <v>65</v>
      </c>
      <c r="I108" s="62">
        <v>4.3386847755098497E-3</v>
      </c>
      <c r="J108" s="62">
        <v>-6.2026629877574742E-3</v>
      </c>
    </row>
    <row r="109" spans="1:10" ht="15" x14ac:dyDescent="0.2">
      <c r="A109" s="57" t="s">
        <v>336</v>
      </c>
      <c r="B109" s="60">
        <v>94.311710000000005</v>
      </c>
      <c r="C109" s="60">
        <v>273.1164</v>
      </c>
      <c r="D109" s="23">
        <f t="shared" si="2"/>
        <v>2.9534097966816913E-4</v>
      </c>
      <c r="E109" s="23">
        <f t="shared" si="3"/>
        <v>1.5661262690284941E-3</v>
      </c>
      <c r="H109" s="62">
        <v>66</v>
      </c>
      <c r="I109" s="62">
        <v>-4.6047621425000657E-3</v>
      </c>
      <c r="J109" s="62">
        <v>1.0828967332277093E-2</v>
      </c>
    </row>
    <row r="110" spans="1:10" ht="15" x14ac:dyDescent="0.2">
      <c r="A110" s="57" t="s">
        <v>337</v>
      </c>
      <c r="B110" s="60">
        <v>95.500360000000001</v>
      </c>
      <c r="C110" s="60">
        <v>273.25580000000002</v>
      </c>
      <c r="D110" s="23">
        <f t="shared" si="2"/>
        <v>1.2524657028319371E-2</v>
      </c>
      <c r="E110" s="23">
        <f t="shared" si="3"/>
        <v>5.1027487498366984E-4</v>
      </c>
      <c r="H110" s="62">
        <v>67</v>
      </c>
      <c r="I110" s="62">
        <v>-8.7261846409530019E-5</v>
      </c>
      <c r="J110" s="62">
        <v>-3.5567365256903871E-3</v>
      </c>
    </row>
    <row r="111" spans="1:10" ht="15" x14ac:dyDescent="0.2">
      <c r="A111" s="58">
        <v>43470</v>
      </c>
      <c r="B111" s="60">
        <v>94.125979999999998</v>
      </c>
      <c r="C111" s="60">
        <v>271.202</v>
      </c>
      <c r="D111" s="23">
        <f t="shared" si="2"/>
        <v>-1.4495919360643974E-2</v>
      </c>
      <c r="E111" s="23">
        <f t="shared" si="3"/>
        <v>-7.544422144595068E-3</v>
      </c>
      <c r="H111" s="62">
        <v>68</v>
      </c>
      <c r="I111" s="62">
        <v>2.5523246312499004E-3</v>
      </c>
      <c r="J111" s="62">
        <v>-3.9136366087742566E-3</v>
      </c>
    </row>
    <row r="112" spans="1:10" ht="15" x14ac:dyDescent="0.2">
      <c r="A112" s="58">
        <v>43501</v>
      </c>
      <c r="B112" s="60">
        <v>93.930989999999994</v>
      </c>
      <c r="C112" s="60">
        <v>270.6164</v>
      </c>
      <c r="D112" s="23">
        <f t="shared" si="2"/>
        <v>-2.0737340379085294E-3</v>
      </c>
      <c r="E112" s="23">
        <f t="shared" si="3"/>
        <v>-2.1616107094958497E-3</v>
      </c>
      <c r="H112" s="62">
        <v>69</v>
      </c>
      <c r="I112" s="62">
        <v>-8.5713622444433138E-5</v>
      </c>
      <c r="J112" s="62">
        <v>-5.9893788634503547E-3</v>
      </c>
    </row>
    <row r="113" spans="1:10" ht="15" x14ac:dyDescent="0.2">
      <c r="A113" s="58">
        <v>43529</v>
      </c>
      <c r="B113" s="60">
        <v>94.794619999999995</v>
      </c>
      <c r="C113" s="60">
        <v>273.26510000000002</v>
      </c>
      <c r="D113" s="23">
        <f t="shared" si="2"/>
        <v>9.1522928811868347E-3</v>
      </c>
      <c r="E113" s="23">
        <f t="shared" si="3"/>
        <v>9.7400663192371961E-3</v>
      </c>
      <c r="H113" s="62">
        <v>70</v>
      </c>
      <c r="I113" s="62">
        <v>-3.4748005548207459E-3</v>
      </c>
      <c r="J113" s="62">
        <v>-4.9258626838532089E-3</v>
      </c>
    </row>
    <row r="114" spans="1:10" ht="15" x14ac:dyDescent="0.2">
      <c r="A114" s="58">
        <v>43621</v>
      </c>
      <c r="B114" s="60">
        <v>95.147480000000002</v>
      </c>
      <c r="C114" s="60">
        <v>272.14060000000001</v>
      </c>
      <c r="D114" s="23">
        <f t="shared" si="2"/>
        <v>3.7154522975554522E-3</v>
      </c>
      <c r="E114" s="23">
        <f t="shared" si="3"/>
        <v>-4.1235417722193463E-3</v>
      </c>
      <c r="H114" s="62">
        <v>71</v>
      </c>
      <c r="I114" s="62">
        <v>9.3583042333874971E-4</v>
      </c>
      <c r="J114" s="62">
        <v>-2.937695276263563E-3</v>
      </c>
    </row>
    <row r="115" spans="1:10" ht="15" x14ac:dyDescent="0.2">
      <c r="A115" s="58">
        <v>43651</v>
      </c>
      <c r="B115" s="60">
        <v>94.070269999999994</v>
      </c>
      <c r="C115" s="60">
        <v>267.59589999999997</v>
      </c>
      <c r="D115" s="23">
        <f t="shared" si="2"/>
        <v>-1.1386052710495944E-2</v>
      </c>
      <c r="E115" s="23">
        <f t="shared" si="3"/>
        <v>-1.6840837746325429E-2</v>
      </c>
      <c r="H115" s="62">
        <v>72</v>
      </c>
      <c r="I115" s="62">
        <v>4.4064737546493371E-3</v>
      </c>
      <c r="J115" s="62">
        <v>9.9905721037600106E-3</v>
      </c>
    </row>
    <row r="116" spans="1:10" ht="15" x14ac:dyDescent="0.2">
      <c r="A116" s="58">
        <v>43682</v>
      </c>
      <c r="B116" s="60">
        <v>93.141639999999995</v>
      </c>
      <c r="C116" s="60">
        <v>267.2242</v>
      </c>
      <c r="D116" s="23">
        <f t="shared" si="2"/>
        <v>-9.9207108814845634E-3</v>
      </c>
      <c r="E116" s="23">
        <f t="shared" si="3"/>
        <v>-1.3900003378586098E-3</v>
      </c>
      <c r="H116" s="62">
        <v>73</v>
      </c>
      <c r="I116" s="62">
        <v>-2.2365514637466327E-4</v>
      </c>
      <c r="J116" s="62">
        <v>3.9876967643846526E-3</v>
      </c>
    </row>
    <row r="117" spans="1:10" ht="15" x14ac:dyDescent="0.2">
      <c r="A117" s="58">
        <v>43713</v>
      </c>
      <c r="B117" s="60">
        <v>92.926940000000002</v>
      </c>
      <c r="C117" s="60">
        <v>266.41559999999998</v>
      </c>
      <c r="D117" s="23">
        <f t="shared" si="2"/>
        <v>-2.3077522845179371E-3</v>
      </c>
      <c r="E117" s="23">
        <f t="shared" si="3"/>
        <v>-3.0305109133471702E-3</v>
      </c>
      <c r="H117" s="62">
        <v>74</v>
      </c>
      <c r="I117" s="62">
        <v>3.3205535748458605E-3</v>
      </c>
      <c r="J117" s="62">
        <v>3.2764112147591748E-3</v>
      </c>
    </row>
    <row r="118" spans="1:10" ht="15" x14ac:dyDescent="0.2">
      <c r="A118" s="58">
        <v>43743</v>
      </c>
      <c r="B118" s="60">
        <v>95.139470000000003</v>
      </c>
      <c r="C118" s="60">
        <v>267.75389999999999</v>
      </c>
      <c r="D118" s="23">
        <f t="shared" si="2"/>
        <v>2.3530327233980037E-2</v>
      </c>
      <c r="E118" s="23">
        <f t="shared" si="3"/>
        <v>5.0107795378009565E-3</v>
      </c>
      <c r="H118" s="62">
        <v>75</v>
      </c>
      <c r="I118" s="62">
        <v>-1.00881365321689E-3</v>
      </c>
      <c r="J118" s="62">
        <v>3.69022914045441E-4</v>
      </c>
    </row>
    <row r="119" spans="1:10" ht="15" x14ac:dyDescent="0.2">
      <c r="A119" s="57" t="s">
        <v>338</v>
      </c>
      <c r="B119" s="60">
        <v>93.25367</v>
      </c>
      <c r="C119" s="60">
        <v>261.02519999999998</v>
      </c>
      <c r="D119" s="23">
        <f t="shared" si="2"/>
        <v>-2.0020505932918764E-2</v>
      </c>
      <c r="E119" s="23">
        <f t="shared" si="3"/>
        <v>-2.5451320662094469E-2</v>
      </c>
      <c r="H119" s="62">
        <v>76</v>
      </c>
      <c r="I119" s="62">
        <v>1.2076243202262119E-3</v>
      </c>
      <c r="J119" s="62">
        <v>3.7210515199570526E-3</v>
      </c>
    </row>
    <row r="120" spans="1:10" ht="15" x14ac:dyDescent="0.2">
      <c r="A120" s="57" t="s">
        <v>339</v>
      </c>
      <c r="B120" s="60">
        <v>93.627080000000007</v>
      </c>
      <c r="C120" s="60">
        <v>263.38580000000002</v>
      </c>
      <c r="D120" s="23">
        <f t="shared" si="2"/>
        <v>3.9962435611500483E-3</v>
      </c>
      <c r="E120" s="23">
        <f t="shared" si="3"/>
        <v>9.0029230675193386E-3</v>
      </c>
      <c r="H120" s="62">
        <v>77</v>
      </c>
      <c r="I120" s="62">
        <v>5.969474623712368E-3</v>
      </c>
      <c r="J120" s="62">
        <v>-2.3503914560429003E-3</v>
      </c>
    </row>
    <row r="121" spans="1:10" ht="15" x14ac:dyDescent="0.2">
      <c r="A121" s="57" t="s">
        <v>340</v>
      </c>
      <c r="B121" s="60">
        <v>93.244339999999994</v>
      </c>
      <c r="C121" s="60">
        <v>264.92860000000002</v>
      </c>
      <c r="D121" s="23">
        <f t="shared" si="2"/>
        <v>-4.096298248144073E-3</v>
      </c>
      <c r="E121" s="23">
        <f t="shared" si="3"/>
        <v>5.8404782665739449E-3</v>
      </c>
      <c r="H121" s="62">
        <v>78</v>
      </c>
      <c r="I121" s="62">
        <v>1.148846063716191E-3</v>
      </c>
      <c r="J121" s="62">
        <v>-9.0077419247929088E-4</v>
      </c>
    </row>
    <row r="122" spans="1:10" ht="15" x14ac:dyDescent="0.2">
      <c r="A122" s="57" t="s">
        <v>341</v>
      </c>
      <c r="B122" s="60">
        <v>94.579340000000002</v>
      </c>
      <c r="C122" s="60">
        <v>267.38220000000001</v>
      </c>
      <c r="D122" s="23">
        <f t="shared" si="2"/>
        <v>1.4215699341039126E-2</v>
      </c>
      <c r="E122" s="23">
        <f t="shared" si="3"/>
        <v>9.2187397911461366E-3</v>
      </c>
      <c r="H122" s="62">
        <v>79</v>
      </c>
      <c r="I122" s="62">
        <v>-5.2525830566873179E-3</v>
      </c>
      <c r="J122" s="62">
        <v>2.2380212142731788E-3</v>
      </c>
    </row>
    <row r="123" spans="1:10" ht="15" x14ac:dyDescent="0.2">
      <c r="A123" s="57" t="s">
        <v>342</v>
      </c>
      <c r="B123" s="60">
        <v>94.159229999999994</v>
      </c>
      <c r="C123" s="60">
        <v>265.65350000000001</v>
      </c>
      <c r="D123" s="23">
        <f t="shared" si="2"/>
        <v>-4.4517736233939172E-3</v>
      </c>
      <c r="E123" s="23">
        <f t="shared" si="3"/>
        <v>-6.4862674705270067E-3</v>
      </c>
      <c r="H123" s="62">
        <v>80</v>
      </c>
      <c r="I123" s="62">
        <v>2.2133734953101998E-3</v>
      </c>
      <c r="J123" s="62">
        <v>9.0178490290809318E-3</v>
      </c>
    </row>
    <row r="124" spans="1:10" ht="15" x14ac:dyDescent="0.2">
      <c r="A124" s="57" t="s">
        <v>343</v>
      </c>
      <c r="B124" s="60">
        <v>94.775379999999998</v>
      </c>
      <c r="C124" s="60">
        <v>263.89699999999999</v>
      </c>
      <c r="D124" s="23">
        <f t="shared" si="2"/>
        <v>6.5223855420444158E-3</v>
      </c>
      <c r="E124" s="23">
        <f t="shared" si="3"/>
        <v>-6.6339525384657991E-3</v>
      </c>
      <c r="H124" s="62">
        <v>81</v>
      </c>
      <c r="I124" s="62">
        <v>-3.3057512586459571E-3</v>
      </c>
      <c r="J124" s="62">
        <v>-1.6128199016765193E-2</v>
      </c>
    </row>
    <row r="125" spans="1:10" ht="15" x14ac:dyDescent="0.2">
      <c r="A125" s="57" t="s">
        <v>344</v>
      </c>
      <c r="B125" s="60">
        <v>94.401960000000003</v>
      </c>
      <c r="C125" s="60">
        <v>266.27620000000002</v>
      </c>
      <c r="D125" s="23">
        <f t="shared" si="2"/>
        <v>-3.9478352427583813E-3</v>
      </c>
      <c r="E125" s="23">
        <f t="shared" si="3"/>
        <v>8.9752404359111655E-3</v>
      </c>
      <c r="H125" s="62">
        <v>82</v>
      </c>
      <c r="I125" s="62">
        <v>-2.2475451011142779E-4</v>
      </c>
      <c r="J125" s="62">
        <v>-5.2766051925864173E-4</v>
      </c>
    </row>
    <row r="126" spans="1:10" ht="15" x14ac:dyDescent="0.2">
      <c r="A126" s="57" t="s">
        <v>345</v>
      </c>
      <c r="B126" s="60">
        <v>95.438220000000001</v>
      </c>
      <c r="C126" s="60">
        <v>265.45830000000001</v>
      </c>
      <c r="D126" s="23">
        <f t="shared" si="2"/>
        <v>1.0917291506938804E-2</v>
      </c>
      <c r="E126" s="23">
        <f t="shared" si="3"/>
        <v>-3.0763497386212691E-3</v>
      </c>
      <c r="H126" s="62">
        <v>83</v>
      </c>
      <c r="I126" s="62">
        <v>9.7738010115886289E-4</v>
      </c>
      <c r="J126" s="62">
        <v>6.44946068980389E-3</v>
      </c>
    </row>
    <row r="127" spans="1:10" ht="15" x14ac:dyDescent="0.2">
      <c r="A127" s="57" t="s">
        <v>346</v>
      </c>
      <c r="B127" s="60">
        <v>95.092799999999997</v>
      </c>
      <c r="C127" s="60">
        <v>262.21480000000003</v>
      </c>
      <c r="D127" s="23">
        <f t="shared" si="2"/>
        <v>-3.6258702486812212E-3</v>
      </c>
      <c r="E127" s="23">
        <f t="shared" si="3"/>
        <v>-1.2293751001455971E-2</v>
      </c>
      <c r="H127" s="62">
        <v>84</v>
      </c>
      <c r="I127" s="62">
        <v>-4.8718657525586313E-3</v>
      </c>
      <c r="J127" s="62">
        <v>-3.7098944202360734E-4</v>
      </c>
    </row>
    <row r="128" spans="1:10" ht="15" x14ac:dyDescent="0.2">
      <c r="A128" s="57" t="s">
        <v>347</v>
      </c>
      <c r="B128" s="60">
        <v>95.848979999999997</v>
      </c>
      <c r="C128" s="60">
        <v>262.80959999999999</v>
      </c>
      <c r="D128" s="23">
        <f t="shared" si="2"/>
        <v>7.9205709014531344E-3</v>
      </c>
      <c r="E128" s="23">
        <f t="shared" si="3"/>
        <v>2.2658004255340205E-3</v>
      </c>
      <c r="H128" s="62">
        <v>85</v>
      </c>
      <c r="I128" s="62">
        <v>-8.9973609278302859E-5</v>
      </c>
      <c r="J128" s="62">
        <v>3.8731022998294853E-3</v>
      </c>
    </row>
    <row r="129" spans="1:10" ht="15" x14ac:dyDescent="0.2">
      <c r="A129" s="57" t="s">
        <v>348</v>
      </c>
      <c r="B129" s="60">
        <v>95.615579999999994</v>
      </c>
      <c r="C129" s="60">
        <v>260.36540000000002</v>
      </c>
      <c r="D129" s="23">
        <f t="shared" si="2"/>
        <v>-2.4380503171190864E-3</v>
      </c>
      <c r="E129" s="23">
        <f t="shared" si="3"/>
        <v>-9.3437866213873805E-3</v>
      </c>
      <c r="H129" s="62">
        <v>86</v>
      </c>
      <c r="I129" s="62">
        <v>2.1502067111072581E-3</v>
      </c>
      <c r="J129" s="62">
        <v>4.1354380929250504E-3</v>
      </c>
    </row>
    <row r="130" spans="1:10" ht="15" x14ac:dyDescent="0.2">
      <c r="A130" s="57" t="s">
        <v>349</v>
      </c>
      <c r="B130" s="60">
        <v>95.335520000000002</v>
      </c>
      <c r="C130" s="60">
        <v>258.61810000000003</v>
      </c>
      <c r="D130" s="23">
        <f t="shared" si="2"/>
        <v>-2.9333185387392679E-3</v>
      </c>
      <c r="E130" s="23">
        <f t="shared" si="3"/>
        <v>-6.7335728477800789E-3</v>
      </c>
      <c r="H130" s="62">
        <v>87</v>
      </c>
      <c r="I130" s="62">
        <v>1.6322093744403502E-3</v>
      </c>
      <c r="J130" s="62">
        <v>1.0157201562944102E-2</v>
      </c>
    </row>
    <row r="131" spans="1:10" ht="15" x14ac:dyDescent="0.2">
      <c r="A131" s="57" t="s">
        <v>350</v>
      </c>
      <c r="B131" s="60">
        <v>95.400859999999994</v>
      </c>
      <c r="C131" s="60">
        <v>259.3245</v>
      </c>
      <c r="D131" s="23">
        <f t="shared" si="2"/>
        <v>6.851341370316342E-4</v>
      </c>
      <c r="E131" s="23">
        <f t="shared" si="3"/>
        <v>2.7277170790501789E-3</v>
      </c>
      <c r="H131" s="62">
        <v>88</v>
      </c>
      <c r="I131" s="62">
        <v>-3.8197159170631221E-3</v>
      </c>
      <c r="J131" s="62">
        <v>4.3093488620928409E-3</v>
      </c>
    </row>
    <row r="132" spans="1:10" ht="15" x14ac:dyDescent="0.2">
      <c r="A132" s="57" t="s">
        <v>351</v>
      </c>
      <c r="B132" s="60">
        <v>94.700699999999998</v>
      </c>
      <c r="C132" s="60">
        <v>255.83</v>
      </c>
      <c r="D132" s="23">
        <f t="shared" si="2"/>
        <v>-7.3662011604840464E-3</v>
      </c>
      <c r="E132" s="23">
        <f t="shared" si="3"/>
        <v>-1.356701184111163E-2</v>
      </c>
      <c r="H132" s="62">
        <v>89</v>
      </c>
      <c r="I132" s="62">
        <v>1.4534753221664796E-3</v>
      </c>
      <c r="J132" s="62">
        <v>1.1880357249883611E-4</v>
      </c>
    </row>
    <row r="133" spans="1:10" ht="15" x14ac:dyDescent="0.2">
      <c r="A133" s="58">
        <v>43530</v>
      </c>
      <c r="B133" s="60">
        <v>95.186149999999998</v>
      </c>
      <c r="C133" s="60">
        <v>255.17939999999999</v>
      </c>
      <c r="D133" s="23">
        <f t="shared" ref="D133:D196" si="4">LN(B133/B132)</f>
        <v>5.1130560921589466E-3</v>
      </c>
      <c r="E133" s="23">
        <f t="shared" ref="E133:E196" si="5">LN(C133/C132)</f>
        <v>-2.5463341830149156E-3</v>
      </c>
      <c r="H133" s="62">
        <v>90</v>
      </c>
      <c r="I133" s="62">
        <v>4.562328780859751E-3</v>
      </c>
      <c r="J133" s="62">
        <v>-1.9121250317288984E-3</v>
      </c>
    </row>
    <row r="134" spans="1:10" ht="15" x14ac:dyDescent="0.2">
      <c r="A134" s="58">
        <v>43561</v>
      </c>
      <c r="B134" s="60">
        <v>95.746279999999999</v>
      </c>
      <c r="C134" s="60">
        <v>260.71859999999998</v>
      </c>
      <c r="D134" s="23">
        <f t="shared" si="4"/>
        <v>5.8673281107582513E-3</v>
      </c>
      <c r="E134" s="23">
        <f t="shared" si="5"/>
        <v>2.1474837560183709E-2</v>
      </c>
      <c r="H134" s="62">
        <v>91</v>
      </c>
      <c r="I134" s="62">
        <v>3.6042037638296161E-3</v>
      </c>
      <c r="J134" s="62">
        <v>1.2241558591178647E-3</v>
      </c>
    </row>
    <row r="135" spans="1:10" ht="15" x14ac:dyDescent="0.2">
      <c r="A135" s="58">
        <v>43591</v>
      </c>
      <c r="B135" s="60">
        <v>97.482709999999997</v>
      </c>
      <c r="C135" s="60">
        <v>262.9769</v>
      </c>
      <c r="D135" s="23">
        <f t="shared" si="4"/>
        <v>1.7973252813959319E-2</v>
      </c>
      <c r="E135" s="23">
        <f t="shared" si="5"/>
        <v>8.6245308510591642E-3</v>
      </c>
      <c r="H135" s="62">
        <v>92</v>
      </c>
      <c r="I135" s="62">
        <v>2.1181198019184951E-3</v>
      </c>
      <c r="J135" s="62">
        <v>-1.3558932510494062E-3</v>
      </c>
    </row>
    <row r="136" spans="1:10" ht="15" x14ac:dyDescent="0.2">
      <c r="A136" s="58">
        <v>43622</v>
      </c>
      <c r="B136" s="60">
        <v>98.12688</v>
      </c>
      <c r="C136" s="60">
        <v>264.68700000000001</v>
      </c>
      <c r="D136" s="23">
        <f t="shared" si="4"/>
        <v>6.5863062096521265E-3</v>
      </c>
      <c r="E136" s="23">
        <f t="shared" si="5"/>
        <v>6.4818002038911568E-3</v>
      </c>
      <c r="H136" s="62">
        <v>93</v>
      </c>
      <c r="I136" s="62">
        <v>-2.1939314465031865E-3</v>
      </c>
      <c r="J136" s="62">
        <v>-2.9441512855482091E-3</v>
      </c>
    </row>
    <row r="137" spans="1:10" ht="15" x14ac:dyDescent="0.2">
      <c r="A137" s="58">
        <v>43652</v>
      </c>
      <c r="B137" s="60">
        <v>99.013750000000002</v>
      </c>
      <c r="C137" s="60">
        <v>267.33569999999997</v>
      </c>
      <c r="D137" s="23">
        <f t="shared" si="4"/>
        <v>8.9973942246046826E-3</v>
      </c>
      <c r="E137" s="23">
        <f t="shared" si="5"/>
        <v>9.9571762025302355E-3</v>
      </c>
      <c r="H137" s="62">
        <v>94</v>
      </c>
      <c r="I137" s="62">
        <v>4.4517964946571486E-3</v>
      </c>
      <c r="J137" s="62">
        <v>-1.0466164233930448E-3</v>
      </c>
    </row>
    <row r="138" spans="1:10" ht="15" x14ac:dyDescent="0.2">
      <c r="A138" s="58">
        <v>43744</v>
      </c>
      <c r="B138" s="60">
        <v>100.3767</v>
      </c>
      <c r="C138" s="60">
        <v>268.5625</v>
      </c>
      <c r="D138" s="23">
        <f t="shared" si="4"/>
        <v>1.3671379232364261E-2</v>
      </c>
      <c r="E138" s="23">
        <f t="shared" si="5"/>
        <v>4.578489508165101E-3</v>
      </c>
      <c r="H138" s="62">
        <v>95</v>
      </c>
      <c r="I138" s="62">
        <v>5.722442065168371E-3</v>
      </c>
      <c r="J138" s="62">
        <v>-6.0001645781172482E-3</v>
      </c>
    </row>
    <row r="139" spans="1:10" ht="15" x14ac:dyDescent="0.2">
      <c r="A139" s="58">
        <v>43775</v>
      </c>
      <c r="B139" s="60">
        <v>100.7689</v>
      </c>
      <c r="C139" s="60">
        <v>268.49740000000003</v>
      </c>
      <c r="D139" s="23">
        <f t="shared" si="4"/>
        <v>3.8996676738507719E-3</v>
      </c>
      <c r="E139" s="23">
        <f t="shared" si="5"/>
        <v>-2.4243105962228615E-4</v>
      </c>
      <c r="H139" s="62">
        <v>96</v>
      </c>
      <c r="I139" s="62">
        <v>3.6947723657338458E-3</v>
      </c>
      <c r="J139" s="62">
        <v>3.0483876842094266E-3</v>
      </c>
    </row>
    <row r="140" spans="1:10" ht="15" x14ac:dyDescent="0.2">
      <c r="A140" s="58">
        <v>43805</v>
      </c>
      <c r="B140" s="60">
        <v>101.5904</v>
      </c>
      <c r="C140" s="60">
        <v>268.02350000000001</v>
      </c>
      <c r="D140" s="23">
        <f t="shared" si="4"/>
        <v>8.1192662055897154E-3</v>
      </c>
      <c r="E140" s="23">
        <f t="shared" si="5"/>
        <v>-1.7665672418129582E-3</v>
      </c>
      <c r="H140" s="62">
        <v>97</v>
      </c>
      <c r="I140" s="62">
        <v>4.1574125142047353E-3</v>
      </c>
      <c r="J140" s="62">
        <v>-4.8121343336892638E-3</v>
      </c>
    </row>
    <row r="141" spans="1:10" ht="15" x14ac:dyDescent="0.2">
      <c r="A141" s="57" t="s">
        <v>352</v>
      </c>
      <c r="B141" s="60">
        <v>101.43170000000001</v>
      </c>
      <c r="C141" s="60">
        <v>269.12939999999998</v>
      </c>
      <c r="D141" s="23">
        <f t="shared" si="4"/>
        <v>-1.5633769163440436E-3</v>
      </c>
      <c r="E141" s="23">
        <f t="shared" si="5"/>
        <v>4.1176415971747081E-3</v>
      </c>
      <c r="H141" s="62">
        <v>98</v>
      </c>
      <c r="I141" s="62">
        <v>2.495155012454368E-3</v>
      </c>
      <c r="J141" s="62">
        <v>-1.8404331929698843E-3</v>
      </c>
    </row>
    <row r="142" spans="1:10" ht="15" x14ac:dyDescent="0.2">
      <c r="A142" s="57" t="s">
        <v>353</v>
      </c>
      <c r="B142" s="60">
        <v>101.82380000000001</v>
      </c>
      <c r="C142" s="60">
        <v>268.83199999999999</v>
      </c>
      <c r="D142" s="23">
        <f t="shared" si="4"/>
        <v>3.8582029651460085E-3</v>
      </c>
      <c r="E142" s="23">
        <f t="shared" si="5"/>
        <v>-1.1056556485166823E-3</v>
      </c>
      <c r="H142" s="62">
        <v>99</v>
      </c>
      <c r="I142" s="62">
        <v>1.2974794485414276E-3</v>
      </c>
      <c r="J142" s="62">
        <v>-3.747557891142516E-3</v>
      </c>
    </row>
    <row r="143" spans="1:10" ht="15" x14ac:dyDescent="0.2">
      <c r="A143" s="57" t="s">
        <v>354</v>
      </c>
      <c r="B143" s="60">
        <v>101.90779999999999</v>
      </c>
      <c r="C143" s="60">
        <v>268.93430000000001</v>
      </c>
      <c r="D143" s="23">
        <f t="shared" si="4"/>
        <v>8.2461439226814547E-4</v>
      </c>
      <c r="E143" s="23">
        <f t="shared" si="5"/>
        <v>3.8046267024913866E-4</v>
      </c>
      <c r="H143" s="62">
        <v>100</v>
      </c>
      <c r="I143" s="62">
        <v>3.7199963698200916E-4</v>
      </c>
      <c r="J143" s="62">
        <v>1.5955180268872314E-3</v>
      </c>
    </row>
    <row r="144" spans="1:10" ht="15" x14ac:dyDescent="0.2">
      <c r="A144" s="57" t="s">
        <v>355</v>
      </c>
      <c r="B144" s="60">
        <v>102.3652</v>
      </c>
      <c r="C144" s="60">
        <v>271.75020000000001</v>
      </c>
      <c r="D144" s="23">
        <f t="shared" si="4"/>
        <v>4.4783281632485216E-3</v>
      </c>
      <c r="E144" s="23">
        <f t="shared" si="5"/>
        <v>1.0416150118923289E-2</v>
      </c>
      <c r="H144" s="62">
        <v>101</v>
      </c>
      <c r="I144" s="62">
        <v>-3.2950263854670423E-3</v>
      </c>
      <c r="J144" s="62">
        <v>4.1568700201367898E-3</v>
      </c>
    </row>
    <row r="145" spans="1:10" ht="15" x14ac:dyDescent="0.2">
      <c r="A145" s="57" t="s">
        <v>356</v>
      </c>
      <c r="B145" s="60">
        <v>102.3372</v>
      </c>
      <c r="C145" s="60">
        <v>272.36369999999999</v>
      </c>
      <c r="D145" s="23">
        <f t="shared" si="4"/>
        <v>-2.7356787389523862E-4</v>
      </c>
      <c r="E145" s="23">
        <f t="shared" si="5"/>
        <v>2.2550435119629278E-3</v>
      </c>
      <c r="H145" s="62">
        <v>102</v>
      </c>
      <c r="I145" s="62">
        <v>3.3785196950911599E-3</v>
      </c>
      <c r="J145" s="62">
        <v>5.5726385693597932E-3</v>
      </c>
    </row>
    <row r="146" spans="1:10" ht="15" x14ac:dyDescent="0.2">
      <c r="A146" s="57" t="s">
        <v>357</v>
      </c>
      <c r="B146" s="60">
        <v>102.9907</v>
      </c>
      <c r="C146" s="60">
        <v>274.96589999999998</v>
      </c>
      <c r="D146" s="23">
        <f t="shared" si="4"/>
        <v>6.3654496694600833E-3</v>
      </c>
      <c r="E146" s="23">
        <f t="shared" si="5"/>
        <v>9.5087844943636604E-3</v>
      </c>
      <c r="H146" s="62">
        <v>103</v>
      </c>
      <c r="I146" s="62">
        <v>2.3061168649030194E-3</v>
      </c>
      <c r="J146" s="62">
        <v>-4.5275692763270987E-3</v>
      </c>
    </row>
    <row r="147" spans="1:10" ht="15" x14ac:dyDescent="0.2">
      <c r="A147" s="57" t="s">
        <v>358</v>
      </c>
      <c r="B147" s="60">
        <v>103.7469</v>
      </c>
      <c r="C147" s="60">
        <v>274.56619999999998</v>
      </c>
      <c r="D147" s="23">
        <f t="shared" si="4"/>
        <v>7.3155862553352753E-3</v>
      </c>
      <c r="E147" s="23">
        <f t="shared" si="5"/>
        <v>-1.4546923482167545E-3</v>
      </c>
      <c r="H147" s="62">
        <v>104</v>
      </c>
      <c r="I147" s="62">
        <v>2.3995930884704588E-4</v>
      </c>
      <c r="J147" s="62">
        <v>-8.5651438409326994E-4</v>
      </c>
    </row>
    <row r="148" spans="1:10" ht="15" x14ac:dyDescent="0.2">
      <c r="A148" s="57" t="s">
        <v>359</v>
      </c>
      <c r="B148" s="60">
        <v>103.8496</v>
      </c>
      <c r="C148" s="60">
        <v>274.23</v>
      </c>
      <c r="D148" s="23">
        <f t="shared" si="4"/>
        <v>9.8941945917378153E-4</v>
      </c>
      <c r="E148" s="23">
        <f t="shared" si="5"/>
        <v>-1.2252272958817206E-3</v>
      </c>
      <c r="H148" s="62">
        <v>105</v>
      </c>
      <c r="I148" s="62">
        <v>-8.5303149224324141E-3</v>
      </c>
      <c r="J148" s="62">
        <v>1.3176776901384203E-2</v>
      </c>
    </row>
    <row r="149" spans="1:10" ht="15" x14ac:dyDescent="0.2">
      <c r="A149" s="57" t="s">
        <v>360</v>
      </c>
      <c r="B149" s="60">
        <v>103.3642</v>
      </c>
      <c r="C149" s="60">
        <v>271.5403</v>
      </c>
      <c r="D149" s="23">
        <f t="shared" si="4"/>
        <v>-4.6850247218592584E-3</v>
      </c>
      <c r="E149" s="23">
        <f t="shared" si="5"/>
        <v>-9.8566073527078038E-3</v>
      </c>
      <c r="H149" s="62">
        <v>106</v>
      </c>
      <c r="I149" s="62">
        <v>4.1804952364585929E-4</v>
      </c>
      <c r="J149" s="62">
        <v>1.1480767453826348E-3</v>
      </c>
    </row>
    <row r="150" spans="1:10" ht="15" x14ac:dyDescent="0.2">
      <c r="A150" s="57" t="s">
        <v>361</v>
      </c>
      <c r="B150" s="60">
        <v>102.84139999999999</v>
      </c>
      <c r="C150" s="60">
        <v>271.26949999999999</v>
      </c>
      <c r="D150" s="23">
        <f t="shared" si="4"/>
        <v>-5.0706781986130734E-3</v>
      </c>
      <c r="E150" s="23">
        <f t="shared" si="5"/>
        <v>-9.9777130945755414E-4</v>
      </c>
      <c r="H150" s="62">
        <v>107</v>
      </c>
      <c r="I150" s="62">
        <v>5.9713867073987546E-3</v>
      </c>
      <c r="J150" s="62">
        <v>-5.461111832415085E-3</v>
      </c>
    </row>
    <row r="151" spans="1:10" ht="15" x14ac:dyDescent="0.2">
      <c r="A151" s="57" t="s">
        <v>362</v>
      </c>
      <c r="B151" s="60">
        <v>102.7854</v>
      </c>
      <c r="C151" s="60">
        <v>272.23140000000001</v>
      </c>
      <c r="D151" s="23">
        <f t="shared" si="4"/>
        <v>-5.446760965444465E-4</v>
      </c>
      <c r="E151" s="23">
        <f t="shared" si="5"/>
        <v>3.5396482482821343E-3</v>
      </c>
      <c r="H151" s="62">
        <v>108</v>
      </c>
      <c r="I151" s="62">
        <v>-6.2986675614019527E-3</v>
      </c>
      <c r="J151" s="62">
        <v>-1.2457545831931153E-3</v>
      </c>
    </row>
    <row r="152" spans="1:10" ht="15" x14ac:dyDescent="0.2">
      <c r="A152" s="57" t="s">
        <v>363</v>
      </c>
      <c r="B152" s="60">
        <v>103.1494</v>
      </c>
      <c r="C152" s="60">
        <v>273.63229999999999</v>
      </c>
      <c r="D152" s="23">
        <f t="shared" si="4"/>
        <v>3.5351031401610017E-3</v>
      </c>
      <c r="E152" s="23">
        <f t="shared" si="5"/>
        <v>5.1327944159883605E-3</v>
      </c>
      <c r="H152" s="62">
        <v>109</v>
      </c>
      <c r="I152" s="62">
        <v>-6.5774836512157988E-4</v>
      </c>
      <c r="J152" s="62">
        <v>-1.5038623443742699E-3</v>
      </c>
    </row>
    <row r="153" spans="1:10" ht="15" x14ac:dyDescent="0.2">
      <c r="A153" s="58">
        <v>43472</v>
      </c>
      <c r="B153" s="60">
        <v>103.27079999999999</v>
      </c>
      <c r="C153" s="60">
        <v>276.1164</v>
      </c>
      <c r="D153" s="23">
        <f t="shared" si="4"/>
        <v>1.1762416081067307E-3</v>
      </c>
      <c r="E153" s="23">
        <f t="shared" si="5"/>
        <v>9.0372816046915966E-3</v>
      </c>
      <c r="H153" s="62">
        <v>110</v>
      </c>
      <c r="I153" s="62">
        <v>4.4399948338939592E-3</v>
      </c>
      <c r="J153" s="62">
        <v>5.3000714853432369E-3</v>
      </c>
    </row>
    <row r="154" spans="1:10" ht="15" x14ac:dyDescent="0.2">
      <c r="A154" s="58">
        <v>43503</v>
      </c>
      <c r="B154" s="60">
        <v>104.1857</v>
      </c>
      <c r="C154" s="60">
        <v>276.83550000000002</v>
      </c>
      <c r="D154" s="23">
        <f t="shared" si="4"/>
        <v>8.8202194803221005E-3</v>
      </c>
      <c r="E154" s="23">
        <f t="shared" si="5"/>
        <v>2.6009510244538884E-3</v>
      </c>
      <c r="H154" s="62">
        <v>111</v>
      </c>
      <c r="I154" s="62">
        <v>1.971123405998614E-3</v>
      </c>
      <c r="J154" s="62">
        <v>-6.0946651782179603E-3</v>
      </c>
    </row>
    <row r="155" spans="1:10" ht="15" x14ac:dyDescent="0.2">
      <c r="A155" s="58">
        <v>43531</v>
      </c>
      <c r="B155" s="60">
        <v>104.8579</v>
      </c>
      <c r="C155" s="60">
        <v>279.0489</v>
      </c>
      <c r="D155" s="23">
        <f t="shared" si="4"/>
        <v>6.4312164244994686E-3</v>
      </c>
      <c r="E155" s="23">
        <f t="shared" si="5"/>
        <v>7.9635683156975105E-3</v>
      </c>
      <c r="H155" s="62">
        <v>112</v>
      </c>
      <c r="I155" s="62">
        <v>-4.8864759035794477E-3</v>
      </c>
      <c r="J155" s="62">
        <v>-1.1954361842745981E-2</v>
      </c>
    </row>
    <row r="156" spans="1:10" ht="15" x14ac:dyDescent="0.2">
      <c r="A156" s="58">
        <v>43592</v>
      </c>
      <c r="B156" s="60">
        <v>104.54049999999999</v>
      </c>
      <c r="C156" s="60">
        <v>278.73140000000001</v>
      </c>
      <c r="D156" s="23">
        <f t="shared" si="4"/>
        <v>-3.0315441100060101E-3</v>
      </c>
      <c r="E156" s="23">
        <f t="shared" si="5"/>
        <v>-1.1384411901649658E-3</v>
      </c>
      <c r="H156" s="62">
        <v>113</v>
      </c>
      <c r="I156" s="62">
        <v>-4.2210636079462113E-3</v>
      </c>
      <c r="J156" s="62">
        <v>2.8310632700876016E-3</v>
      </c>
    </row>
    <row r="157" spans="1:10" ht="15" x14ac:dyDescent="0.2">
      <c r="A157" s="58">
        <v>43684</v>
      </c>
      <c r="B157" s="60">
        <v>105.2313</v>
      </c>
      <c r="C157" s="60">
        <v>277.19970000000001</v>
      </c>
      <c r="D157" s="23">
        <f t="shared" si="4"/>
        <v>6.5862284363140218E-3</v>
      </c>
      <c r="E157" s="23">
        <f t="shared" si="5"/>
        <v>-5.5104090265400852E-3</v>
      </c>
      <c r="H157" s="62">
        <v>114</v>
      </c>
      <c r="I157" s="62">
        <v>-7.6401614210948538E-4</v>
      </c>
      <c r="J157" s="62">
        <v>-2.2664947712376848E-3</v>
      </c>
    </row>
    <row r="158" spans="1:10" ht="15" x14ac:dyDescent="0.2">
      <c r="A158" s="58">
        <v>43715</v>
      </c>
      <c r="B158" s="60">
        <v>105.3807</v>
      </c>
      <c r="C158" s="60">
        <v>277.5453</v>
      </c>
      <c r="D158" s="23">
        <f t="shared" si="4"/>
        <v>1.4187228178739776E-3</v>
      </c>
      <c r="E158" s="23">
        <f t="shared" si="5"/>
        <v>1.245978042923883E-3</v>
      </c>
      <c r="H158" s="62">
        <v>115</v>
      </c>
      <c r="I158" s="62">
        <v>1.0969065836965252E-2</v>
      </c>
      <c r="J158" s="62">
        <v>-5.9582862991642959E-3</v>
      </c>
    </row>
    <row r="159" spans="1:10" ht="15" x14ac:dyDescent="0.2">
      <c r="A159" s="58">
        <v>43745</v>
      </c>
      <c r="B159" s="60">
        <v>105.474</v>
      </c>
      <c r="C159" s="60">
        <v>278.87139999999999</v>
      </c>
      <c r="D159" s="23">
        <f t="shared" si="4"/>
        <v>8.8496966004710062E-4</v>
      </c>
      <c r="E159" s="23">
        <f t="shared" si="5"/>
        <v>4.7665805529576661E-3</v>
      </c>
      <c r="H159" s="62">
        <v>116</v>
      </c>
      <c r="I159" s="62">
        <v>-8.8073844769370052E-3</v>
      </c>
      <c r="J159" s="62">
        <v>-1.6643936185157464E-2</v>
      </c>
    </row>
    <row r="160" spans="1:10" ht="15" x14ac:dyDescent="0.2">
      <c r="A160" s="58">
        <v>43776</v>
      </c>
      <c r="B160" s="60">
        <v>106.3516</v>
      </c>
      <c r="C160" s="60">
        <v>279.52519999999998</v>
      </c>
      <c r="D160" s="23">
        <f t="shared" si="4"/>
        <v>8.2861091511133231E-3</v>
      </c>
      <c r="E160" s="23">
        <f t="shared" si="5"/>
        <v>2.3417058727222108E-3</v>
      </c>
      <c r="H160" s="62">
        <v>117</v>
      </c>
      <c r="I160" s="62">
        <v>2.0986308282280697E-3</v>
      </c>
      <c r="J160" s="62">
        <v>6.9042922392912685E-3</v>
      </c>
    </row>
    <row r="161" spans="1:10" ht="15" x14ac:dyDescent="0.2">
      <c r="A161" s="58">
        <v>43806</v>
      </c>
      <c r="B161" s="60">
        <v>106.9864</v>
      </c>
      <c r="C161" s="60">
        <v>280.77659999999997</v>
      </c>
      <c r="D161" s="23">
        <f t="shared" si="4"/>
        <v>5.9511373829997105E-3</v>
      </c>
      <c r="E161" s="23">
        <f t="shared" si="5"/>
        <v>4.466885813223586E-3</v>
      </c>
      <c r="H161" s="62">
        <v>118</v>
      </c>
      <c r="I161" s="62">
        <v>-1.5761955612317543E-3</v>
      </c>
      <c r="J161" s="62">
        <v>7.4166738278056994E-3</v>
      </c>
    </row>
    <row r="162" spans="1:10" ht="15" x14ac:dyDescent="0.2">
      <c r="A162" s="57" t="s">
        <v>364</v>
      </c>
      <c r="B162" s="60">
        <v>107.3411</v>
      </c>
      <c r="C162" s="60">
        <v>280.87</v>
      </c>
      <c r="D162" s="23">
        <f t="shared" si="4"/>
        <v>3.3098909269472241E-3</v>
      </c>
      <c r="E162" s="23">
        <f t="shared" si="5"/>
        <v>3.3259348800834723E-4</v>
      </c>
      <c r="H162" s="62">
        <v>119</v>
      </c>
      <c r="I162" s="62">
        <v>6.739289680644904E-3</v>
      </c>
      <c r="J162" s="62">
        <v>2.4794501105012325E-3</v>
      </c>
    </row>
    <row r="163" spans="1:10" ht="15" x14ac:dyDescent="0.2">
      <c r="A163" s="57" t="s">
        <v>365</v>
      </c>
      <c r="B163" s="60">
        <v>107.1358</v>
      </c>
      <c r="C163" s="60">
        <v>279.96409999999997</v>
      </c>
      <c r="D163" s="23">
        <f t="shared" si="4"/>
        <v>-1.9144258677972826E-3</v>
      </c>
      <c r="E163" s="23">
        <f t="shared" si="5"/>
        <v>-3.2305481705347363E-3</v>
      </c>
      <c r="H163" s="62">
        <v>120</v>
      </c>
      <c r="I163" s="62">
        <v>-1.7376170676700641E-3</v>
      </c>
      <c r="J163" s="62">
        <v>-4.7486504028569423E-3</v>
      </c>
    </row>
    <row r="164" spans="1:10" ht="15" x14ac:dyDescent="0.2">
      <c r="A164" s="57" t="s">
        <v>366</v>
      </c>
      <c r="B164" s="60">
        <v>106.9864</v>
      </c>
      <c r="C164" s="60">
        <v>278.05900000000003</v>
      </c>
      <c r="D164" s="23">
        <f t="shared" si="4"/>
        <v>-1.3954650591500076E-3</v>
      </c>
      <c r="E164" s="23">
        <f t="shared" si="5"/>
        <v>-6.8280592745629635E-3</v>
      </c>
      <c r="H164" s="62">
        <v>121</v>
      </c>
      <c r="I164" s="62">
        <v>3.2457528862508585E-3</v>
      </c>
      <c r="J164" s="62">
        <v>-9.8797054247166567E-3</v>
      </c>
    </row>
    <row r="165" spans="1:10" ht="15" x14ac:dyDescent="0.2">
      <c r="A165" s="57" t="s">
        <v>367</v>
      </c>
      <c r="B165" s="60">
        <v>107.0984</v>
      </c>
      <c r="C165" s="60">
        <v>279.07690000000002</v>
      </c>
      <c r="D165" s="23">
        <f t="shared" si="4"/>
        <v>1.0463144531314159E-3</v>
      </c>
      <c r="E165" s="23">
        <f t="shared" si="5"/>
        <v>3.6540496944816557E-3</v>
      </c>
      <c r="H165" s="62">
        <v>122</v>
      </c>
      <c r="I165" s="62">
        <v>-1.5087784526264861E-3</v>
      </c>
      <c r="J165" s="62">
        <v>1.0484018888537651E-2</v>
      </c>
    </row>
    <row r="166" spans="1:10" ht="15" x14ac:dyDescent="0.2">
      <c r="A166" s="57" t="s">
        <v>368</v>
      </c>
      <c r="B166" s="60">
        <v>106.3329</v>
      </c>
      <c r="C166" s="60">
        <v>277.52670000000001</v>
      </c>
      <c r="D166" s="23">
        <f t="shared" si="4"/>
        <v>-7.1732991597321469E-3</v>
      </c>
      <c r="E166" s="23">
        <f t="shared" si="5"/>
        <v>-5.5702263090775363E-3</v>
      </c>
      <c r="H166" s="62">
        <v>123</v>
      </c>
      <c r="I166" s="62">
        <v>5.2414813977106015E-3</v>
      </c>
      <c r="J166" s="62">
        <v>-8.3178311363318706E-3</v>
      </c>
    </row>
    <row r="167" spans="1:10" ht="15" x14ac:dyDescent="0.2">
      <c r="A167" s="57" t="s">
        <v>369</v>
      </c>
      <c r="B167" s="60">
        <v>105.3246</v>
      </c>
      <c r="C167" s="60">
        <v>278.20830000000001</v>
      </c>
      <c r="D167" s="23">
        <f t="shared" si="4"/>
        <v>-9.5277287842634555E-3</v>
      </c>
      <c r="E167" s="23">
        <f t="shared" si="5"/>
        <v>2.4529689214060355E-3</v>
      </c>
      <c r="H167" s="62">
        <v>124</v>
      </c>
      <c r="I167" s="62">
        <v>-1.3625740233384987E-3</v>
      </c>
      <c r="J167" s="62">
        <v>-1.0931176978117473E-2</v>
      </c>
    </row>
    <row r="168" spans="1:10" ht="15" x14ac:dyDescent="0.2">
      <c r="A168" s="57" t="s">
        <v>370</v>
      </c>
      <c r="B168" s="60">
        <v>104.6431</v>
      </c>
      <c r="C168" s="60">
        <v>280.19760000000002</v>
      </c>
      <c r="D168" s="23">
        <f t="shared" si="4"/>
        <v>-6.4914974367292202E-3</v>
      </c>
      <c r="E168" s="23">
        <f t="shared" si="5"/>
        <v>7.1249548601035103E-3</v>
      </c>
      <c r="H168" s="62">
        <v>125</v>
      </c>
      <c r="I168" s="62">
        <v>3.880669402865025E-3</v>
      </c>
      <c r="J168" s="62">
        <v>-1.6148689773310045E-3</v>
      </c>
    </row>
    <row r="169" spans="1:10" ht="15" x14ac:dyDescent="0.2">
      <c r="A169" s="57" t="s">
        <v>371</v>
      </c>
      <c r="B169" s="60">
        <v>104.5591</v>
      </c>
      <c r="C169" s="60">
        <v>281.51440000000002</v>
      </c>
      <c r="D169" s="23">
        <f t="shared" si="4"/>
        <v>-8.0305087149409979E-4</v>
      </c>
      <c r="E169" s="23">
        <f t="shared" si="5"/>
        <v>4.6885322449723649E-3</v>
      </c>
      <c r="H169" s="62">
        <v>126</v>
      </c>
      <c r="I169" s="62">
        <v>-8.2318452949396346E-4</v>
      </c>
      <c r="J169" s="62">
        <v>-8.5206020918934169E-3</v>
      </c>
    </row>
    <row r="170" spans="1:10" ht="15" x14ac:dyDescent="0.2">
      <c r="A170" s="57" t="s">
        <v>372</v>
      </c>
      <c r="B170" s="60">
        <v>104.7645</v>
      </c>
      <c r="C170" s="60">
        <v>280.1696</v>
      </c>
      <c r="D170" s="23">
        <f t="shared" si="4"/>
        <v>1.9625122625834372E-3</v>
      </c>
      <c r="E170" s="23">
        <f t="shared" si="5"/>
        <v>-4.7884667165950297E-3</v>
      </c>
      <c r="H170" s="62">
        <v>127</v>
      </c>
      <c r="I170" s="62">
        <v>-1.0480860219496981E-3</v>
      </c>
      <c r="J170" s="62">
        <v>-5.6854868258303807E-3</v>
      </c>
    </row>
    <row r="171" spans="1:10" ht="15" x14ac:dyDescent="0.2">
      <c r="A171" s="57" t="s">
        <v>373</v>
      </c>
      <c r="B171" s="60">
        <v>105.51139999999999</v>
      </c>
      <c r="C171" s="60">
        <v>282.04669999999999</v>
      </c>
      <c r="D171" s="23">
        <f t="shared" si="4"/>
        <v>7.1040299070177946E-3</v>
      </c>
      <c r="E171" s="23">
        <f t="shared" si="5"/>
        <v>6.6775259802477442E-3</v>
      </c>
      <c r="H171" s="62">
        <v>128</v>
      </c>
      <c r="I171" s="62">
        <v>5.9505474831643423E-4</v>
      </c>
      <c r="J171" s="62">
        <v>2.1326623307337447E-3</v>
      </c>
    </row>
    <row r="172" spans="1:10" ht="15" x14ac:dyDescent="0.2">
      <c r="A172" s="57" t="s">
        <v>374</v>
      </c>
      <c r="B172" s="60">
        <v>104.8112</v>
      </c>
      <c r="C172" s="60">
        <v>281.53309999999999</v>
      </c>
      <c r="D172" s="23">
        <f t="shared" si="4"/>
        <v>-6.6583675447024933E-3</v>
      </c>
      <c r="E172" s="23">
        <f t="shared" si="5"/>
        <v>-1.8226350276625445E-3</v>
      </c>
      <c r="H172" s="62">
        <v>129</v>
      </c>
      <c r="I172" s="62">
        <v>-3.0610597480856252E-3</v>
      </c>
      <c r="J172" s="62">
        <v>-1.0505952093026006E-2</v>
      </c>
    </row>
    <row r="173" spans="1:10" ht="15" x14ac:dyDescent="0.2">
      <c r="A173" s="57" t="s">
        <v>375</v>
      </c>
      <c r="B173" s="60">
        <v>104.6151</v>
      </c>
      <c r="C173" s="60">
        <v>280.84199999999998</v>
      </c>
      <c r="D173" s="23">
        <f t="shared" si="4"/>
        <v>-1.8727357291084506E-3</v>
      </c>
      <c r="E173" s="23">
        <f t="shared" si="5"/>
        <v>-2.4577914203390856E-3</v>
      </c>
      <c r="H173" s="62">
        <v>130</v>
      </c>
      <c r="I173" s="62">
        <v>2.6057758338080784E-3</v>
      </c>
      <c r="J173" s="62">
        <v>-5.1521100168229941E-3</v>
      </c>
    </row>
    <row r="174" spans="1:10" ht="15" x14ac:dyDescent="0.2">
      <c r="A174" s="57" t="s">
        <v>376</v>
      </c>
      <c r="B174" s="60">
        <v>103.0467</v>
      </c>
      <c r="C174" s="60">
        <v>277.76949999999999</v>
      </c>
      <c r="D174" s="23">
        <f t="shared" si="4"/>
        <v>-1.5105617142578513E-2</v>
      </c>
      <c r="E174" s="23">
        <f t="shared" si="5"/>
        <v>-1.100060054031134E-2</v>
      </c>
      <c r="H174" s="62">
        <v>131</v>
      </c>
      <c r="I174" s="62">
        <v>2.9482910514120799E-3</v>
      </c>
      <c r="J174" s="62">
        <v>1.8526546508771627E-2</v>
      </c>
    </row>
    <row r="175" spans="1:10" ht="15" x14ac:dyDescent="0.2">
      <c r="A175" s="58">
        <v>43473</v>
      </c>
      <c r="B175" s="60">
        <v>102.11320000000001</v>
      </c>
      <c r="C175" s="60">
        <v>275.35059999999999</v>
      </c>
      <c r="D175" s="23">
        <f t="shared" si="4"/>
        <v>-9.1002817053222346E-3</v>
      </c>
      <c r="E175" s="23">
        <f t="shared" si="5"/>
        <v>-8.746438325075526E-3</v>
      </c>
      <c r="H175" s="62">
        <v>132</v>
      </c>
      <c r="I175" s="62">
        <v>8.4455961771074759E-3</v>
      </c>
      <c r="J175" s="62">
        <v>1.7893467395168824E-4</v>
      </c>
    </row>
    <row r="176" spans="1:10" ht="15" x14ac:dyDescent="0.2">
      <c r="A176" s="58">
        <v>43504</v>
      </c>
      <c r="B176" s="60">
        <v>102.1319</v>
      </c>
      <c r="C176" s="60">
        <v>273.27749999999997</v>
      </c>
      <c r="D176" s="23">
        <f t="shared" si="4"/>
        <v>1.8311332856692762E-4</v>
      </c>
      <c r="E176" s="23">
        <f t="shared" si="5"/>
        <v>-7.5574323190713997E-3</v>
      </c>
      <c r="H176" s="62">
        <v>133</v>
      </c>
      <c r="I176" s="62">
        <v>3.2747792863229508E-3</v>
      </c>
      <c r="J176" s="62">
        <v>3.207020917568206E-3</v>
      </c>
    </row>
    <row r="177" spans="1:10" ht="15" x14ac:dyDescent="0.2">
      <c r="A177" s="58">
        <v>43593</v>
      </c>
      <c r="B177" s="60">
        <v>98.789689999999993</v>
      </c>
      <c r="C177" s="60">
        <v>265.0591</v>
      </c>
      <c r="D177" s="23">
        <f t="shared" si="4"/>
        <v>-3.3271868075262084E-2</v>
      </c>
      <c r="E177" s="23">
        <f t="shared" si="5"/>
        <v>-3.0534942442761059E-2</v>
      </c>
      <c r="H177" s="62">
        <v>134</v>
      </c>
      <c r="I177" s="62">
        <v>4.369655293572249E-3</v>
      </c>
      <c r="J177" s="62">
        <v>5.5875209089579865E-3</v>
      </c>
    </row>
    <row r="178" spans="1:10" ht="15" x14ac:dyDescent="0.2">
      <c r="A178" s="58">
        <v>43624</v>
      </c>
      <c r="B178" s="60">
        <v>100.1434</v>
      </c>
      <c r="C178" s="60">
        <v>268.77600000000001</v>
      </c>
      <c r="D178" s="23">
        <f t="shared" si="4"/>
        <v>1.3609911709944635E-2</v>
      </c>
      <c r="E178" s="23">
        <f t="shared" si="5"/>
        <v>1.39254989593663E-2</v>
      </c>
      <c r="H178" s="62">
        <v>135</v>
      </c>
      <c r="I178" s="62">
        <v>6.4921137071609304E-3</v>
      </c>
      <c r="J178" s="62">
        <v>-1.9136241989958294E-3</v>
      </c>
    </row>
    <row r="179" spans="1:10" ht="15" x14ac:dyDescent="0.2">
      <c r="A179" s="58">
        <v>43654</v>
      </c>
      <c r="B179" s="60">
        <v>101.0116</v>
      </c>
      <c r="C179" s="60">
        <v>268.9348</v>
      </c>
      <c r="D179" s="23">
        <f t="shared" si="4"/>
        <v>8.6322029395076074E-3</v>
      </c>
      <c r="E179" s="23">
        <f t="shared" si="5"/>
        <v>5.906520925994678E-4</v>
      </c>
      <c r="H179" s="62">
        <v>136</v>
      </c>
      <c r="I179" s="62">
        <v>2.0547756801675083E-3</v>
      </c>
      <c r="J179" s="62">
        <v>-2.2972067397897945E-3</v>
      </c>
    </row>
    <row r="180" spans="1:10" ht="15" x14ac:dyDescent="0.2">
      <c r="A180" s="58">
        <v>43685</v>
      </c>
      <c r="B180" s="60">
        <v>101.809</v>
      </c>
      <c r="C180" s="60">
        <v>274.21140000000003</v>
      </c>
      <c r="D180" s="23">
        <f t="shared" si="4"/>
        <v>7.8631471215281322E-3</v>
      </c>
      <c r="E180" s="23">
        <f t="shared" si="5"/>
        <v>1.943037071521693E-2</v>
      </c>
      <c r="H180" s="62">
        <v>137</v>
      </c>
      <c r="I180" s="62">
        <v>3.9708970179098144E-3</v>
      </c>
      <c r="J180" s="62">
        <v>-5.7374642597227722E-3</v>
      </c>
    </row>
    <row r="181" spans="1:10" ht="15" x14ac:dyDescent="0.2">
      <c r="A181" s="58">
        <v>43716</v>
      </c>
      <c r="B181" s="60">
        <v>100.64570000000001</v>
      </c>
      <c r="C181" s="60">
        <v>272.34350000000001</v>
      </c>
      <c r="D181" s="23">
        <f t="shared" si="4"/>
        <v>-1.1492079984849784E-2</v>
      </c>
      <c r="E181" s="23">
        <f t="shared" si="5"/>
        <v>-6.8352045598897068E-3</v>
      </c>
      <c r="H181" s="62">
        <v>138</v>
      </c>
      <c r="I181" s="62">
        <v>-4.2599499732062719E-4</v>
      </c>
      <c r="J181" s="62">
        <v>4.5436365944953351E-3</v>
      </c>
    </row>
    <row r="182" spans="1:10" ht="15" x14ac:dyDescent="0.2">
      <c r="A182" s="58">
        <v>43807</v>
      </c>
      <c r="B182" s="60">
        <v>98.713099999999997</v>
      </c>
      <c r="C182" s="60">
        <v>269.02809999999999</v>
      </c>
      <c r="D182" s="23">
        <f t="shared" si="4"/>
        <v>-1.9388765805366498E-2</v>
      </c>
      <c r="E182" s="23">
        <f t="shared" si="5"/>
        <v>-1.2248302083713932E-2</v>
      </c>
      <c r="H182" s="62">
        <v>139</v>
      </c>
      <c r="I182" s="62">
        <v>2.0359465397848746E-3</v>
      </c>
      <c r="J182" s="62">
        <v>-3.1416021883015569E-3</v>
      </c>
    </row>
    <row r="183" spans="1:10" ht="15" x14ac:dyDescent="0.2">
      <c r="A183" s="57" t="s">
        <v>377</v>
      </c>
      <c r="B183" s="60">
        <v>100.7677</v>
      </c>
      <c r="C183" s="60">
        <v>273.21199999999999</v>
      </c>
      <c r="D183" s="23">
        <f t="shared" si="4"/>
        <v>2.0600204715790934E-2</v>
      </c>
      <c r="E183" s="23">
        <f t="shared" si="5"/>
        <v>1.5432215484595304E-2</v>
      </c>
      <c r="H183" s="62">
        <v>140</v>
      </c>
      <c r="I183" s="62">
        <v>6.5839278657816463E-4</v>
      </c>
      <c r="J183" s="62">
        <v>-2.7793011632902596E-4</v>
      </c>
    </row>
    <row r="184" spans="1:10" ht="15" x14ac:dyDescent="0.2">
      <c r="A184" s="57" t="s">
        <v>378</v>
      </c>
      <c r="B184" s="60">
        <v>99.632490000000004</v>
      </c>
      <c r="C184" s="60">
        <v>265.13380000000001</v>
      </c>
      <c r="D184" s="23">
        <f t="shared" si="4"/>
        <v>-1.1329551561978637E-2</v>
      </c>
      <c r="E184" s="23">
        <f t="shared" si="5"/>
        <v>-3.0013446372684795E-2</v>
      </c>
      <c r="H184" s="62">
        <v>141</v>
      </c>
      <c r="I184" s="62">
        <v>2.3175456339210214E-3</v>
      </c>
      <c r="J184" s="62">
        <v>8.0986044850022663E-3</v>
      </c>
    </row>
    <row r="185" spans="1:10" ht="15" x14ac:dyDescent="0.2">
      <c r="A185" s="57" t="s">
        <v>379</v>
      </c>
      <c r="B185" s="60">
        <v>105.72110000000001</v>
      </c>
      <c r="C185" s="60">
        <v>265.83420000000001</v>
      </c>
      <c r="D185" s="23">
        <f t="shared" si="4"/>
        <v>5.9316178308334661E-2</v>
      </c>
      <c r="E185" s="23">
        <f t="shared" si="5"/>
        <v>2.6382019490377752E-3</v>
      </c>
      <c r="H185" s="62">
        <v>142</v>
      </c>
      <c r="I185" s="62">
        <v>1.5970779152516931E-4</v>
      </c>
      <c r="J185" s="62">
        <v>2.0953357204377583E-3</v>
      </c>
    </row>
    <row r="186" spans="1:10" ht="15" x14ac:dyDescent="0.2">
      <c r="A186" s="57" t="s">
        <v>380</v>
      </c>
      <c r="B186" s="60">
        <v>106.0026</v>
      </c>
      <c r="C186" s="60">
        <v>269.75670000000002</v>
      </c>
      <c r="D186" s="23">
        <f t="shared" si="4"/>
        <v>2.6591275882001443E-3</v>
      </c>
      <c r="E186" s="23">
        <f t="shared" si="5"/>
        <v>1.4647635468916995E-2</v>
      </c>
      <c r="H186" s="62">
        <v>143</v>
      </c>
      <c r="I186" s="62">
        <v>3.1744882453486065E-3</v>
      </c>
      <c r="J186" s="62">
        <v>6.3342962490150539E-3</v>
      </c>
    </row>
    <row r="187" spans="1:10" ht="15" x14ac:dyDescent="0.2">
      <c r="A187" s="57" t="s">
        <v>381</v>
      </c>
      <c r="B187" s="60">
        <v>106.7719</v>
      </c>
      <c r="C187" s="60">
        <v>273.00659999999999</v>
      </c>
      <c r="D187" s="23">
        <f t="shared" si="4"/>
        <v>7.2311611795783009E-3</v>
      </c>
      <c r="E187" s="23">
        <f t="shared" si="5"/>
        <v>1.1975529074324679E-2</v>
      </c>
      <c r="H187" s="62">
        <v>144</v>
      </c>
      <c r="I187" s="62">
        <v>3.6059456392857495E-3</v>
      </c>
      <c r="J187" s="62">
        <v>-5.060637987502504E-3</v>
      </c>
    </row>
    <row r="188" spans="1:10" ht="15" x14ac:dyDescent="0.2">
      <c r="A188" s="57" t="s">
        <v>382</v>
      </c>
      <c r="B188" s="60">
        <v>105.1207</v>
      </c>
      <c r="C188" s="60">
        <v>270.91460000000001</v>
      </c>
      <c r="D188" s="23">
        <f t="shared" si="4"/>
        <v>-1.5585569522272805E-2</v>
      </c>
      <c r="E188" s="23">
        <f t="shared" si="5"/>
        <v>-7.6923286521204627E-3</v>
      </c>
      <c r="H188" s="62">
        <v>145</v>
      </c>
      <c r="I188" s="62">
        <v>7.3323083168853637E-4</v>
      </c>
      <c r="J188" s="62">
        <v>-1.958458127570257E-3</v>
      </c>
    </row>
    <row r="189" spans="1:10" ht="15" x14ac:dyDescent="0.2">
      <c r="A189" s="57" t="s">
        <v>383</v>
      </c>
      <c r="B189" s="60">
        <v>105.0926</v>
      </c>
      <c r="C189" s="60">
        <v>273.11869999999999</v>
      </c>
      <c r="D189" s="23">
        <f t="shared" si="4"/>
        <v>-2.6734750053742414E-4</v>
      </c>
      <c r="E189" s="23">
        <f t="shared" si="5"/>
        <v>8.102857157481342E-3</v>
      </c>
      <c r="H189" s="62">
        <v>146</v>
      </c>
      <c r="I189" s="62">
        <v>-1.8435364823867725E-3</v>
      </c>
      <c r="J189" s="62">
        <v>-8.0130708703210311E-3</v>
      </c>
    </row>
    <row r="190" spans="1:10" ht="15" x14ac:dyDescent="0.2">
      <c r="A190" s="57" t="s">
        <v>384</v>
      </c>
      <c r="B190" s="60">
        <v>104.9894</v>
      </c>
      <c r="C190" s="60">
        <v>273.03460000000001</v>
      </c>
      <c r="D190" s="23">
        <f t="shared" si="4"/>
        <v>-9.8247358937170203E-4</v>
      </c>
      <c r="E190" s="23">
        <f t="shared" si="5"/>
        <v>-3.0797214139219466E-4</v>
      </c>
      <c r="H190" s="62">
        <v>147</v>
      </c>
      <c r="I190" s="62">
        <v>-2.0186618764791719E-3</v>
      </c>
      <c r="J190" s="62">
        <v>1.0208905670216178E-3</v>
      </c>
    </row>
    <row r="191" spans="1:10" ht="15" x14ac:dyDescent="0.2">
      <c r="A191" s="57" t="s">
        <v>385</v>
      </c>
      <c r="B191" s="60">
        <v>103.97620000000001</v>
      </c>
      <c r="C191" s="60">
        <v>266.02109999999999</v>
      </c>
      <c r="D191" s="23">
        <f t="shared" si="4"/>
        <v>-9.6973658822865055E-3</v>
      </c>
      <c r="E191" s="23">
        <f t="shared" si="5"/>
        <v>-2.6022898136831309E-2</v>
      </c>
      <c r="H191" s="62">
        <v>148</v>
      </c>
      <c r="I191" s="62">
        <v>3.6597441962729464E-5</v>
      </c>
      <c r="J191" s="62">
        <v>3.5030508063194046E-3</v>
      </c>
    </row>
    <row r="192" spans="1:10" ht="15" x14ac:dyDescent="0.2">
      <c r="A192" s="57" t="s">
        <v>386</v>
      </c>
      <c r="B192" s="60">
        <v>105.06440000000001</v>
      </c>
      <c r="C192" s="60">
        <v>268.96269999999998</v>
      </c>
      <c r="D192" s="23">
        <f t="shared" si="4"/>
        <v>1.0411468680590046E-2</v>
      </c>
      <c r="E192" s="23">
        <f t="shared" si="5"/>
        <v>1.0997079333335784E-2</v>
      </c>
      <c r="H192" s="62">
        <v>149</v>
      </c>
      <c r="I192" s="62">
        <v>1.8892267833393631E-3</v>
      </c>
      <c r="J192" s="62">
        <v>3.2435676326489976E-3</v>
      </c>
    </row>
    <row r="193" spans="1:10" ht="15" x14ac:dyDescent="0.2">
      <c r="A193" s="57" t="s">
        <v>387</v>
      </c>
      <c r="B193" s="60">
        <v>105.4678</v>
      </c>
      <c r="C193" s="60">
        <v>267.90750000000003</v>
      </c>
      <c r="D193" s="23">
        <f t="shared" si="4"/>
        <v>3.8321975800892165E-3</v>
      </c>
      <c r="E193" s="23">
        <f t="shared" si="5"/>
        <v>-3.9309365979656591E-3</v>
      </c>
      <c r="H193" s="62">
        <v>150</v>
      </c>
      <c r="I193" s="62">
        <v>8.1806684232810071E-4</v>
      </c>
      <c r="J193" s="62">
        <v>8.219214762363496E-3</v>
      </c>
    </row>
    <row r="194" spans="1:10" ht="15" x14ac:dyDescent="0.2">
      <c r="A194" s="57" t="s">
        <v>388</v>
      </c>
      <c r="B194" s="60">
        <v>105.74930000000001</v>
      </c>
      <c r="C194" s="60">
        <v>269.79399999999998</v>
      </c>
      <c r="D194" s="23">
        <f t="shared" si="4"/>
        <v>2.6655054602071995E-3</v>
      </c>
      <c r="E194" s="23">
        <f t="shared" si="5"/>
        <v>7.0169331516294689E-3</v>
      </c>
      <c r="H194" s="62">
        <v>151</v>
      </c>
      <c r="I194" s="62">
        <v>4.2892001731442437E-3</v>
      </c>
      <c r="J194" s="62">
        <v>-1.6882491486903553E-3</v>
      </c>
    </row>
    <row r="195" spans="1:10" ht="15" x14ac:dyDescent="0.2">
      <c r="A195" s="57" t="s">
        <v>389</v>
      </c>
      <c r="B195" s="60">
        <v>107.0252</v>
      </c>
      <c r="C195" s="60">
        <v>273.24</v>
      </c>
      <c r="D195" s="23">
        <f t="shared" si="4"/>
        <v>1.1993122232388506E-2</v>
      </c>
      <c r="E195" s="23">
        <f t="shared" si="5"/>
        <v>1.2691825032606579E-2</v>
      </c>
      <c r="H195" s="62">
        <v>152</v>
      </c>
      <c r="I195" s="62">
        <v>3.2043529544428873E-3</v>
      </c>
      <c r="J195" s="62">
        <v>4.7592153612546232E-3</v>
      </c>
    </row>
    <row r="196" spans="1:10" ht="15" x14ac:dyDescent="0.2">
      <c r="A196" s="57" t="s">
        <v>390</v>
      </c>
      <c r="B196" s="60">
        <v>107.19410000000001</v>
      </c>
      <c r="C196" s="60">
        <v>273.11869999999999</v>
      </c>
      <c r="D196" s="23">
        <f t="shared" si="4"/>
        <v>1.5768890571354252E-3</v>
      </c>
      <c r="E196" s="23">
        <f t="shared" si="5"/>
        <v>-4.4403064138266024E-4</v>
      </c>
      <c r="H196" s="62">
        <v>153</v>
      </c>
      <c r="I196" s="62">
        <v>-1.0926902921428077E-3</v>
      </c>
      <c r="J196" s="62">
        <v>-4.5750898022158155E-5</v>
      </c>
    </row>
    <row r="197" spans="1:10" ht="15" x14ac:dyDescent="0.2">
      <c r="A197" s="58">
        <v>43533</v>
      </c>
      <c r="B197" s="60">
        <v>107.5505</v>
      </c>
      <c r="C197" s="60">
        <v>271.52170000000001</v>
      </c>
      <c r="D197" s="23">
        <f t="shared" ref="D197:D260" si="6">LN(B197/B196)</f>
        <v>3.3192948947371689E-3</v>
      </c>
      <c r="E197" s="23">
        <f t="shared" ref="E197:E260" si="7">LN(C197/C196)</f>
        <v>-5.8644367070400652E-3</v>
      </c>
      <c r="H197" s="62">
        <v>154</v>
      </c>
      <c r="I197" s="62">
        <v>3.2747439694198075E-3</v>
      </c>
      <c r="J197" s="62">
        <v>-8.7851529959598919E-3</v>
      </c>
    </row>
    <row r="198" spans="1:10" ht="15" x14ac:dyDescent="0.2">
      <c r="A198" s="58">
        <v>43564</v>
      </c>
      <c r="B198" s="60">
        <v>108.742</v>
      </c>
      <c r="C198" s="60">
        <v>274.60359999999997</v>
      </c>
      <c r="D198" s="23">
        <f t="shared" si="6"/>
        <v>1.101759934109914E-2</v>
      </c>
      <c r="E198" s="23">
        <f t="shared" si="7"/>
        <v>1.1286540710859924E-2</v>
      </c>
      <c r="H198" s="62">
        <v>155</v>
      </c>
      <c r="I198" s="62">
        <v>9.2817765418420244E-4</v>
      </c>
      <c r="J198" s="62">
        <v>3.1780038873968056E-4</v>
      </c>
    </row>
    <row r="199" spans="1:10" ht="15" x14ac:dyDescent="0.2">
      <c r="A199" s="58">
        <v>43594</v>
      </c>
      <c r="B199" s="60">
        <v>108.30110000000001</v>
      </c>
      <c r="C199" s="60">
        <v>278.13369999999998</v>
      </c>
      <c r="D199" s="23">
        <f t="shared" si="6"/>
        <v>-4.0627931177573268E-3</v>
      </c>
      <c r="E199" s="23">
        <f t="shared" si="7"/>
        <v>1.2773330104058204E-2</v>
      </c>
      <c r="H199" s="62">
        <v>156</v>
      </c>
      <c r="I199" s="62">
        <v>6.8580013719849635E-4</v>
      </c>
      <c r="J199" s="62">
        <v>4.0807804157591693E-3</v>
      </c>
    </row>
    <row r="200" spans="1:10" ht="15" x14ac:dyDescent="0.2">
      <c r="A200" s="58">
        <v>43625</v>
      </c>
      <c r="B200" s="60">
        <v>107.63500000000001</v>
      </c>
      <c r="C200" s="60">
        <v>278.3485</v>
      </c>
      <c r="D200" s="23">
        <f t="shared" si="6"/>
        <v>-6.1694372803289769E-3</v>
      </c>
      <c r="E200" s="23">
        <f t="shared" si="7"/>
        <v>7.7199238598452103E-4</v>
      </c>
      <c r="H200" s="62">
        <v>157</v>
      </c>
      <c r="I200" s="62">
        <v>4.0466604644948181E-3</v>
      </c>
      <c r="J200" s="62">
        <v>-1.7049545917726073E-3</v>
      </c>
    </row>
    <row r="201" spans="1:10" ht="15" x14ac:dyDescent="0.2">
      <c r="A201" s="58">
        <v>43717</v>
      </c>
      <c r="B201" s="60">
        <v>109.136</v>
      </c>
      <c r="C201" s="60">
        <v>278.48860000000002</v>
      </c>
      <c r="D201" s="23">
        <f t="shared" si="6"/>
        <v>1.3848937265953367E-2</v>
      </c>
      <c r="E201" s="23">
        <f t="shared" si="7"/>
        <v>5.0319924069805943E-4</v>
      </c>
      <c r="H201" s="62">
        <v>158</v>
      </c>
      <c r="I201" s="62">
        <v>2.9863488745994274E-3</v>
      </c>
      <c r="J201" s="62">
        <v>1.4805369386241586E-3</v>
      </c>
    </row>
    <row r="202" spans="1:10" ht="15" x14ac:dyDescent="0.2">
      <c r="A202" s="58">
        <v>43747</v>
      </c>
      <c r="B202" s="60">
        <v>108.8734</v>
      </c>
      <c r="C202" s="60">
        <v>278.42320000000001</v>
      </c>
      <c r="D202" s="23">
        <f t="shared" si="6"/>
        <v>-2.4090715996893924E-3</v>
      </c>
      <c r="E202" s="23">
        <f t="shared" si="7"/>
        <v>-2.3486663525766578E-4</v>
      </c>
      <c r="H202" s="62">
        <v>159</v>
      </c>
      <c r="I202" s="62">
        <v>1.7869578295483376E-3</v>
      </c>
      <c r="J202" s="62">
        <v>-1.4543643415399904E-3</v>
      </c>
    </row>
    <row r="203" spans="1:10" ht="15" x14ac:dyDescent="0.2">
      <c r="A203" s="58">
        <v>43778</v>
      </c>
      <c r="B203" s="60">
        <v>108.84520000000001</v>
      </c>
      <c r="C203" s="60">
        <v>280.40320000000003</v>
      </c>
      <c r="D203" s="23">
        <f t="shared" si="6"/>
        <v>-2.5904998615373167E-4</v>
      </c>
      <c r="E203" s="23">
        <f t="shared" si="7"/>
        <v>7.0863090419354827E-3</v>
      </c>
      <c r="H203" s="62">
        <v>160</v>
      </c>
      <c r="I203" s="62">
        <v>-5.8540646298781401E-4</v>
      </c>
      <c r="J203" s="62">
        <v>-2.6451417075469223E-3</v>
      </c>
    </row>
    <row r="204" spans="1:10" ht="15" x14ac:dyDescent="0.2">
      <c r="A204" s="58">
        <v>43808</v>
      </c>
      <c r="B204" s="60">
        <v>109.6896</v>
      </c>
      <c r="C204" s="60">
        <v>281.37430000000001</v>
      </c>
      <c r="D204" s="23">
        <f t="shared" si="6"/>
        <v>7.7278694495409002E-3</v>
      </c>
      <c r="E204" s="23">
        <f t="shared" si="7"/>
        <v>3.4572440770902491E-3</v>
      </c>
      <c r="H204" s="62">
        <v>161</v>
      </c>
      <c r="I204" s="62">
        <v>-3.4974615752950166E-4</v>
      </c>
      <c r="J204" s="62">
        <v>-6.4783131170334622E-3</v>
      </c>
    </row>
    <row r="205" spans="1:10" ht="15" x14ac:dyDescent="0.2">
      <c r="A205" s="57" t="s">
        <v>391</v>
      </c>
      <c r="B205" s="60">
        <v>110.16800000000001</v>
      </c>
      <c r="C205" s="60">
        <v>281.1875</v>
      </c>
      <c r="D205" s="23">
        <f t="shared" si="6"/>
        <v>4.3519146487634728E-3</v>
      </c>
      <c r="E205" s="23">
        <f t="shared" si="7"/>
        <v>-6.6410483920333367E-4</v>
      </c>
      <c r="H205" s="62">
        <v>162</v>
      </c>
      <c r="I205" s="62">
        <v>7.5906687061805408E-4</v>
      </c>
      <c r="J205" s="62">
        <v>2.8949828238636014E-3</v>
      </c>
    </row>
    <row r="206" spans="1:10" ht="15" x14ac:dyDescent="0.2">
      <c r="A206" s="57" t="s">
        <v>392</v>
      </c>
      <c r="B206" s="60">
        <v>108.423</v>
      </c>
      <c r="C206" s="60">
        <v>280.31900000000002</v>
      </c>
      <c r="D206" s="23">
        <f t="shared" si="6"/>
        <v>-1.5966229803889766E-2</v>
      </c>
      <c r="E206" s="23">
        <f t="shared" si="7"/>
        <v>-3.0934662113255816E-3</v>
      </c>
      <c r="H206" s="62">
        <v>163</v>
      </c>
      <c r="I206" s="62">
        <v>-2.9734628743656099E-3</v>
      </c>
      <c r="J206" s="62">
        <v>-2.5967634347119264E-3</v>
      </c>
    </row>
    <row r="207" spans="1:10" ht="15" x14ac:dyDescent="0.2">
      <c r="A207" s="57" t="s">
        <v>393</v>
      </c>
      <c r="B207" s="60">
        <v>109.3049</v>
      </c>
      <c r="C207" s="60">
        <v>281.02879999999999</v>
      </c>
      <c r="D207" s="23">
        <f t="shared" si="6"/>
        <v>8.1009812977697881E-3</v>
      </c>
      <c r="E207" s="23">
        <f t="shared" si="7"/>
        <v>2.528914795028914E-3</v>
      </c>
      <c r="H207" s="62">
        <v>164</v>
      </c>
      <c r="I207" s="62">
        <v>-4.0426102844434734E-3</v>
      </c>
      <c r="J207" s="62">
        <v>6.4955792058495089E-3</v>
      </c>
    </row>
    <row r="208" spans="1:10" ht="15" x14ac:dyDescent="0.2">
      <c r="A208" s="57" t="s">
        <v>394</v>
      </c>
      <c r="B208" s="60">
        <v>109.9147</v>
      </c>
      <c r="C208" s="60">
        <v>281.19690000000003</v>
      </c>
      <c r="D208" s="23">
        <f t="shared" si="6"/>
        <v>5.5633855078556661E-3</v>
      </c>
      <c r="E208" s="23">
        <f t="shared" si="7"/>
        <v>5.9798050857206469E-4</v>
      </c>
      <c r="H208" s="62">
        <v>165</v>
      </c>
      <c r="I208" s="62">
        <v>-2.6638564462353517E-3</v>
      </c>
      <c r="J208" s="62">
        <v>9.788811306338862E-3</v>
      </c>
    </row>
    <row r="209" spans="1:10" ht="15" x14ac:dyDescent="0.2">
      <c r="A209" s="57" t="s">
        <v>395</v>
      </c>
      <c r="B209" s="60">
        <v>109.8678</v>
      </c>
      <c r="C209" s="60">
        <v>281.17809999999997</v>
      </c>
      <c r="D209" s="23">
        <f t="shared" si="6"/>
        <v>-4.2678557857768582E-4</v>
      </c>
      <c r="E209" s="23">
        <f t="shared" si="7"/>
        <v>-6.6859302092216644E-5</v>
      </c>
      <c r="H209" s="62">
        <v>166</v>
      </c>
      <c r="I209" s="62">
        <v>-8.0730644036809934E-5</v>
      </c>
      <c r="J209" s="62">
        <v>4.7692628890091751E-3</v>
      </c>
    </row>
    <row r="210" spans="1:10" ht="15" x14ac:dyDescent="0.2">
      <c r="A210" s="57" t="s">
        <v>396</v>
      </c>
      <c r="B210" s="60">
        <v>109.7458</v>
      </c>
      <c r="C210" s="60">
        <v>279.84969999999998</v>
      </c>
      <c r="D210" s="23">
        <f t="shared" si="6"/>
        <v>-1.1110424176816738E-3</v>
      </c>
      <c r="E210" s="23">
        <f t="shared" si="7"/>
        <v>-4.7356030576388847E-3</v>
      </c>
      <c r="H210" s="62">
        <v>167</v>
      </c>
      <c r="I210" s="62">
        <v>1.175112652954673E-3</v>
      </c>
      <c r="J210" s="62">
        <v>-5.9635793695497026E-3</v>
      </c>
    </row>
    <row r="211" spans="1:10" ht="15" x14ac:dyDescent="0.2">
      <c r="A211" s="57" t="s">
        <v>397</v>
      </c>
      <c r="B211" s="60">
        <v>110.3463</v>
      </c>
      <c r="C211" s="60">
        <v>279.78399999999999</v>
      </c>
      <c r="D211" s="23">
        <f t="shared" si="6"/>
        <v>5.456820032015643E-3</v>
      </c>
      <c r="E211" s="23">
        <f t="shared" si="7"/>
        <v>-2.3479644024949792E-4</v>
      </c>
      <c r="H211" s="62">
        <v>168</v>
      </c>
      <c r="I211" s="62">
        <v>3.5098778190661532E-3</v>
      </c>
      <c r="J211" s="62">
        <v>3.167648161181591E-3</v>
      </c>
    </row>
    <row r="212" spans="1:10" ht="15" x14ac:dyDescent="0.2">
      <c r="A212" s="57" t="s">
        <v>398</v>
      </c>
      <c r="B212" s="60">
        <v>111.078</v>
      </c>
      <c r="C212" s="60">
        <v>277.58859999999999</v>
      </c>
      <c r="D212" s="23">
        <f t="shared" si="6"/>
        <v>6.6090547727777338E-3</v>
      </c>
      <c r="E212" s="23">
        <f t="shared" si="7"/>
        <v>-7.8777153866999624E-3</v>
      </c>
      <c r="H212" s="62">
        <v>169</v>
      </c>
      <c r="I212" s="62">
        <v>-2.7396322272993335E-3</v>
      </c>
      <c r="J212" s="62">
        <v>9.16997199636789E-4</v>
      </c>
    </row>
    <row r="213" spans="1:10" ht="15" x14ac:dyDescent="0.2">
      <c r="A213" s="57" t="s">
        <v>399</v>
      </c>
      <c r="B213" s="60">
        <v>111.1437</v>
      </c>
      <c r="C213" s="60">
        <v>279.23039999999997</v>
      </c>
      <c r="D213" s="23">
        <f t="shared" si="6"/>
        <v>5.9130140678651194E-4</v>
      </c>
      <c r="E213" s="23">
        <f t="shared" si="7"/>
        <v>5.8970859754499507E-3</v>
      </c>
      <c r="H213" s="62">
        <v>170</v>
      </c>
      <c r="I213" s="62">
        <v>-5.664749547615595E-4</v>
      </c>
      <c r="J213" s="62">
        <v>-1.8913164655775261E-3</v>
      </c>
    </row>
    <row r="214" spans="1:10" ht="15" x14ac:dyDescent="0.2">
      <c r="A214" s="57" t="s">
        <v>400</v>
      </c>
      <c r="B214" s="60">
        <v>110.9842</v>
      </c>
      <c r="C214" s="60">
        <v>278.64879999999999</v>
      </c>
      <c r="D214" s="23">
        <f t="shared" si="6"/>
        <v>-1.4361098035220066E-3</v>
      </c>
      <c r="E214" s="23">
        <f t="shared" si="7"/>
        <v>-2.0850399538235413E-3</v>
      </c>
      <c r="H214" s="62">
        <v>171</v>
      </c>
      <c r="I214" s="62">
        <v>-6.5755315617924059E-3</v>
      </c>
      <c r="J214" s="62">
        <v>-4.4250689785189342E-3</v>
      </c>
    </row>
    <row r="215" spans="1:10" ht="15" x14ac:dyDescent="0.2">
      <c r="A215" s="57" t="s">
        <v>401</v>
      </c>
      <c r="B215" s="60">
        <v>111.1249</v>
      </c>
      <c r="C215" s="60">
        <v>277.14760000000001</v>
      </c>
      <c r="D215" s="23">
        <f t="shared" si="6"/>
        <v>1.2669451077904868E-3</v>
      </c>
      <c r="E215" s="23">
        <f t="shared" si="7"/>
        <v>-5.4019912709224946E-3</v>
      </c>
      <c r="H215" s="62">
        <v>172</v>
      </c>
      <c r="I215" s="62">
        <v>-3.8485063993097951E-3</v>
      </c>
      <c r="J215" s="62">
        <v>-4.8979319257657309E-3</v>
      </c>
    </row>
    <row r="216" spans="1:10" ht="15" x14ac:dyDescent="0.2">
      <c r="A216" s="57" t="s">
        <v>402</v>
      </c>
      <c r="B216" s="60">
        <v>111.3407</v>
      </c>
      <c r="C216" s="60">
        <v>278.43299999999999</v>
      </c>
      <c r="D216" s="23">
        <f t="shared" si="6"/>
        <v>1.9400758381283264E-3</v>
      </c>
      <c r="E216" s="23">
        <f t="shared" si="7"/>
        <v>4.6272396606767156E-3</v>
      </c>
      <c r="H216" s="62">
        <v>173</v>
      </c>
      <c r="I216" s="62">
        <v>3.6708690354295419E-4</v>
      </c>
      <c r="J216" s="62">
        <v>-7.9245192226143537E-3</v>
      </c>
    </row>
    <row r="217" spans="1:10" ht="15" x14ac:dyDescent="0.2">
      <c r="A217" s="58">
        <v>43475</v>
      </c>
      <c r="B217" s="60">
        <v>110.562</v>
      </c>
      <c r="C217" s="60">
        <v>275.12110000000001</v>
      </c>
      <c r="D217" s="23">
        <f t="shared" si="6"/>
        <v>-7.018420203499208E-3</v>
      </c>
      <c r="E217" s="23">
        <f t="shared" si="7"/>
        <v>-1.1966091547041861E-2</v>
      </c>
      <c r="H217" s="62">
        <v>174</v>
      </c>
      <c r="I217" s="62">
        <v>-1.4824833190151586E-2</v>
      </c>
      <c r="J217" s="62">
        <v>-1.5710109252609475E-2</v>
      </c>
    </row>
    <row r="218" spans="1:10" ht="15" x14ac:dyDescent="0.2">
      <c r="A218" s="58">
        <v>43506</v>
      </c>
      <c r="B218" s="60">
        <v>108.93899999999999</v>
      </c>
      <c r="C218" s="60">
        <v>270.26119999999997</v>
      </c>
      <c r="D218" s="23">
        <f t="shared" si="6"/>
        <v>-1.4788357032169078E-2</v>
      </c>
      <c r="E218" s="23">
        <f t="shared" si="7"/>
        <v>-1.7822465602515762E-2</v>
      </c>
      <c r="H218" s="62">
        <v>175</v>
      </c>
      <c r="I218" s="62">
        <v>6.464201281274797E-3</v>
      </c>
      <c r="J218" s="62">
        <v>7.4612976780915026E-3</v>
      </c>
    </row>
    <row r="219" spans="1:10" ht="15" x14ac:dyDescent="0.2">
      <c r="A219" s="58">
        <v>43534</v>
      </c>
      <c r="B219" s="60">
        <v>109.1173</v>
      </c>
      <c r="C219" s="60">
        <v>272.4753</v>
      </c>
      <c r="D219" s="23">
        <f t="shared" si="6"/>
        <v>1.6353578386597242E-3</v>
      </c>
      <c r="E219" s="23">
        <f t="shared" si="7"/>
        <v>8.1590690244025248E-3</v>
      </c>
      <c r="H219" s="62">
        <v>176</v>
      </c>
      <c r="I219" s="62">
        <v>4.2038217886857868E-3</v>
      </c>
      <c r="J219" s="62">
        <v>-3.6131696960863191E-3</v>
      </c>
    </row>
    <row r="220" spans="1:10" ht="15" x14ac:dyDescent="0.2">
      <c r="A220" s="58">
        <v>43565</v>
      </c>
      <c r="B220" s="60">
        <v>110.85290000000001</v>
      </c>
      <c r="C220" s="60">
        <v>276.1626</v>
      </c>
      <c r="D220" s="23">
        <f t="shared" si="6"/>
        <v>1.5780646812322434E-2</v>
      </c>
      <c r="E220" s="23">
        <f t="shared" si="7"/>
        <v>1.3441854889513941E-2</v>
      </c>
      <c r="H220" s="62">
        <v>177</v>
      </c>
      <c r="I220" s="62">
        <v>3.8545932420216448E-3</v>
      </c>
      <c r="J220" s="62">
        <v>1.5575777473195284E-2</v>
      </c>
    </row>
    <row r="221" spans="1:10" ht="15" x14ac:dyDescent="0.2">
      <c r="A221" s="58">
        <v>43656</v>
      </c>
      <c r="B221" s="60">
        <v>109.9804</v>
      </c>
      <c r="C221" s="60">
        <v>274.971</v>
      </c>
      <c r="D221" s="23">
        <f t="shared" si="6"/>
        <v>-7.901929101623446E-3</v>
      </c>
      <c r="E221" s="23">
        <f t="shared" si="7"/>
        <v>-4.3241851223300961E-3</v>
      </c>
      <c r="H221" s="62">
        <v>178</v>
      </c>
      <c r="I221" s="62">
        <v>-4.9346229301849209E-3</v>
      </c>
      <c r="J221" s="62">
        <v>-1.9005816297047859E-3</v>
      </c>
    </row>
    <row r="222" spans="1:10" ht="15" x14ac:dyDescent="0.2">
      <c r="A222" s="58">
        <v>43687</v>
      </c>
      <c r="B222" s="60">
        <v>110.30880000000001</v>
      </c>
      <c r="C222" s="60">
        <v>270.70209999999997</v>
      </c>
      <c r="D222" s="23">
        <f t="shared" si="6"/>
        <v>2.9815373906459091E-3</v>
      </c>
      <c r="E222" s="23">
        <f t="shared" si="7"/>
        <v>-1.5646683304918245E-2</v>
      </c>
      <c r="H222" s="62">
        <v>179</v>
      </c>
      <c r="I222" s="62">
        <v>-8.5205110388111068E-3</v>
      </c>
      <c r="J222" s="62">
        <v>-3.7277910449028256E-3</v>
      </c>
    </row>
    <row r="223" spans="1:10" ht="15" x14ac:dyDescent="0.2">
      <c r="A223" s="58">
        <v>43718</v>
      </c>
      <c r="B223" s="60">
        <v>111.5753</v>
      </c>
      <c r="C223" s="60">
        <v>273.27280000000002</v>
      </c>
      <c r="D223" s="23">
        <f t="shared" si="6"/>
        <v>1.1415993797471567E-2</v>
      </c>
      <c r="E223" s="23">
        <f t="shared" si="7"/>
        <v>9.4516093934346474E-3</v>
      </c>
      <c r="H223" s="62">
        <v>180</v>
      </c>
      <c r="I223" s="62">
        <v>9.6384960595159337E-3</v>
      </c>
      <c r="J223" s="62">
        <v>5.7937194250793703E-3</v>
      </c>
    </row>
    <row r="224" spans="1:10" ht="15" x14ac:dyDescent="0.2">
      <c r="A224" s="58">
        <v>43748</v>
      </c>
      <c r="B224" s="60">
        <v>112.2132</v>
      </c>
      <c r="C224" s="60">
        <v>275.12110000000001</v>
      </c>
      <c r="D224" s="23">
        <f t="shared" si="6"/>
        <v>5.7009339414611599E-3</v>
      </c>
      <c r="E224" s="23">
        <f t="shared" si="7"/>
        <v>6.7408007224127103E-3</v>
      </c>
      <c r="H224" s="62">
        <v>181</v>
      </c>
      <c r="I224" s="62">
        <v>-4.8608187100178737E-3</v>
      </c>
      <c r="J224" s="62">
        <v>-2.5152627662666922E-2</v>
      </c>
    </row>
    <row r="225" spans="1:10" ht="15" x14ac:dyDescent="0.2">
      <c r="A225" s="58">
        <v>43779</v>
      </c>
      <c r="B225" s="60">
        <v>112.80419999999999</v>
      </c>
      <c r="C225" s="60">
        <v>277.97320000000002</v>
      </c>
      <c r="D225" s="23">
        <f t="shared" si="6"/>
        <v>5.2529391857950129E-3</v>
      </c>
      <c r="E225" s="23">
        <f t="shared" si="7"/>
        <v>1.0313341794558636E-2</v>
      </c>
      <c r="H225" s="62">
        <v>182</v>
      </c>
      <c r="I225" s="62">
        <v>2.7219434756441785E-2</v>
      </c>
      <c r="J225" s="62">
        <v>-2.458123280740401E-2</v>
      </c>
    </row>
    <row r="226" spans="1:10" ht="15" x14ac:dyDescent="0.2">
      <c r="A226" s="57" t="s">
        <v>403</v>
      </c>
      <c r="B226" s="60">
        <v>111.8004</v>
      </c>
      <c r="C226" s="60">
        <v>277.66370000000001</v>
      </c>
      <c r="D226" s="23">
        <f t="shared" si="6"/>
        <v>-8.9384338812121995E-3</v>
      </c>
      <c r="E226" s="23">
        <f t="shared" si="7"/>
        <v>-1.1140369979369307E-3</v>
      </c>
      <c r="H226" s="62">
        <v>183</v>
      </c>
      <c r="I226" s="62">
        <v>1.4914459438050685E-3</v>
      </c>
      <c r="J226" s="62">
        <v>1.3156189525111927E-2</v>
      </c>
    </row>
    <row r="227" spans="1:10" ht="15" x14ac:dyDescent="0.2">
      <c r="A227" s="57" t="s">
        <v>404</v>
      </c>
      <c r="B227" s="60">
        <v>112.13809999999999</v>
      </c>
      <c r="C227" s="60">
        <v>280.4126</v>
      </c>
      <c r="D227" s="23">
        <f t="shared" si="6"/>
        <v>3.0160089130299543E-3</v>
      </c>
      <c r="E227" s="23">
        <f t="shared" si="7"/>
        <v>9.8514207888970272E-3</v>
      </c>
      <c r="H227" s="62">
        <v>184</v>
      </c>
      <c r="I227" s="62">
        <v>3.5676081794820125E-3</v>
      </c>
      <c r="J227" s="62">
        <v>8.4079208948426663E-3</v>
      </c>
    </row>
    <row r="228" spans="1:10" ht="15" x14ac:dyDescent="0.2">
      <c r="A228" s="57" t="s">
        <v>405</v>
      </c>
      <c r="B228" s="60">
        <v>112.035</v>
      </c>
      <c r="C228" s="60">
        <v>279.96230000000003</v>
      </c>
      <c r="D228" s="23">
        <f t="shared" si="6"/>
        <v>-9.1982496801999334E-4</v>
      </c>
      <c r="E228" s="23">
        <f t="shared" si="7"/>
        <v>-1.6071387098997665E-3</v>
      </c>
      <c r="H228" s="62">
        <v>185</v>
      </c>
      <c r="I228" s="62">
        <v>-6.7934781244606401E-3</v>
      </c>
      <c r="J228" s="62">
        <v>-8.988505276598226E-4</v>
      </c>
    </row>
    <row r="229" spans="1:10" ht="15" x14ac:dyDescent="0.2">
      <c r="A229" s="57" t="s">
        <v>406</v>
      </c>
      <c r="B229" s="60">
        <v>112.429</v>
      </c>
      <c r="C229" s="60">
        <v>280.78789999999998</v>
      </c>
      <c r="D229" s="23">
        <f t="shared" si="6"/>
        <v>3.5105888217763109E-3</v>
      </c>
      <c r="E229" s="23">
        <f t="shared" si="7"/>
        <v>2.9446288081701852E-3</v>
      </c>
      <c r="H229" s="62">
        <v>186</v>
      </c>
      <c r="I229" s="62">
        <v>1.6253246549118288E-4</v>
      </c>
      <c r="J229" s="62">
        <v>7.9403246919901582E-3</v>
      </c>
    </row>
    <row r="230" spans="1:10" ht="15" x14ac:dyDescent="0.2">
      <c r="A230" s="57" t="s">
        <v>407</v>
      </c>
      <c r="B230" s="60">
        <v>111.7723</v>
      </c>
      <c r="C230" s="60">
        <v>279.55880000000002</v>
      </c>
      <c r="D230" s="23">
        <f t="shared" si="6"/>
        <v>-5.8581451404970137E-3</v>
      </c>
      <c r="E230" s="23">
        <f t="shared" si="7"/>
        <v>-4.3869339149773682E-3</v>
      </c>
      <c r="H230" s="62">
        <v>187</v>
      </c>
      <c r="I230" s="62">
        <v>-1.6220657015040391E-4</v>
      </c>
      <c r="J230" s="62">
        <v>-1.4576557124179075E-4</v>
      </c>
    </row>
    <row r="231" spans="1:10" ht="15" x14ac:dyDescent="0.2">
      <c r="A231" s="57" t="s">
        <v>408</v>
      </c>
      <c r="B231" s="60">
        <v>112.3352</v>
      </c>
      <c r="C231" s="60">
        <v>281.45400000000001</v>
      </c>
      <c r="D231" s="23">
        <f t="shared" si="6"/>
        <v>5.0234925984513059E-3</v>
      </c>
      <c r="E231" s="23">
        <f t="shared" si="7"/>
        <v>6.7563777847367886E-3</v>
      </c>
      <c r="H231" s="62">
        <v>188</v>
      </c>
      <c r="I231" s="62">
        <v>-4.1196425567674218E-3</v>
      </c>
      <c r="J231" s="62">
        <v>-2.1903255580063889E-2</v>
      </c>
    </row>
    <row r="232" spans="1:10" ht="15" x14ac:dyDescent="0.2">
      <c r="A232" s="57" t="s">
        <v>409</v>
      </c>
      <c r="B232" s="60">
        <v>112.18510000000001</v>
      </c>
      <c r="C232" s="60">
        <v>280.53460000000001</v>
      </c>
      <c r="D232" s="23">
        <f t="shared" si="6"/>
        <v>-1.3370730607606264E-3</v>
      </c>
      <c r="E232" s="23">
        <f t="shared" si="7"/>
        <v>-3.2719554106055001E-3</v>
      </c>
      <c r="H232" s="62">
        <v>189</v>
      </c>
      <c r="I232" s="62">
        <v>5.011787055134235E-3</v>
      </c>
      <c r="J232" s="62">
        <v>5.9852922782015492E-3</v>
      </c>
    </row>
    <row r="233" spans="1:10" ht="15" x14ac:dyDescent="0.2">
      <c r="A233" s="57" t="s">
        <v>410</v>
      </c>
      <c r="B233" s="60">
        <v>111.9693</v>
      </c>
      <c r="C233" s="60">
        <v>281.35079999999999</v>
      </c>
      <c r="D233" s="23">
        <f t="shared" si="6"/>
        <v>-1.9254591181014412E-3</v>
      </c>
      <c r="E233" s="23">
        <f t="shared" si="7"/>
        <v>2.9052207944236541E-3</v>
      </c>
      <c r="H233" s="62">
        <v>190</v>
      </c>
      <c r="I233" s="62">
        <v>2.0241374842956579E-3</v>
      </c>
      <c r="J233" s="62">
        <v>-5.955074082261317E-3</v>
      </c>
    </row>
    <row r="234" spans="1:10" ht="15" x14ac:dyDescent="0.2">
      <c r="A234" s="57" t="s">
        <v>411</v>
      </c>
      <c r="B234" s="60">
        <v>111.7347</v>
      </c>
      <c r="C234" s="60">
        <v>281.81049999999999</v>
      </c>
      <c r="D234" s="23">
        <f t="shared" si="6"/>
        <v>-2.0974152094140638E-3</v>
      </c>
      <c r="E234" s="23">
        <f t="shared" si="7"/>
        <v>1.6325699301518017E-3</v>
      </c>
      <c r="H234" s="62">
        <v>191</v>
      </c>
      <c r="I234" s="62">
        <v>1.4943421379690835E-3</v>
      </c>
      <c r="J234" s="62">
        <v>5.5225910136603856E-3</v>
      </c>
    </row>
    <row r="235" spans="1:10" ht="15" x14ac:dyDescent="0.2">
      <c r="A235" s="57" t="s">
        <v>412</v>
      </c>
      <c r="B235" s="60">
        <v>111.6785</v>
      </c>
      <c r="C235" s="60">
        <v>282.96449999999999</v>
      </c>
      <c r="D235" s="23">
        <f t="shared" si="6"/>
        <v>-5.0310367682325084E-4</v>
      </c>
      <c r="E235" s="23">
        <f t="shared" si="7"/>
        <v>4.0865888398138707E-3</v>
      </c>
      <c r="H235" s="62">
        <v>192</v>
      </c>
      <c r="I235" s="62">
        <v>5.7300165494145773E-3</v>
      </c>
      <c r="J235" s="62">
        <v>6.9618084831920019E-3</v>
      </c>
    </row>
    <row r="236" spans="1:10" ht="15" x14ac:dyDescent="0.2">
      <c r="A236" s="57" t="s">
        <v>413</v>
      </c>
      <c r="B236" s="60">
        <v>111.8473</v>
      </c>
      <c r="C236" s="60">
        <v>284.55939999999998</v>
      </c>
      <c r="D236" s="23">
        <f t="shared" si="6"/>
        <v>1.5103404804981504E-3</v>
      </c>
      <c r="E236" s="23">
        <f t="shared" si="7"/>
        <v>5.6205710409054123E-3</v>
      </c>
      <c r="H236" s="62">
        <v>193</v>
      </c>
      <c r="I236" s="62">
        <v>1.0000010050740366E-3</v>
      </c>
      <c r="J236" s="62">
        <v>-1.4440316464566969E-3</v>
      </c>
    </row>
    <row r="237" spans="1:10" ht="15" x14ac:dyDescent="0.2">
      <c r="A237" s="57" t="s">
        <v>414</v>
      </c>
      <c r="B237" s="60">
        <v>109.9053</v>
      </c>
      <c r="C237" s="60">
        <v>284.4751</v>
      </c>
      <c r="D237" s="23">
        <f t="shared" si="6"/>
        <v>-1.7515462265822498E-2</v>
      </c>
      <c r="E237" s="23">
        <f t="shared" si="7"/>
        <v>-2.9629135181325286E-4</v>
      </c>
      <c r="H237" s="62">
        <v>194</v>
      </c>
      <c r="I237" s="62">
        <v>1.7912281749867052E-3</v>
      </c>
      <c r="J237" s="62">
        <v>-7.6556648820267706E-3</v>
      </c>
    </row>
    <row r="238" spans="1:10" ht="15" x14ac:dyDescent="0.2">
      <c r="A238" s="57" t="s">
        <v>415</v>
      </c>
      <c r="B238" s="60">
        <v>110.7966</v>
      </c>
      <c r="C238" s="60">
        <v>285.3476</v>
      </c>
      <c r="D238" s="23">
        <f t="shared" si="6"/>
        <v>8.0770020153367091E-3</v>
      </c>
      <c r="E238" s="23">
        <f t="shared" si="7"/>
        <v>3.062358455924989E-3</v>
      </c>
      <c r="H238" s="62">
        <v>195</v>
      </c>
      <c r="I238" s="62">
        <v>5.2870312242951998E-3</v>
      </c>
      <c r="J238" s="62">
        <v>5.9995094865647244E-3</v>
      </c>
    </row>
    <row r="239" spans="1:10" ht="15" x14ac:dyDescent="0.2">
      <c r="A239" s="57" t="s">
        <v>416</v>
      </c>
      <c r="B239" s="60">
        <v>110.0085</v>
      </c>
      <c r="C239" s="60">
        <v>284.58769999999998</v>
      </c>
      <c r="D239" s="23">
        <f t="shared" si="6"/>
        <v>-7.1384523874777183E-3</v>
      </c>
      <c r="E239" s="23">
        <f t="shared" si="7"/>
        <v>-2.6666200542248344E-3</v>
      </c>
      <c r="H239" s="62">
        <v>196</v>
      </c>
      <c r="I239" s="62">
        <v>-1.5609808684653728E-3</v>
      </c>
      <c r="J239" s="62">
        <v>1.4334310972523577E-2</v>
      </c>
    </row>
    <row r="240" spans="1:10" ht="15" x14ac:dyDescent="0.2">
      <c r="A240" s="58">
        <v>43476</v>
      </c>
      <c r="B240" s="60">
        <v>110.3463</v>
      </c>
      <c r="C240" s="60">
        <v>287.22399999999999</v>
      </c>
      <c r="D240" s="23">
        <f t="shared" si="6"/>
        <v>3.0659669280113646E-3</v>
      </c>
      <c r="E240" s="23">
        <f t="shared" si="7"/>
        <v>9.2209329728313184E-3</v>
      </c>
      <c r="H240" s="62">
        <v>197</v>
      </c>
      <c r="I240" s="62">
        <v>-2.517608803699365E-3</v>
      </c>
      <c r="J240" s="62">
        <v>3.2896011896838863E-3</v>
      </c>
    </row>
    <row r="241" spans="1:10" ht="15" x14ac:dyDescent="0.2">
      <c r="A241" s="58">
        <v>43566</v>
      </c>
      <c r="B241" s="60">
        <v>110.29940000000001</v>
      </c>
      <c r="C241" s="60">
        <v>288.37799999999999</v>
      </c>
      <c r="D241" s="23">
        <f t="shared" si="6"/>
        <v>-4.251159275373708E-4</v>
      </c>
      <c r="E241" s="23">
        <f t="shared" si="7"/>
        <v>4.0097204184611933E-3</v>
      </c>
      <c r="H241" s="62">
        <v>198</v>
      </c>
      <c r="I241" s="62">
        <v>6.5727428794124061E-3</v>
      </c>
      <c r="J241" s="62">
        <v>-6.0695436387143463E-3</v>
      </c>
    </row>
    <row r="242" spans="1:10" ht="15" x14ac:dyDescent="0.2">
      <c r="A242" s="58">
        <v>43596</v>
      </c>
      <c r="B242" s="60">
        <v>111.50960000000001</v>
      </c>
      <c r="C242" s="60">
        <v>288.05900000000003</v>
      </c>
      <c r="D242" s="23">
        <f t="shared" si="6"/>
        <v>1.0912199313826136E-2</v>
      </c>
      <c r="E242" s="23">
        <f t="shared" si="7"/>
        <v>-1.1067992948566928E-3</v>
      </c>
      <c r="H242" s="62">
        <v>199</v>
      </c>
      <c r="I242" s="62">
        <v>-8.1002528261543195E-4</v>
      </c>
      <c r="J242" s="62">
        <v>5.7515864735776623E-4</v>
      </c>
    </row>
    <row r="243" spans="1:10" ht="15" x14ac:dyDescent="0.2">
      <c r="A243" s="58">
        <v>43627</v>
      </c>
      <c r="B243" s="60">
        <v>112.11</v>
      </c>
      <c r="C243" s="60">
        <v>288.12470000000002</v>
      </c>
      <c r="D243" s="23">
        <f t="shared" si="6"/>
        <v>5.3698463168966497E-3</v>
      </c>
      <c r="E243" s="23">
        <f t="shared" si="7"/>
        <v>2.2805226973525363E-4</v>
      </c>
      <c r="H243" s="62">
        <v>200</v>
      </c>
      <c r="I243" s="62">
        <v>1.6630037000655976E-4</v>
      </c>
      <c r="J243" s="62">
        <v>6.9200086719289232E-3</v>
      </c>
    </row>
    <row r="244" spans="1:10" ht="15" x14ac:dyDescent="0.2">
      <c r="A244" s="58">
        <v>43657</v>
      </c>
      <c r="B244" s="60">
        <v>112.7949</v>
      </c>
      <c r="C244" s="60">
        <v>289.1379</v>
      </c>
      <c r="D244" s="23">
        <f t="shared" si="6"/>
        <v>6.0905931103709806E-3</v>
      </c>
      <c r="E244" s="23">
        <f t="shared" si="7"/>
        <v>3.5103644006831206E-3</v>
      </c>
      <c r="H244" s="62">
        <v>201</v>
      </c>
      <c r="I244" s="62">
        <v>3.7931635984512612E-3</v>
      </c>
      <c r="J244" s="62">
        <v>-3.3591952136101215E-4</v>
      </c>
    </row>
    <row r="245" spans="1:10" ht="15" x14ac:dyDescent="0.2">
      <c r="A245" s="58">
        <v>43688</v>
      </c>
      <c r="B245" s="60">
        <v>112.05370000000001</v>
      </c>
      <c r="C245" s="60">
        <v>289.851</v>
      </c>
      <c r="D245" s="23">
        <f t="shared" si="6"/>
        <v>-6.5929046013373516E-3</v>
      </c>
      <c r="E245" s="23">
        <f t="shared" si="7"/>
        <v>2.4632609038628809E-3</v>
      </c>
      <c r="H245" s="62">
        <v>202</v>
      </c>
      <c r="I245" s="62">
        <v>2.2601412077269548E-3</v>
      </c>
      <c r="J245" s="62">
        <v>-2.9242460469302884E-3</v>
      </c>
    </row>
    <row r="246" spans="1:10" ht="15" x14ac:dyDescent="0.2">
      <c r="A246" s="58">
        <v>43780</v>
      </c>
      <c r="B246" s="60">
        <v>111.6785</v>
      </c>
      <c r="C246" s="60">
        <v>289.29739999999998</v>
      </c>
      <c r="D246" s="23">
        <f t="shared" si="6"/>
        <v>-3.3540129827649072E-3</v>
      </c>
      <c r="E246" s="23">
        <f t="shared" si="7"/>
        <v>-1.9117731089704866E-3</v>
      </c>
      <c r="H246" s="62">
        <v>203</v>
      </c>
      <c r="I246" s="62">
        <v>-6.9663361066954251E-3</v>
      </c>
      <c r="J246" s="62">
        <v>3.8728698953698435E-3</v>
      </c>
    </row>
    <row r="247" spans="1:10" ht="15" x14ac:dyDescent="0.2">
      <c r="A247" s="58">
        <v>43810</v>
      </c>
      <c r="B247" s="60">
        <v>111.7535</v>
      </c>
      <c r="C247" s="60">
        <v>289.90730000000002</v>
      </c>
      <c r="D247" s="23">
        <f t="shared" si="6"/>
        <v>6.7134522196373293E-4</v>
      </c>
      <c r="E247" s="23">
        <f t="shared" si="7"/>
        <v>2.1059919763053553E-3</v>
      </c>
      <c r="H247" s="62">
        <v>204</v>
      </c>
      <c r="I247" s="62">
        <v>3.9625938341427145E-3</v>
      </c>
      <c r="J247" s="62">
        <v>-1.4336790391138005E-3</v>
      </c>
    </row>
    <row r="248" spans="1:10" ht="15" x14ac:dyDescent="0.2">
      <c r="A248" s="57" t="s">
        <v>417</v>
      </c>
      <c r="B248" s="60">
        <v>113.49850000000001</v>
      </c>
      <c r="C248" s="60">
        <v>290.00110000000001</v>
      </c>
      <c r="D248" s="23">
        <f t="shared" si="6"/>
        <v>1.5494068061361754E-2</v>
      </c>
      <c r="E248" s="23">
        <f t="shared" si="7"/>
        <v>3.234993692727602E-4</v>
      </c>
      <c r="H248" s="62">
        <v>205</v>
      </c>
      <c r="I248" s="62">
        <v>2.8102705969802284E-3</v>
      </c>
      <c r="J248" s="62">
        <v>-2.2122900884081636E-3</v>
      </c>
    </row>
    <row r="249" spans="1:10" ht="15" x14ac:dyDescent="0.2">
      <c r="A249" s="57" t="s">
        <v>418</v>
      </c>
      <c r="B249" s="60">
        <v>113.1889</v>
      </c>
      <c r="C249" s="60">
        <v>290.42329999999998</v>
      </c>
      <c r="D249" s="23">
        <f t="shared" si="6"/>
        <v>-2.7315165509727984E-3</v>
      </c>
      <c r="E249" s="23">
        <f t="shared" si="7"/>
        <v>1.4547978150582263E-3</v>
      </c>
      <c r="H249" s="62">
        <v>206</v>
      </c>
      <c r="I249" s="62">
        <v>9.0131572116223017E-5</v>
      </c>
      <c r="J249" s="62">
        <v>-1.5699087420843966E-4</v>
      </c>
    </row>
    <row r="250" spans="1:10" ht="15" x14ac:dyDescent="0.2">
      <c r="A250" s="57" t="s">
        <v>419</v>
      </c>
      <c r="B250" s="60">
        <v>111.51900000000001</v>
      </c>
      <c r="C250" s="60">
        <v>292.5249</v>
      </c>
      <c r="D250" s="23">
        <f t="shared" si="6"/>
        <v>-1.4863124453548291E-2</v>
      </c>
      <c r="E250" s="23">
        <f t="shared" si="7"/>
        <v>7.2102773620067425E-3</v>
      </c>
      <c r="H250" s="62">
        <v>207</v>
      </c>
      <c r="I250" s="62">
        <v>-2.205897251923455E-4</v>
      </c>
      <c r="J250" s="62">
        <v>-4.5150133324465391E-3</v>
      </c>
    </row>
    <row r="251" spans="1:10" ht="15" x14ac:dyDescent="0.2">
      <c r="A251" s="57" t="s">
        <v>420</v>
      </c>
      <c r="B251" s="60">
        <v>112.81359999999999</v>
      </c>
      <c r="C251" s="60">
        <v>292.7407</v>
      </c>
      <c r="D251" s="23">
        <f t="shared" si="6"/>
        <v>1.15419192016079E-2</v>
      </c>
      <c r="E251" s="23">
        <f t="shared" si="7"/>
        <v>7.3744299948520612E-4</v>
      </c>
      <c r="H251" s="62">
        <v>208</v>
      </c>
      <c r="I251" s="62">
        <v>2.7618791728701297E-3</v>
      </c>
      <c r="J251" s="62">
        <v>-2.9966756131196278E-3</v>
      </c>
    </row>
    <row r="252" spans="1:10" ht="15" x14ac:dyDescent="0.2">
      <c r="A252" s="57" t="s">
        <v>421</v>
      </c>
      <c r="B252" s="60">
        <v>112.4759</v>
      </c>
      <c r="C252" s="60">
        <v>292.65620000000001</v>
      </c>
      <c r="D252" s="23">
        <f t="shared" si="6"/>
        <v>-2.9979226987882335E-3</v>
      </c>
      <c r="E252" s="23">
        <f t="shared" si="7"/>
        <v>-2.8869302378216891E-4</v>
      </c>
      <c r="H252" s="62">
        <v>209</v>
      </c>
      <c r="I252" s="62">
        <v>3.2851094177039544E-3</v>
      </c>
      <c r="J252" s="62">
        <v>-1.1162824804403917E-2</v>
      </c>
    </row>
    <row r="253" spans="1:10" ht="15" x14ac:dyDescent="0.2">
      <c r="A253" s="57" t="s">
        <v>422</v>
      </c>
      <c r="B253" s="60">
        <v>111.7629</v>
      </c>
      <c r="C253" s="60">
        <v>291.56790000000001</v>
      </c>
      <c r="D253" s="23">
        <f t="shared" si="6"/>
        <v>-6.3593134003561182E-3</v>
      </c>
      <c r="E253" s="23">
        <f t="shared" si="7"/>
        <v>-3.725629459067529E-3</v>
      </c>
      <c r="H253" s="62">
        <v>210</v>
      </c>
      <c r="I253" s="62">
        <v>5.5244526894323871E-4</v>
      </c>
      <c r="J253" s="62">
        <v>5.344640706506712E-3</v>
      </c>
    </row>
    <row r="254" spans="1:10" ht="15" x14ac:dyDescent="0.2">
      <c r="A254" s="57" t="s">
        <v>423</v>
      </c>
      <c r="B254" s="60">
        <v>112.4477</v>
      </c>
      <c r="C254" s="60">
        <v>291.09890000000001</v>
      </c>
      <c r="D254" s="23">
        <f t="shared" si="6"/>
        <v>6.1085615882051827E-3</v>
      </c>
      <c r="E254" s="23">
        <f t="shared" si="7"/>
        <v>-1.6098397962188607E-3</v>
      </c>
      <c r="H254" s="62">
        <v>211</v>
      </c>
      <c r="I254" s="62">
        <v>-3.6820295178906681E-4</v>
      </c>
      <c r="J254" s="62">
        <v>-1.7168370020344745E-3</v>
      </c>
    </row>
    <row r="255" spans="1:10" ht="15" x14ac:dyDescent="0.2">
      <c r="A255" s="57" t="s">
        <v>424</v>
      </c>
      <c r="B255" s="60">
        <v>111.9787</v>
      </c>
      <c r="C255" s="60">
        <v>291.74619999999999</v>
      </c>
      <c r="D255" s="23">
        <f t="shared" si="6"/>
        <v>-4.179550023815439E-3</v>
      </c>
      <c r="E255" s="23">
        <f t="shared" si="7"/>
        <v>2.2211742575423596E-3</v>
      </c>
      <c r="H255" s="62">
        <v>212</v>
      </c>
      <c r="I255" s="62">
        <v>8.5925533688384294E-4</v>
      </c>
      <c r="J255" s="62">
        <v>-6.2612466078063372E-3</v>
      </c>
    </row>
    <row r="256" spans="1:10" ht="15" x14ac:dyDescent="0.2">
      <c r="A256" s="57" t="s">
        <v>425</v>
      </c>
      <c r="B256" s="60">
        <v>111.5658</v>
      </c>
      <c r="C256" s="60">
        <v>294.00729999999999</v>
      </c>
      <c r="D256" s="23">
        <f t="shared" si="6"/>
        <v>-3.6941232690119764E-3</v>
      </c>
      <c r="E256" s="23">
        <f t="shared" si="7"/>
        <v>7.7203507305983144E-3</v>
      </c>
      <c r="H256" s="62">
        <v>213</v>
      </c>
      <c r="I256" s="62">
        <v>1.1649242638655897E-3</v>
      </c>
      <c r="J256" s="62">
        <v>3.4623153968111262E-3</v>
      </c>
    </row>
    <row r="257" spans="1:10" ht="15" x14ac:dyDescent="0.2">
      <c r="A257" s="57" t="s">
        <v>426</v>
      </c>
      <c r="B257" s="60">
        <v>111.8192</v>
      </c>
      <c r="C257" s="60">
        <v>294.67329999999998</v>
      </c>
      <c r="D257" s="23">
        <f t="shared" si="6"/>
        <v>2.268729849276676E-3</v>
      </c>
      <c r="E257" s="23">
        <f t="shared" si="7"/>
        <v>2.2626880659783691E-3</v>
      </c>
      <c r="H257" s="62">
        <v>214</v>
      </c>
      <c r="I257" s="62">
        <v>-2.9031322799801555E-3</v>
      </c>
      <c r="J257" s="62">
        <v>-9.062959267061705E-3</v>
      </c>
    </row>
    <row r="258" spans="1:10" ht="15" x14ac:dyDescent="0.2">
      <c r="A258" s="57" t="s">
        <v>427</v>
      </c>
      <c r="B258" s="60">
        <v>111.4158</v>
      </c>
      <c r="C258" s="60">
        <v>295.98689999999999</v>
      </c>
      <c r="D258" s="23">
        <f t="shared" si="6"/>
        <v>-3.6141325428293587E-3</v>
      </c>
      <c r="E258" s="23">
        <f t="shared" si="7"/>
        <v>4.4479115595693376E-3</v>
      </c>
      <c r="H258" s="62">
        <v>215</v>
      </c>
      <c r="I258" s="62">
        <v>-6.4314636220115396E-3</v>
      </c>
      <c r="J258" s="62">
        <v>-1.1391001980504223E-2</v>
      </c>
    </row>
    <row r="259" spans="1:10" ht="15" x14ac:dyDescent="0.2">
      <c r="A259" s="57" t="s">
        <v>428</v>
      </c>
      <c r="B259" s="60">
        <v>111.72539999999999</v>
      </c>
      <c r="C259" s="60">
        <v>294.88920000000002</v>
      </c>
      <c r="D259" s="23">
        <f t="shared" si="6"/>
        <v>2.7749263575309276E-3</v>
      </c>
      <c r="E259" s="23">
        <f t="shared" si="7"/>
        <v>-3.7155040212637899E-3</v>
      </c>
      <c r="H259" s="62">
        <v>216</v>
      </c>
      <c r="I259" s="62">
        <v>1.0265517015509195E-3</v>
      </c>
      <c r="J259" s="62">
        <v>7.1325173228516054E-3</v>
      </c>
    </row>
    <row r="260" spans="1:10" ht="15" x14ac:dyDescent="0.2">
      <c r="A260" s="58">
        <v>43508</v>
      </c>
      <c r="B260" s="60">
        <v>111.9036</v>
      </c>
      <c r="C260" s="60">
        <v>292.38420000000002</v>
      </c>
      <c r="D260" s="23">
        <f t="shared" si="6"/>
        <v>1.5937113497600248E-3</v>
      </c>
      <c r="E260" s="23">
        <f t="shared" si="7"/>
        <v>-8.5310017187464737E-3</v>
      </c>
      <c r="H260" s="62">
        <v>217</v>
      </c>
      <c r="I260" s="62">
        <v>7.4499329372525519E-3</v>
      </c>
      <c r="J260" s="62">
        <v>5.9919219522613894E-3</v>
      </c>
    </row>
    <row r="261" spans="1:10" ht="15" x14ac:dyDescent="0.2">
      <c r="A261" s="58">
        <v>43536</v>
      </c>
      <c r="B261" s="60">
        <v>111.3313</v>
      </c>
      <c r="C261" s="60">
        <v>290.42329999999998</v>
      </c>
      <c r="D261" s="23">
        <f t="shared" ref="D261:D324" si="8">LN(B261/B260)</f>
        <v>-5.127345713397115E-3</v>
      </c>
      <c r="E261" s="23">
        <f t="shared" ref="E261:E324" si="9">LN(C261/C260)</f>
        <v>-6.7291769561016101E-3</v>
      </c>
      <c r="H261" s="62">
        <v>218</v>
      </c>
      <c r="I261" s="62">
        <v>-3.3043340149431681E-3</v>
      </c>
      <c r="J261" s="62">
        <v>-1.0198511073869279E-3</v>
      </c>
    </row>
    <row r="262" spans="1:10" ht="15" x14ac:dyDescent="0.2">
      <c r="A262" s="58">
        <v>43567</v>
      </c>
      <c r="B262" s="60">
        <v>111.3501</v>
      </c>
      <c r="C262" s="60">
        <v>292.21530000000001</v>
      </c>
      <c r="D262" s="23">
        <f t="shared" si="8"/>
        <v>1.6885110336716905E-4</v>
      </c>
      <c r="E262" s="23">
        <f t="shared" si="9"/>
        <v>6.151345450260492E-3</v>
      </c>
      <c r="H262" s="62">
        <v>219</v>
      </c>
      <c r="I262" s="62">
        <v>1.6378523607465919E-3</v>
      </c>
      <c r="J262" s="62">
        <v>-1.7284535665664836E-2</v>
      </c>
    </row>
    <row r="263" spans="1:10" ht="15" x14ac:dyDescent="0.2">
      <c r="A263" s="58">
        <v>43597</v>
      </c>
      <c r="B263" s="60">
        <v>111.82129999999999</v>
      </c>
      <c r="C263" s="60">
        <v>292.7407</v>
      </c>
      <c r="D263" s="23">
        <f t="shared" si="8"/>
        <v>4.2227695860174224E-3</v>
      </c>
      <c r="E263" s="23">
        <f t="shared" si="9"/>
        <v>1.7963749112314214E-3</v>
      </c>
      <c r="H263" s="62">
        <v>220</v>
      </c>
      <c r="I263" s="62">
        <v>5.4679423021978795E-3</v>
      </c>
      <c r="J263" s="62">
        <v>3.9836670912367679E-3</v>
      </c>
    </row>
    <row r="264" spans="1:10" ht="15" x14ac:dyDescent="0.2">
      <c r="A264" s="58">
        <v>43628</v>
      </c>
      <c r="B264" s="60">
        <v>112.8767</v>
      </c>
      <c r="C264" s="60">
        <v>295.41460000000001</v>
      </c>
      <c r="D264" s="23">
        <f t="shared" si="8"/>
        <v>9.3940111736772261E-3</v>
      </c>
      <c r="E264" s="23">
        <f t="shared" si="9"/>
        <v>9.0925591317443048E-3</v>
      </c>
      <c r="H264" s="62">
        <v>221</v>
      </c>
      <c r="I264" s="62">
        <v>2.8727313942864359E-3</v>
      </c>
      <c r="J264" s="62">
        <v>3.8680693281262744E-3</v>
      </c>
    </row>
    <row r="265" spans="1:10" ht="15" x14ac:dyDescent="0.2">
      <c r="A265" s="58">
        <v>43720</v>
      </c>
      <c r="B265" s="60">
        <v>112.48090000000001</v>
      </c>
      <c r="C265" s="60">
        <v>294.48579999999998</v>
      </c>
      <c r="D265" s="23">
        <f t="shared" si="8"/>
        <v>-3.5126430790005971E-3</v>
      </c>
      <c r="E265" s="23">
        <f t="shared" si="9"/>
        <v>-3.1490087734069609E-3</v>
      </c>
      <c r="H265" s="62">
        <v>222</v>
      </c>
      <c r="I265" s="62">
        <v>2.6692968011440424E-3</v>
      </c>
      <c r="J265" s="62">
        <v>7.6440449934145937E-3</v>
      </c>
    </row>
    <row r="266" spans="1:10" ht="15" x14ac:dyDescent="0.2">
      <c r="A266" s="58">
        <v>43750</v>
      </c>
      <c r="B266" s="60">
        <v>112.2736</v>
      </c>
      <c r="C266" s="60">
        <v>294.1574</v>
      </c>
      <c r="D266" s="23">
        <f t="shared" si="8"/>
        <v>-1.84467993997127E-3</v>
      </c>
      <c r="E266" s="23">
        <f t="shared" si="9"/>
        <v>-1.1157863849303089E-3</v>
      </c>
      <c r="H266" s="62">
        <v>223</v>
      </c>
      <c r="I266" s="62">
        <v>-3.7750112393054149E-3</v>
      </c>
      <c r="J266" s="62">
        <v>2.6609742413684842E-3</v>
      </c>
    </row>
    <row r="267" spans="1:10" ht="15" x14ac:dyDescent="0.2">
      <c r="A267" s="58">
        <v>43781</v>
      </c>
      <c r="B267" s="60">
        <v>112.1417</v>
      </c>
      <c r="C267" s="60">
        <v>294.99239999999998</v>
      </c>
      <c r="D267" s="23">
        <f t="shared" si="8"/>
        <v>-1.1754993103257015E-3</v>
      </c>
      <c r="E267" s="23">
        <f t="shared" si="9"/>
        <v>2.8345950693594614E-3</v>
      </c>
      <c r="H267" s="62">
        <v>224</v>
      </c>
      <c r="I267" s="62">
        <v>1.6535058924955733E-3</v>
      </c>
      <c r="J267" s="62">
        <v>8.1979148964014537E-3</v>
      </c>
    </row>
    <row r="268" spans="1:10" ht="15" x14ac:dyDescent="0.2">
      <c r="A268" s="58">
        <v>43811</v>
      </c>
      <c r="B268" s="60">
        <v>112.8579</v>
      </c>
      <c r="C268" s="60">
        <v>297.53500000000003</v>
      </c>
      <c r="D268" s="23">
        <f t="shared" si="8"/>
        <v>6.3662550414873027E-3</v>
      </c>
      <c r="E268" s="23">
        <f t="shared" si="9"/>
        <v>8.5822718285445323E-3</v>
      </c>
      <c r="H268" s="62">
        <v>225</v>
      </c>
      <c r="I268" s="62">
        <v>-1.3375780677890928E-4</v>
      </c>
      <c r="J268" s="62">
        <v>-1.4733809031208572E-3</v>
      </c>
    </row>
    <row r="269" spans="1:10" ht="15" x14ac:dyDescent="0.2">
      <c r="A269" s="57" t="s">
        <v>429</v>
      </c>
      <c r="B269" s="60">
        <v>113.3573</v>
      </c>
      <c r="C269" s="60">
        <v>297.71319999999997</v>
      </c>
      <c r="D269" s="23">
        <f t="shared" si="8"/>
        <v>4.4152719295705214E-3</v>
      </c>
      <c r="E269" s="23">
        <f t="shared" si="9"/>
        <v>5.9874185364531716E-4</v>
      </c>
      <c r="H269" s="62">
        <v>226</v>
      </c>
      <c r="I269" s="62">
        <v>1.878094821807052E-3</v>
      </c>
      <c r="J269" s="62">
        <v>1.0665339863631332E-3</v>
      </c>
    </row>
    <row r="270" spans="1:10" ht="15" x14ac:dyDescent="0.2">
      <c r="A270" s="57" t="s">
        <v>430</v>
      </c>
      <c r="B270" s="60">
        <v>113.5929</v>
      </c>
      <c r="C270" s="60">
        <v>299.75850000000003</v>
      </c>
      <c r="D270" s="23">
        <f t="shared" si="8"/>
        <v>2.0762271602650377E-3</v>
      </c>
      <c r="E270" s="23">
        <f t="shared" si="9"/>
        <v>6.8465434914284475E-3</v>
      </c>
      <c r="H270" s="62">
        <v>227</v>
      </c>
      <c r="I270" s="62">
        <v>-2.3762509216835913E-3</v>
      </c>
      <c r="J270" s="62">
        <v>-2.0106829932937768E-3</v>
      </c>
    </row>
    <row r="271" spans="1:10" ht="15" x14ac:dyDescent="0.2">
      <c r="A271" s="57" t="s">
        <v>431</v>
      </c>
      <c r="B271" s="60">
        <v>114.2903</v>
      </c>
      <c r="C271" s="60">
        <v>299.82420000000002</v>
      </c>
      <c r="D271" s="23">
        <f t="shared" si="8"/>
        <v>6.1206984737831671E-3</v>
      </c>
      <c r="E271" s="23">
        <f t="shared" si="9"/>
        <v>2.1915242138561286E-4</v>
      </c>
      <c r="H271" s="62">
        <v>228</v>
      </c>
      <c r="I271" s="62">
        <v>2.5651050164103772E-3</v>
      </c>
      <c r="J271" s="62">
        <v>4.1912727683264114E-3</v>
      </c>
    </row>
    <row r="272" spans="1:10" ht="15" x14ac:dyDescent="0.2">
      <c r="A272" s="57" t="s">
        <v>432</v>
      </c>
      <c r="B272" s="60">
        <v>112.9521</v>
      </c>
      <c r="C272" s="60">
        <v>299.84300000000002</v>
      </c>
      <c r="D272" s="23">
        <f t="shared" si="8"/>
        <v>-1.1777867768973284E-2</v>
      </c>
      <c r="E272" s="23">
        <f t="shared" si="9"/>
        <v>6.2701445088645473E-5</v>
      </c>
      <c r="H272" s="62">
        <v>229</v>
      </c>
      <c r="I272" s="62">
        <v>-3.2323032830410892E-4</v>
      </c>
      <c r="J272" s="62">
        <v>-2.9487250823013911E-3</v>
      </c>
    </row>
    <row r="273" spans="1:10" ht="15" x14ac:dyDescent="0.2">
      <c r="A273" s="57" t="s">
        <v>433</v>
      </c>
      <c r="B273" s="60">
        <v>113.15940000000001</v>
      </c>
      <c r="C273" s="60">
        <v>301.07209999999998</v>
      </c>
      <c r="D273" s="23">
        <f t="shared" si="8"/>
        <v>1.833609153719897E-3</v>
      </c>
      <c r="E273" s="23">
        <f t="shared" si="9"/>
        <v>4.0907666125130689E-3</v>
      </c>
      <c r="H273" s="62">
        <v>230</v>
      </c>
      <c r="I273" s="62">
        <v>-5.9041666625085697E-4</v>
      </c>
      <c r="J273" s="62">
        <v>3.4956374606745109E-3</v>
      </c>
    </row>
    <row r="274" spans="1:10" ht="15" x14ac:dyDescent="0.2">
      <c r="A274" s="57" t="s">
        <v>434</v>
      </c>
      <c r="B274" s="60">
        <v>113.3573</v>
      </c>
      <c r="C274" s="60">
        <v>302.392</v>
      </c>
      <c r="D274" s="23">
        <f t="shared" si="8"/>
        <v>1.7473329812053868E-3</v>
      </c>
      <c r="E274" s="23">
        <f t="shared" si="9"/>
        <v>4.3744179802858545E-3</v>
      </c>
      <c r="H274" s="62">
        <v>231</v>
      </c>
      <c r="I274" s="62">
        <v>-6.6850199433136871E-4</v>
      </c>
      <c r="J274" s="62">
        <v>2.3010719244831706E-3</v>
      </c>
    </row>
    <row r="275" spans="1:10" ht="15" x14ac:dyDescent="0.2">
      <c r="A275" s="57" t="s">
        <v>435</v>
      </c>
      <c r="B275" s="60">
        <v>112.17</v>
      </c>
      <c r="C275" s="60">
        <v>302.85399999999998</v>
      </c>
      <c r="D275" s="23">
        <f t="shared" si="8"/>
        <v>-1.0529199516447551E-2</v>
      </c>
      <c r="E275" s="23">
        <f t="shared" si="9"/>
        <v>1.5266522694265955E-3</v>
      </c>
      <c r="H275" s="62">
        <v>232</v>
      </c>
      <c r="I275" s="62">
        <v>5.5475493959902339E-5</v>
      </c>
      <c r="J275" s="62">
        <v>4.0311133458539681E-3</v>
      </c>
    </row>
    <row r="276" spans="1:10" ht="15" x14ac:dyDescent="0.2">
      <c r="A276" s="57" t="s">
        <v>436</v>
      </c>
      <c r="B276" s="60">
        <v>112.6223</v>
      </c>
      <c r="C276" s="60">
        <v>302.86329999999998</v>
      </c>
      <c r="D276" s="23">
        <f t="shared" si="8"/>
        <v>4.024164621074207E-3</v>
      </c>
      <c r="E276" s="23">
        <f t="shared" si="9"/>
        <v>3.0707394359505652E-5</v>
      </c>
      <c r="H276" s="62">
        <v>233</v>
      </c>
      <c r="I276" s="62">
        <v>9.6978127048745933E-4</v>
      </c>
      <c r="J276" s="62">
        <v>4.6507897704179532E-3</v>
      </c>
    </row>
    <row r="277" spans="1:10" ht="15" x14ac:dyDescent="0.2">
      <c r="A277" s="57" t="s">
        <v>437</v>
      </c>
      <c r="B277" s="60">
        <v>112.6317</v>
      </c>
      <c r="C277" s="60">
        <v>304.47559999999999</v>
      </c>
      <c r="D277" s="23">
        <f t="shared" si="8"/>
        <v>8.3461337028018347E-5</v>
      </c>
      <c r="E277" s="23">
        <f t="shared" si="9"/>
        <v>5.3094039836040765E-3</v>
      </c>
      <c r="H277" s="62">
        <v>234</v>
      </c>
      <c r="I277" s="62">
        <v>-7.6698431714324567E-3</v>
      </c>
      <c r="J277" s="62">
        <v>7.373551819619204E-3</v>
      </c>
    </row>
    <row r="278" spans="1:10" ht="15" x14ac:dyDescent="0.2">
      <c r="A278" s="57" t="s">
        <v>438</v>
      </c>
      <c r="B278" s="60">
        <v>112.6977</v>
      </c>
      <c r="C278" s="60">
        <v>304.40010000000001</v>
      </c>
      <c r="D278" s="23">
        <f t="shared" si="8"/>
        <v>5.8580905898154465E-4</v>
      </c>
      <c r="E278" s="23">
        <f t="shared" si="9"/>
        <v>-2.4799807378394031E-4</v>
      </c>
      <c r="H278" s="62">
        <v>235</v>
      </c>
      <c r="I278" s="62">
        <v>3.9517048326445465E-3</v>
      </c>
      <c r="J278" s="62">
        <v>-8.8934637671955752E-4</v>
      </c>
    </row>
    <row r="279" spans="1:10" ht="15" x14ac:dyDescent="0.2">
      <c r="A279" s="57" t="s">
        <v>439</v>
      </c>
      <c r="B279" s="60">
        <v>112.51860000000001</v>
      </c>
      <c r="C279" s="60">
        <v>302.72199999999998</v>
      </c>
      <c r="D279" s="23">
        <f t="shared" si="8"/>
        <v>-1.5904713624569065E-3</v>
      </c>
      <c r="E279" s="23">
        <f t="shared" si="9"/>
        <v>-5.5280618955720453E-3</v>
      </c>
      <c r="H279" s="62">
        <v>236</v>
      </c>
      <c r="I279" s="62">
        <v>-2.9576389415042438E-3</v>
      </c>
      <c r="J279" s="62">
        <v>2.9101888727940933E-4</v>
      </c>
    </row>
    <row r="280" spans="1:10" ht="15" x14ac:dyDescent="0.2">
      <c r="A280" s="57" t="s">
        <v>440</v>
      </c>
      <c r="B280" s="60">
        <v>111.9909</v>
      </c>
      <c r="C280" s="60">
        <v>303.45729999999998</v>
      </c>
      <c r="D280" s="23">
        <f t="shared" si="8"/>
        <v>-4.7009233176245032E-3</v>
      </c>
      <c r="E280" s="23">
        <f t="shared" si="9"/>
        <v>2.4260160669863891E-3</v>
      </c>
      <c r="H280" s="62">
        <v>237</v>
      </c>
      <c r="I280" s="62">
        <v>1.676191846568479E-3</v>
      </c>
      <c r="J280" s="62">
        <v>7.5447411262628394E-3</v>
      </c>
    </row>
    <row r="281" spans="1:10" ht="15" x14ac:dyDescent="0.2">
      <c r="A281" s="58">
        <v>43862</v>
      </c>
      <c r="B281" s="60">
        <v>112.0851</v>
      </c>
      <c r="C281" s="60">
        <v>306.29520000000002</v>
      </c>
      <c r="D281" s="23">
        <f t="shared" si="8"/>
        <v>8.4078621136875968E-4</v>
      </c>
      <c r="E281" s="23">
        <f t="shared" si="9"/>
        <v>9.3084341310650486E-3</v>
      </c>
      <c r="H281" s="62">
        <v>238</v>
      </c>
      <c r="I281" s="62">
        <v>9.0889761304333488E-5</v>
      </c>
      <c r="J281" s="62">
        <v>3.9188306571568601E-3</v>
      </c>
    </row>
    <row r="282" spans="1:10" ht="15" x14ac:dyDescent="0.2">
      <c r="A282" s="58">
        <v>43891</v>
      </c>
      <c r="B282" s="60">
        <v>111.09569999999999</v>
      </c>
      <c r="C282" s="60">
        <v>303.97590000000002</v>
      </c>
      <c r="D282" s="23">
        <f t="shared" si="8"/>
        <v>-8.866412179320082E-3</v>
      </c>
      <c r="E282" s="23">
        <f t="shared" si="9"/>
        <v>-7.6009208571688304E-3</v>
      </c>
      <c r="H282" s="62">
        <v>239</v>
      </c>
      <c r="I282" s="62">
        <v>5.2391690308335884E-3</v>
      </c>
      <c r="J282" s="62">
        <v>-6.3459683256902807E-3</v>
      </c>
    </row>
    <row r="283" spans="1:10" ht="15" x14ac:dyDescent="0.2">
      <c r="A283" s="58">
        <v>43983</v>
      </c>
      <c r="B283" s="60">
        <v>110.8695</v>
      </c>
      <c r="C283" s="60">
        <v>305.13560000000001</v>
      </c>
      <c r="D283" s="23">
        <f t="shared" si="8"/>
        <v>-2.0381580383281119E-3</v>
      </c>
      <c r="E283" s="23">
        <f t="shared" si="9"/>
        <v>3.8078460225230244E-3</v>
      </c>
      <c r="H283" s="62">
        <v>240</v>
      </c>
      <c r="I283" s="62">
        <v>2.722384374938833E-3</v>
      </c>
      <c r="J283" s="62">
        <v>-2.4943321052035795E-3</v>
      </c>
    </row>
    <row r="284" spans="1:10" ht="15" x14ac:dyDescent="0.2">
      <c r="A284" s="58">
        <v>44013</v>
      </c>
      <c r="B284" s="60">
        <v>109.84229999999999</v>
      </c>
      <c r="C284" s="60">
        <v>304.27760000000001</v>
      </c>
      <c r="D284" s="23">
        <f t="shared" si="8"/>
        <v>-9.3081331989346948E-3</v>
      </c>
      <c r="E284" s="23">
        <f t="shared" si="9"/>
        <v>-2.8158253444930214E-3</v>
      </c>
      <c r="H284" s="62">
        <v>241</v>
      </c>
      <c r="I284" s="62">
        <v>3.0496757747479931E-3</v>
      </c>
      <c r="J284" s="62">
        <v>4.6068862593512741E-4</v>
      </c>
    </row>
    <row r="285" spans="1:10" ht="15" x14ac:dyDescent="0.2">
      <c r="A285" s="58">
        <v>44044</v>
      </c>
      <c r="B285" s="60">
        <v>109.4654</v>
      </c>
      <c r="C285" s="60">
        <v>305.89929999999998</v>
      </c>
      <c r="D285" s="23">
        <f t="shared" si="8"/>
        <v>-3.43718320027194E-3</v>
      </c>
      <c r="E285" s="23">
        <f t="shared" si="9"/>
        <v>5.3155201987911335E-3</v>
      </c>
      <c r="H285" s="62">
        <v>242</v>
      </c>
      <c r="I285" s="62">
        <v>-2.70990547920473E-3</v>
      </c>
      <c r="J285" s="62">
        <v>5.1731663830676105E-3</v>
      </c>
    </row>
    <row r="286" spans="1:10" ht="15" x14ac:dyDescent="0.2">
      <c r="A286" s="58">
        <v>44075</v>
      </c>
      <c r="B286" s="60">
        <v>110.5962</v>
      </c>
      <c r="C286" s="60">
        <v>307.9735</v>
      </c>
      <c r="D286" s="23">
        <f t="shared" si="8"/>
        <v>1.0277212862318478E-2</v>
      </c>
      <c r="E286" s="23">
        <f t="shared" si="9"/>
        <v>6.757777486251693E-3</v>
      </c>
      <c r="H286" s="62">
        <v>243</v>
      </c>
      <c r="I286" s="62">
        <v>-1.2391235329365455E-3</v>
      </c>
      <c r="J286" s="62">
        <v>-6.7264957603394102E-4</v>
      </c>
    </row>
    <row r="287" spans="1:10" ht="15" x14ac:dyDescent="0.2">
      <c r="A287" s="58">
        <v>44105</v>
      </c>
      <c r="B287" s="60">
        <v>109.67270000000001</v>
      </c>
      <c r="C287" s="60">
        <v>307.0872</v>
      </c>
      <c r="D287" s="23">
        <f t="shared" si="8"/>
        <v>-8.3852546694167859E-3</v>
      </c>
      <c r="E287" s="23">
        <f t="shared" si="9"/>
        <v>-2.8819939672915127E-3</v>
      </c>
      <c r="H287" s="62">
        <v>244</v>
      </c>
      <c r="I287" s="62">
        <v>5.8879319661022636E-4</v>
      </c>
      <c r="J287" s="62">
        <v>1.517198779695129E-3</v>
      </c>
    </row>
    <row r="288" spans="1:10" ht="15" x14ac:dyDescent="0.2">
      <c r="A288" s="57" t="s">
        <v>441</v>
      </c>
      <c r="B288" s="60">
        <v>109.2015</v>
      </c>
      <c r="C288" s="60">
        <v>309.19920000000002</v>
      </c>
      <c r="D288" s="23">
        <f t="shared" si="8"/>
        <v>-4.305676301350864E-3</v>
      </c>
      <c r="E288" s="23">
        <f t="shared" si="9"/>
        <v>6.8539830441180939E-3</v>
      </c>
      <c r="H288" s="62">
        <v>245</v>
      </c>
      <c r="I288" s="62">
        <v>7.3197974147546337E-3</v>
      </c>
      <c r="J288" s="62">
        <v>-6.9962980454818732E-3</v>
      </c>
    </row>
    <row r="289" spans="1:10" ht="15" x14ac:dyDescent="0.2">
      <c r="A289" s="57" t="s">
        <v>442</v>
      </c>
      <c r="B289" s="60">
        <v>109.4842</v>
      </c>
      <c r="C289" s="60">
        <v>308.7278</v>
      </c>
      <c r="D289" s="23">
        <f t="shared" si="8"/>
        <v>2.5854471277869202E-3</v>
      </c>
      <c r="E289" s="23">
        <f t="shared" si="9"/>
        <v>-1.5257468647520726E-3</v>
      </c>
      <c r="H289" s="62">
        <v>246</v>
      </c>
      <c r="I289" s="62">
        <v>-9.5644766065782665E-4</v>
      </c>
      <c r="J289" s="62">
        <v>2.4112454757160527E-3</v>
      </c>
    </row>
    <row r="290" spans="1:10" ht="15" x14ac:dyDescent="0.2">
      <c r="A290" s="57" t="s">
        <v>443</v>
      </c>
      <c r="B290" s="60">
        <v>108.6361</v>
      </c>
      <c r="C290" s="60">
        <v>309.42540000000002</v>
      </c>
      <c r="D290" s="23">
        <f t="shared" si="8"/>
        <v>-7.776481821933039E-3</v>
      </c>
      <c r="E290" s="23">
        <f t="shared" si="9"/>
        <v>2.2570466225726826E-3</v>
      </c>
      <c r="H290" s="62">
        <v>247</v>
      </c>
      <c r="I290" s="62">
        <v>-6.4654155371985135E-3</v>
      </c>
      <c r="J290" s="62">
        <v>1.3675692899205255E-2</v>
      </c>
    </row>
    <row r="291" spans="1:10" ht="15" x14ac:dyDescent="0.2">
      <c r="A291" s="57" t="s">
        <v>444</v>
      </c>
      <c r="B291" s="60">
        <v>109.22029999999999</v>
      </c>
      <c r="C291" s="60">
        <v>311.99939999999998</v>
      </c>
      <c r="D291" s="23">
        <f t="shared" si="8"/>
        <v>5.3631786838617169E-3</v>
      </c>
      <c r="E291" s="23">
        <f t="shared" si="9"/>
        <v>8.2842355850911084E-3</v>
      </c>
      <c r="H291" s="62">
        <v>248</v>
      </c>
      <c r="I291" s="62">
        <v>5.5251250772923649E-3</v>
      </c>
      <c r="J291" s="62">
        <v>-4.7876820778071589E-3</v>
      </c>
    </row>
    <row r="292" spans="1:10" ht="15" x14ac:dyDescent="0.2">
      <c r="A292" s="57" t="s">
        <v>445</v>
      </c>
      <c r="B292" s="60">
        <v>108.33450000000001</v>
      </c>
      <c r="C292" s="60">
        <v>312.97050000000002</v>
      </c>
      <c r="D292" s="23">
        <f t="shared" si="8"/>
        <v>-8.1432806355054895E-3</v>
      </c>
      <c r="E292" s="23">
        <f t="shared" si="9"/>
        <v>3.1076721664301467E-3</v>
      </c>
      <c r="H292" s="62">
        <v>249</v>
      </c>
      <c r="I292" s="62">
        <v>-1.0774227962057378E-3</v>
      </c>
      <c r="J292" s="62">
        <v>7.8872977242356885E-4</v>
      </c>
    </row>
    <row r="293" spans="1:10" ht="15" x14ac:dyDescent="0.2">
      <c r="A293" s="57" t="s">
        <v>446</v>
      </c>
      <c r="B293" s="60">
        <v>108.9282</v>
      </c>
      <c r="C293" s="60">
        <v>312.35759999999999</v>
      </c>
      <c r="D293" s="23">
        <f t="shared" si="8"/>
        <v>5.465286749965108E-3</v>
      </c>
      <c r="E293" s="23">
        <f t="shared" si="9"/>
        <v>-1.960251574365851E-3</v>
      </c>
      <c r="H293" s="62">
        <v>250</v>
      </c>
      <c r="I293" s="62">
        <v>-2.6038316238030084E-3</v>
      </c>
      <c r="J293" s="62">
        <v>-1.1217978352645206E-3</v>
      </c>
    </row>
    <row r="294" spans="1:10" ht="15" x14ac:dyDescent="0.2">
      <c r="A294" s="57" t="s">
        <v>447</v>
      </c>
      <c r="B294" s="60">
        <v>109.4088</v>
      </c>
      <c r="C294" s="60">
        <v>312.39530000000002</v>
      </c>
      <c r="D294" s="23">
        <f t="shared" si="8"/>
        <v>4.4023759253388351E-3</v>
      </c>
      <c r="E294" s="23">
        <f t="shared" si="9"/>
        <v>1.2068771524151692E-4</v>
      </c>
      <c r="H294" s="62">
        <v>251</v>
      </c>
      <c r="I294" s="62">
        <v>3.0578352675352544E-3</v>
      </c>
      <c r="J294" s="62">
        <v>-4.6676750637541153E-3</v>
      </c>
    </row>
    <row r="295" spans="1:10" ht="15" x14ac:dyDescent="0.2">
      <c r="A295" s="57" t="s">
        <v>448</v>
      </c>
      <c r="B295" s="60">
        <v>109.13549999999999</v>
      </c>
      <c r="C295" s="60">
        <v>312.75360000000001</v>
      </c>
      <c r="D295" s="23">
        <f t="shared" si="8"/>
        <v>-2.5010960475160505E-3</v>
      </c>
      <c r="E295" s="23">
        <f t="shared" si="9"/>
        <v>1.14628703412282E-3</v>
      </c>
      <c r="H295" s="62">
        <v>252</v>
      </c>
      <c r="I295" s="62">
        <v>-1.6140002250093529E-3</v>
      </c>
      <c r="J295" s="62">
        <v>3.8351744825517124E-3</v>
      </c>
    </row>
    <row r="296" spans="1:10" ht="15" x14ac:dyDescent="0.2">
      <c r="A296" s="57" t="s">
        <v>449</v>
      </c>
      <c r="B296" s="60">
        <v>107.77849999999999</v>
      </c>
      <c r="C296" s="60">
        <v>309.97239999999999</v>
      </c>
      <c r="D296" s="23">
        <f t="shared" si="8"/>
        <v>-1.2512034292511907E-2</v>
      </c>
      <c r="E296" s="23">
        <f t="shared" si="9"/>
        <v>-8.9323988146180998E-3</v>
      </c>
      <c r="H296" s="62">
        <v>253</v>
      </c>
      <c r="I296" s="62">
        <v>-1.3935677464705482E-3</v>
      </c>
      <c r="J296" s="62">
        <v>9.1139184770688622E-3</v>
      </c>
    </row>
    <row r="297" spans="1:10" ht="15" x14ac:dyDescent="0.2">
      <c r="A297" s="57" t="s">
        <v>450</v>
      </c>
      <c r="B297" s="60">
        <v>109.1827</v>
      </c>
      <c r="C297" s="60">
        <v>305.00360000000001</v>
      </c>
      <c r="D297" s="23">
        <f t="shared" si="8"/>
        <v>1.2944430682143177E-2</v>
      </c>
      <c r="E297" s="23">
        <f t="shared" si="9"/>
        <v>-1.6159681441078634E-2</v>
      </c>
      <c r="H297" s="62">
        <v>254</v>
      </c>
      <c r="I297" s="62">
        <v>1.3141661784124761E-3</v>
      </c>
      <c r="J297" s="62">
        <v>9.4852188756589309E-4</v>
      </c>
    </row>
    <row r="298" spans="1:10" ht="15" x14ac:dyDescent="0.2">
      <c r="A298" s="57" t="s">
        <v>451</v>
      </c>
      <c r="B298" s="60">
        <v>109.88</v>
      </c>
      <c r="C298" s="60">
        <v>308.19970000000001</v>
      </c>
      <c r="D298" s="23">
        <f t="shared" si="8"/>
        <v>6.3662353752446353E-3</v>
      </c>
      <c r="E298" s="23">
        <f t="shared" si="9"/>
        <v>1.0424369675199529E-2</v>
      </c>
      <c r="H298" s="62">
        <v>255</v>
      </c>
      <c r="I298" s="62">
        <v>-1.3572439265367E-3</v>
      </c>
      <c r="J298" s="62">
        <v>5.8051554861060376E-3</v>
      </c>
    </row>
    <row r="299" spans="1:10" ht="15" x14ac:dyDescent="0.2">
      <c r="A299" s="57" t="s">
        <v>452</v>
      </c>
      <c r="B299" s="60">
        <v>109.2109</v>
      </c>
      <c r="C299" s="60">
        <v>307.9452</v>
      </c>
      <c r="D299" s="23">
        <f t="shared" si="8"/>
        <v>-6.1079860478219054E-3</v>
      </c>
      <c r="E299" s="23">
        <f t="shared" si="9"/>
        <v>-8.2610442599984307E-4</v>
      </c>
      <c r="H299" s="62">
        <v>256</v>
      </c>
      <c r="I299" s="62">
        <v>1.5440302100877597E-3</v>
      </c>
      <c r="J299" s="62">
        <v>-5.2595342313515496E-3</v>
      </c>
    </row>
    <row r="300" spans="1:10" ht="15" x14ac:dyDescent="0.2">
      <c r="A300" s="57" t="s">
        <v>453</v>
      </c>
      <c r="B300" s="60">
        <v>109.8612</v>
      </c>
      <c r="C300" s="60">
        <v>308.94459999999998</v>
      </c>
      <c r="D300" s="23">
        <f t="shared" si="8"/>
        <v>5.9368756684676869E-3</v>
      </c>
      <c r="E300" s="23">
        <f t="shared" si="9"/>
        <v>3.2401277321942091E-3</v>
      </c>
      <c r="H300" s="62">
        <v>257</v>
      </c>
      <c r="I300" s="62">
        <v>1.0076400147109217E-3</v>
      </c>
      <c r="J300" s="62">
        <v>-9.538641733457396E-3</v>
      </c>
    </row>
    <row r="301" spans="1:10" ht="15" x14ac:dyDescent="0.2">
      <c r="A301" s="57" t="s">
        <v>454</v>
      </c>
      <c r="B301" s="60">
        <v>107.8916</v>
      </c>
      <c r="C301" s="60">
        <v>303.3349</v>
      </c>
      <c r="D301" s="23">
        <f t="shared" si="8"/>
        <v>-1.809073147507009E-2</v>
      </c>
      <c r="E301" s="23">
        <f t="shared" si="9"/>
        <v>-1.832449713322289E-2</v>
      </c>
      <c r="H301" s="62">
        <v>258</v>
      </c>
      <c r="I301" s="62">
        <v>-2.0443946170273066E-3</v>
      </c>
      <c r="J301" s="62">
        <v>-4.6847823390743035E-3</v>
      </c>
    </row>
    <row r="302" spans="1:10" ht="15" x14ac:dyDescent="0.2">
      <c r="A302" s="58">
        <v>43892</v>
      </c>
      <c r="B302" s="60">
        <v>107.68429999999999</v>
      </c>
      <c r="C302" s="60">
        <v>305.58819999999997</v>
      </c>
      <c r="D302" s="23">
        <f t="shared" si="8"/>
        <v>-1.9232211383221811E-3</v>
      </c>
      <c r="E302" s="23">
        <f t="shared" si="9"/>
        <v>7.4009683168228257E-3</v>
      </c>
      <c r="H302" s="62">
        <v>259</v>
      </c>
      <c r="I302" s="62">
        <v>3.6061042152140955E-4</v>
      </c>
      <c r="J302" s="62">
        <v>5.7907350287390823E-3</v>
      </c>
    </row>
    <row r="303" spans="1:10" ht="15" x14ac:dyDescent="0.2">
      <c r="A303" s="58">
        <v>43923</v>
      </c>
      <c r="B303" s="60">
        <v>108.6266</v>
      </c>
      <c r="C303" s="60">
        <v>310.2457</v>
      </c>
      <c r="D303" s="23">
        <f t="shared" si="8"/>
        <v>8.7125148169736565E-3</v>
      </c>
      <c r="E303" s="23">
        <f t="shared" si="9"/>
        <v>1.5126120216741187E-2</v>
      </c>
      <c r="H303" s="62">
        <v>260</v>
      </c>
      <c r="I303" s="62">
        <v>2.2014963844030175E-3</v>
      </c>
      <c r="J303" s="62">
        <v>-4.0512147317159613E-4</v>
      </c>
    </row>
    <row r="304" spans="1:10" ht="15" x14ac:dyDescent="0.2">
      <c r="A304" s="58">
        <v>43953</v>
      </c>
      <c r="B304" s="60">
        <v>110.0779</v>
      </c>
      <c r="C304" s="60">
        <v>313.82850000000002</v>
      </c>
      <c r="D304" s="23">
        <f t="shared" si="8"/>
        <v>1.3271983916880722E-2</v>
      </c>
      <c r="E304" s="23">
        <f t="shared" si="9"/>
        <v>1.1482094156402797E-2</v>
      </c>
      <c r="H304" s="62">
        <v>261</v>
      </c>
      <c r="I304" s="62">
        <v>4.549759204717313E-3</v>
      </c>
      <c r="J304" s="62">
        <v>4.5427999270269918E-3</v>
      </c>
    </row>
    <row r="305" spans="1:10" ht="15" x14ac:dyDescent="0.2">
      <c r="A305" s="58">
        <v>43984</v>
      </c>
      <c r="B305" s="60">
        <v>109.6067</v>
      </c>
      <c r="C305" s="60">
        <v>314.8843</v>
      </c>
      <c r="D305" s="23">
        <f t="shared" si="8"/>
        <v>-4.289792935851475E-3</v>
      </c>
      <c r="E305" s="23">
        <f t="shared" si="9"/>
        <v>3.3586114120011659E-3</v>
      </c>
      <c r="H305" s="62">
        <v>262</v>
      </c>
      <c r="I305" s="62">
        <v>-1.3111575214591594E-3</v>
      </c>
      <c r="J305" s="62">
        <v>-1.8378512519478015E-3</v>
      </c>
    </row>
    <row r="306" spans="1:10" ht="15" x14ac:dyDescent="0.2">
      <c r="A306" s="58">
        <v>44014</v>
      </c>
      <c r="B306" s="60">
        <v>109.73860000000001</v>
      </c>
      <c r="C306" s="60">
        <v>313.20609999999999</v>
      </c>
      <c r="D306" s="23">
        <f t="shared" si="8"/>
        <v>1.2026700904784757E-3</v>
      </c>
      <c r="E306" s="23">
        <f t="shared" si="9"/>
        <v>-5.3438294666707693E-3</v>
      </c>
      <c r="H306" s="62">
        <v>263</v>
      </c>
      <c r="I306" s="62">
        <v>-5.5373480998034588E-4</v>
      </c>
      <c r="J306" s="62">
        <v>-5.6205157494996301E-4</v>
      </c>
    </row>
    <row r="307" spans="1:10" ht="15" x14ac:dyDescent="0.2">
      <c r="A307" s="58">
        <v>44106</v>
      </c>
      <c r="B307" s="60">
        <v>108.6078</v>
      </c>
      <c r="C307" s="60">
        <v>315.5444</v>
      </c>
      <c r="D307" s="23">
        <f t="shared" si="8"/>
        <v>-1.0357945997715803E-2</v>
      </c>
      <c r="E307" s="23">
        <f t="shared" si="9"/>
        <v>7.4379607815449923E-3</v>
      </c>
      <c r="H307" s="62">
        <v>264</v>
      </c>
      <c r="I307" s="62">
        <v>-2.4985962526240929E-4</v>
      </c>
      <c r="J307" s="62">
        <v>3.0844546946218708E-3</v>
      </c>
    </row>
    <row r="308" spans="1:10" ht="15" x14ac:dyDescent="0.2">
      <c r="A308" s="58">
        <v>44137</v>
      </c>
      <c r="B308" s="60">
        <v>108.7491</v>
      </c>
      <c r="C308" s="60">
        <v>316.09120000000001</v>
      </c>
      <c r="D308" s="23">
        <f t="shared" si="8"/>
        <v>1.300165947387259E-3</v>
      </c>
      <c r="E308" s="23">
        <f t="shared" si="9"/>
        <v>1.7313784612326564E-3</v>
      </c>
      <c r="H308" s="62">
        <v>265</v>
      </c>
      <c r="I308" s="62">
        <v>3.1748539651000399E-3</v>
      </c>
      <c r="J308" s="62">
        <v>5.4074178634444924E-3</v>
      </c>
    </row>
    <row r="309" spans="1:10" ht="15" x14ac:dyDescent="0.2">
      <c r="A309" s="58">
        <v>44167</v>
      </c>
      <c r="B309" s="60">
        <v>109.17319999999999</v>
      </c>
      <c r="C309" s="60">
        <v>318.1277</v>
      </c>
      <c r="D309" s="23">
        <f t="shared" si="8"/>
        <v>3.892217872181926E-3</v>
      </c>
      <c r="E309" s="23">
        <f t="shared" si="9"/>
        <v>6.4220949559450156E-3</v>
      </c>
      <c r="H309" s="62">
        <v>266</v>
      </c>
      <c r="I309" s="62">
        <v>2.2889117736333009E-3</v>
      </c>
      <c r="J309" s="62">
        <v>-1.6901699199879838E-3</v>
      </c>
    </row>
    <row r="310" spans="1:10" ht="15" x14ac:dyDescent="0.2">
      <c r="A310" s="57" t="s">
        <v>455</v>
      </c>
      <c r="B310" s="60">
        <v>110.6716</v>
      </c>
      <c r="C310" s="60">
        <v>317.78829999999999</v>
      </c>
      <c r="D310" s="23">
        <f t="shared" si="8"/>
        <v>1.3631645623387135E-2</v>
      </c>
      <c r="E310" s="23">
        <f t="shared" si="9"/>
        <v>-1.0674366810290777E-3</v>
      </c>
      <c r="H310" s="62">
        <v>267</v>
      </c>
      <c r="I310" s="62">
        <v>1.2267506323093351E-3</v>
      </c>
      <c r="J310" s="62">
        <v>5.6197928591191128E-3</v>
      </c>
    </row>
    <row r="311" spans="1:10" ht="15" x14ac:dyDescent="0.2">
      <c r="A311" s="57" t="s">
        <v>456</v>
      </c>
      <c r="B311" s="60">
        <v>111.09569999999999</v>
      </c>
      <c r="C311" s="60">
        <v>318.29739999999998</v>
      </c>
      <c r="D311" s="23">
        <f t="shared" si="8"/>
        <v>3.8247344581348102E-3</v>
      </c>
      <c r="E311" s="23">
        <f t="shared" si="9"/>
        <v>1.6007280424849832E-3</v>
      </c>
      <c r="H311" s="62">
        <v>268</v>
      </c>
      <c r="I311" s="62">
        <v>3.0633466320062553E-3</v>
      </c>
      <c r="J311" s="62">
        <v>-2.8441942106206424E-3</v>
      </c>
    </row>
    <row r="312" spans="1:10" ht="15" x14ac:dyDescent="0.2">
      <c r="A312" s="57" t="s">
        <v>457</v>
      </c>
      <c r="B312" s="60">
        <v>112.7354</v>
      </c>
      <c r="C312" s="60">
        <v>317.47710000000001</v>
      </c>
      <c r="D312" s="23">
        <f t="shared" si="8"/>
        <v>1.4651487949874918E-2</v>
      </c>
      <c r="E312" s="23">
        <f t="shared" si="9"/>
        <v>-2.5804761127987586E-3</v>
      </c>
      <c r="H312" s="62">
        <v>269</v>
      </c>
      <c r="I312" s="62">
        <v>-5.0643992743338168E-3</v>
      </c>
      <c r="J312" s="62">
        <v>5.1271007194224625E-3</v>
      </c>
    </row>
    <row r="313" spans="1:10" ht="15" x14ac:dyDescent="0.2">
      <c r="A313" s="57" t="s">
        <v>458</v>
      </c>
      <c r="B313" s="60">
        <v>110.8978</v>
      </c>
      <c r="C313" s="60">
        <v>318.99509999999998</v>
      </c>
      <c r="D313" s="23">
        <f t="shared" si="8"/>
        <v>-1.6434423508120317E-2</v>
      </c>
      <c r="E313" s="23">
        <f t="shared" si="9"/>
        <v>4.7700524180128668E-3</v>
      </c>
      <c r="H313" s="62">
        <v>270</v>
      </c>
      <c r="I313" s="62">
        <v>1.1165777009830788E-3</v>
      </c>
      <c r="J313" s="62">
        <v>2.9741889115299904E-3</v>
      </c>
    </row>
    <row r="314" spans="1:10" ht="15" x14ac:dyDescent="0.2">
      <c r="A314" s="57" t="s">
        <v>459</v>
      </c>
      <c r="B314" s="60">
        <v>110.9072</v>
      </c>
      <c r="C314" s="60">
        <v>317.68459999999999</v>
      </c>
      <c r="D314" s="23">
        <f t="shared" si="8"/>
        <v>8.4759135327256135E-5</v>
      </c>
      <c r="E314" s="23">
        <f t="shared" si="9"/>
        <v>-4.1166754672873731E-3</v>
      </c>
      <c r="H314" s="62">
        <v>271</v>
      </c>
      <c r="I314" s="62">
        <v>1.0773996574203275E-3</v>
      </c>
      <c r="J314" s="62">
        <v>3.2970183228655269E-3</v>
      </c>
    </row>
    <row r="315" spans="1:10" ht="15" x14ac:dyDescent="0.2">
      <c r="A315" s="57" t="s">
        <v>460</v>
      </c>
      <c r="B315" s="60">
        <v>111.74590000000001</v>
      </c>
      <c r="C315" s="60">
        <v>314.41300000000001</v>
      </c>
      <c r="D315" s="23">
        <f t="shared" si="8"/>
        <v>7.533728179322719E-3</v>
      </c>
      <c r="E315" s="23">
        <f t="shared" si="9"/>
        <v>-1.0351658397285435E-2</v>
      </c>
      <c r="H315" s="62">
        <v>272</v>
      </c>
      <c r="I315" s="62">
        <v>-4.4973785342256488E-3</v>
      </c>
      <c r="J315" s="62">
        <v>6.0240308036522442E-3</v>
      </c>
    </row>
    <row r="316" spans="1:10" ht="15" x14ac:dyDescent="0.2">
      <c r="A316" s="57" t="s">
        <v>461</v>
      </c>
      <c r="B316" s="60">
        <v>109.61620000000001</v>
      </c>
      <c r="C316" s="60">
        <v>303.98540000000003</v>
      </c>
      <c r="D316" s="23">
        <f t="shared" si="8"/>
        <v>-1.9242369972548554E-2</v>
      </c>
      <c r="E316" s="23">
        <f t="shared" si="9"/>
        <v>-3.3727734363598681E-2</v>
      </c>
      <c r="H316" s="62">
        <v>273</v>
      </c>
      <c r="I316" s="62">
        <v>2.111309792421143E-3</v>
      </c>
      <c r="J316" s="62">
        <v>-2.0806023980616374E-3</v>
      </c>
    </row>
    <row r="317" spans="1:10" ht="15" x14ac:dyDescent="0.2">
      <c r="A317" s="57" t="s">
        <v>462</v>
      </c>
      <c r="B317" s="60">
        <v>107.7974</v>
      </c>
      <c r="C317" s="60">
        <v>294.77390000000003</v>
      </c>
      <c r="D317" s="23">
        <f t="shared" si="8"/>
        <v>-1.6731634364408415E-2</v>
      </c>
      <c r="E317" s="23">
        <f t="shared" si="9"/>
        <v>-3.0771052141097897E-2</v>
      </c>
      <c r="H317" s="62">
        <v>274</v>
      </c>
      <c r="I317" s="62">
        <v>3.2183489534834306E-4</v>
      </c>
      <c r="J317" s="62">
        <v>4.9875690882557333E-3</v>
      </c>
    </row>
    <row r="318" spans="1:10" ht="15" x14ac:dyDescent="0.2">
      <c r="A318" s="57" t="s">
        <v>463</v>
      </c>
      <c r="B318" s="60">
        <v>107.2225</v>
      </c>
      <c r="C318" s="60">
        <v>293.68970000000002</v>
      </c>
      <c r="D318" s="23">
        <f t="shared" si="8"/>
        <v>-5.3474247726450451E-3</v>
      </c>
      <c r="E318" s="23">
        <f t="shared" si="9"/>
        <v>-3.6848540055340567E-3</v>
      </c>
      <c r="H318" s="62">
        <v>275</v>
      </c>
      <c r="I318" s="62">
        <v>5.4995119166450222E-4</v>
      </c>
      <c r="J318" s="62">
        <v>-7.9794926544844258E-4</v>
      </c>
    </row>
    <row r="319" spans="1:10" ht="15" x14ac:dyDescent="0.2">
      <c r="A319" s="57" t="s">
        <v>464</v>
      </c>
      <c r="B319" s="60">
        <v>104.0373</v>
      </c>
      <c r="C319" s="60">
        <v>280.49959999999999</v>
      </c>
      <c r="D319" s="23">
        <f t="shared" si="8"/>
        <v>-3.0156625986375928E-2</v>
      </c>
      <c r="E319" s="23">
        <f t="shared" si="9"/>
        <v>-4.5951468853721159E-2</v>
      </c>
      <c r="H319" s="62">
        <v>276</v>
      </c>
      <c r="I319" s="62">
        <v>-4.3829859585983949E-4</v>
      </c>
      <c r="J319" s="62">
        <v>-5.0897632997122053E-3</v>
      </c>
    </row>
    <row r="320" spans="1:10" ht="15" x14ac:dyDescent="0.2">
      <c r="A320" s="57" t="s">
        <v>465</v>
      </c>
      <c r="B320" s="60">
        <v>101.47410000000001</v>
      </c>
      <c r="C320" s="60">
        <v>279.3211</v>
      </c>
      <c r="D320" s="23">
        <f t="shared" si="8"/>
        <v>-2.4945895180580661E-2</v>
      </c>
      <c r="E320" s="23">
        <f t="shared" si="9"/>
        <v>-4.2102828312267819E-3</v>
      </c>
      <c r="H320" s="62">
        <v>277</v>
      </c>
      <c r="I320" s="62">
        <v>-1.8507560409198379E-3</v>
      </c>
      <c r="J320" s="62">
        <v>4.2767721079062272E-3</v>
      </c>
    </row>
    <row r="321" spans="1:10" ht="15" x14ac:dyDescent="0.2">
      <c r="A321" s="58">
        <v>43864</v>
      </c>
      <c r="B321" s="60">
        <v>109.2015</v>
      </c>
      <c r="C321" s="60">
        <v>291.41750000000002</v>
      </c>
      <c r="D321" s="23">
        <f t="shared" si="8"/>
        <v>7.3391205974170134E-2</v>
      </c>
      <c r="E321" s="23">
        <f t="shared" si="9"/>
        <v>4.2394930759672725E-2</v>
      </c>
      <c r="H321" s="62">
        <v>278</v>
      </c>
      <c r="I321" s="62">
        <v>6.6573641593430273E-4</v>
      </c>
      <c r="J321" s="62">
        <v>8.6426977151307458E-3</v>
      </c>
    </row>
    <row r="322" spans="1:10" ht="15" x14ac:dyDescent="0.2">
      <c r="A322" s="58">
        <v>43893</v>
      </c>
      <c r="B322" s="60">
        <v>106.4027</v>
      </c>
      <c r="C322" s="60">
        <v>283.07350000000002</v>
      </c>
      <c r="D322" s="23">
        <f t="shared" si="8"/>
        <v>-2.596384695476945E-2</v>
      </c>
      <c r="E322" s="23">
        <f t="shared" si="9"/>
        <v>-2.9050365628202571E-2</v>
      </c>
      <c r="H322" s="62">
        <v>279</v>
      </c>
      <c r="I322" s="62">
        <v>-3.7423061564076038E-3</v>
      </c>
      <c r="J322" s="62">
        <v>-3.8586147007612266E-3</v>
      </c>
    </row>
    <row r="323" spans="1:10" ht="15" x14ac:dyDescent="0.2">
      <c r="A323" s="58">
        <v>43924</v>
      </c>
      <c r="B323" s="60">
        <v>110.0402</v>
      </c>
      <c r="C323" s="60">
        <v>294.97190000000001</v>
      </c>
      <c r="D323" s="23">
        <f t="shared" si="8"/>
        <v>3.36148010501938E-2</v>
      </c>
      <c r="E323" s="23">
        <f t="shared" si="9"/>
        <v>4.1173516328536643E-2</v>
      </c>
      <c r="H323" s="62">
        <v>280</v>
      </c>
      <c r="I323" s="62">
        <v>-6.415932898472845E-4</v>
      </c>
      <c r="J323" s="62">
        <v>4.4494393123703088E-3</v>
      </c>
    </row>
    <row r="324" spans="1:10" ht="15" x14ac:dyDescent="0.2">
      <c r="A324" s="58">
        <v>43954</v>
      </c>
      <c r="B324" s="60">
        <v>109.2392</v>
      </c>
      <c r="C324" s="60">
        <v>285.16649999999998</v>
      </c>
      <c r="D324" s="23">
        <f t="shared" si="8"/>
        <v>-7.3057803217245207E-3</v>
      </c>
      <c r="E324" s="23">
        <f t="shared" si="9"/>
        <v>-3.3806877355127052E-2</v>
      </c>
      <c r="H324" s="62">
        <v>281</v>
      </c>
      <c r="I324" s="62">
        <v>-3.94289184356397E-3</v>
      </c>
      <c r="J324" s="62">
        <v>1.1270664990709485E-3</v>
      </c>
    </row>
    <row r="325" spans="1:10" ht="15" x14ac:dyDescent="0.2">
      <c r="A325" s="58">
        <v>43985</v>
      </c>
      <c r="B325" s="60">
        <v>110.47369999999999</v>
      </c>
      <c r="C325" s="60">
        <v>280.45249999999999</v>
      </c>
      <c r="D325" s="23">
        <f t="shared" ref="D325:D388" si="10">LN(B325/B324)</f>
        <v>1.1237510325485542E-2</v>
      </c>
      <c r="E325" s="23">
        <f t="shared" ref="E325:E388" si="11">LN(C325/C324)</f>
        <v>-1.6668850050853973E-2</v>
      </c>
      <c r="H325" s="62">
        <v>282</v>
      </c>
      <c r="I325" s="62">
        <v>-1.2768911611199356E-3</v>
      </c>
      <c r="J325" s="62">
        <v>6.5924113599110691E-3</v>
      </c>
    </row>
    <row r="326" spans="1:10" ht="15" x14ac:dyDescent="0.2">
      <c r="A326" s="58">
        <v>44077</v>
      </c>
      <c r="B326" s="60">
        <v>110.40770000000001</v>
      </c>
      <c r="C326" s="60">
        <v>258.55070000000001</v>
      </c>
      <c r="D326" s="23">
        <f t="shared" si="10"/>
        <v>-5.9760579174361421E-4</v>
      </c>
      <c r="E326" s="23">
        <f t="shared" si="11"/>
        <v>-8.1312563914321068E-2</v>
      </c>
      <c r="H326" s="62">
        <v>283</v>
      </c>
      <c r="I326" s="62">
        <v>4.950821435734375E-3</v>
      </c>
      <c r="J326" s="62">
        <v>1.8069560505173179E-3</v>
      </c>
    </row>
    <row r="327" spans="1:10" ht="15" x14ac:dyDescent="0.2">
      <c r="A327" s="58">
        <v>44107</v>
      </c>
      <c r="B327" s="60">
        <v>112.8861</v>
      </c>
      <c r="C327" s="60">
        <v>271.92939999999999</v>
      </c>
      <c r="D327" s="23">
        <f t="shared" si="10"/>
        <v>2.2199467984990499E-2</v>
      </c>
      <c r="E327" s="23">
        <f t="shared" si="11"/>
        <v>5.045066753598975E-2</v>
      </c>
      <c r="H327" s="62">
        <v>284</v>
      </c>
      <c r="I327" s="62">
        <v>-3.5238123436417933E-3</v>
      </c>
      <c r="J327" s="62">
        <v>6.4181837635028053E-4</v>
      </c>
    </row>
    <row r="328" spans="1:10" ht="15" x14ac:dyDescent="0.2">
      <c r="A328" s="58">
        <v>44138</v>
      </c>
      <c r="B328" s="60">
        <v>107.8351</v>
      </c>
      <c r="C328" s="60">
        <v>258.67320000000001</v>
      </c>
      <c r="D328" s="23">
        <f t="shared" si="10"/>
        <v>-4.5776137326417575E-2</v>
      </c>
      <c r="E328" s="23">
        <f t="shared" si="11"/>
        <v>-4.997698485314965E-2</v>
      </c>
      <c r="H328" s="62">
        <v>285</v>
      </c>
      <c r="I328" s="62">
        <v>-1.6712742167926517E-3</v>
      </c>
      <c r="J328" s="62">
        <v>8.5252572609107458E-3</v>
      </c>
    </row>
    <row r="329" spans="1:10" ht="15" x14ac:dyDescent="0.2">
      <c r="A329" s="58">
        <v>44168</v>
      </c>
      <c r="B329" s="60">
        <v>98.053299999999993</v>
      </c>
      <c r="C329" s="60">
        <v>233.92410000000001</v>
      </c>
      <c r="D329" s="23">
        <f t="shared" si="10"/>
        <v>-9.5092000072412114E-2</v>
      </c>
      <c r="E329" s="23">
        <f t="shared" si="11"/>
        <v>-0.1005687851605042</v>
      </c>
      <c r="H329" s="62">
        <v>286</v>
      </c>
      <c r="I329" s="62">
        <v>1.4579876180163653E-3</v>
      </c>
      <c r="J329" s="62">
        <v>-2.9837344827684381E-3</v>
      </c>
    </row>
    <row r="330" spans="1:10" ht="15" x14ac:dyDescent="0.2">
      <c r="A330" s="57" t="s">
        <v>466</v>
      </c>
      <c r="B330" s="60">
        <v>107.5241</v>
      </c>
      <c r="C330" s="60">
        <v>253.92140000000001</v>
      </c>
      <c r="D330" s="23">
        <f t="shared" si="10"/>
        <v>9.2203800114490628E-2</v>
      </c>
      <c r="E330" s="23">
        <f t="shared" si="11"/>
        <v>8.2028066542881001E-2</v>
      </c>
      <c r="H330" s="62">
        <v>287</v>
      </c>
      <c r="I330" s="62">
        <v>-3.2473683563459142E-3</v>
      </c>
      <c r="J330" s="62">
        <v>5.5044149789185964E-3</v>
      </c>
    </row>
    <row r="331" spans="1:10" ht="15" x14ac:dyDescent="0.2">
      <c r="A331" s="57" t="s">
        <v>467</v>
      </c>
      <c r="B331" s="60">
        <v>100.6071</v>
      </c>
      <c r="C331" s="60">
        <v>226.13640000000001</v>
      </c>
      <c r="D331" s="23">
        <f t="shared" si="10"/>
        <v>-6.6492176772305137E-2</v>
      </c>
      <c r="E331" s="23">
        <f t="shared" si="11"/>
        <v>-0.1158864132720889</v>
      </c>
      <c r="H331" s="62">
        <v>288</v>
      </c>
      <c r="I331" s="62">
        <v>2.7193566001791321E-3</v>
      </c>
      <c r="J331" s="62">
        <v>5.5648789849119763E-3</v>
      </c>
    </row>
    <row r="332" spans="1:10" ht="15" x14ac:dyDescent="0.2">
      <c r="A332" s="57" t="s">
        <v>468</v>
      </c>
      <c r="B332" s="60">
        <v>112.3867</v>
      </c>
      <c r="C332" s="60">
        <v>238.3459</v>
      </c>
      <c r="D332" s="23">
        <f t="shared" si="10"/>
        <v>0.11072277134022869</v>
      </c>
      <c r="E332" s="23">
        <f t="shared" si="11"/>
        <v>5.2584622870207008E-2</v>
      </c>
      <c r="H332" s="62">
        <v>289</v>
      </c>
      <c r="I332" s="62">
        <v>-3.4139318405395375E-3</v>
      </c>
      <c r="J332" s="62">
        <v>6.5216040069696838E-3</v>
      </c>
    </row>
    <row r="333" spans="1:10" ht="15" x14ac:dyDescent="0.2">
      <c r="A333" s="57" t="s">
        <v>469</v>
      </c>
      <c r="B333" s="60">
        <v>115.5154</v>
      </c>
      <c r="C333" s="60">
        <v>226.27780000000001</v>
      </c>
      <c r="D333" s="23">
        <f t="shared" si="10"/>
        <v>2.7458251350866641E-2</v>
      </c>
      <c r="E333" s="23">
        <f t="shared" si="11"/>
        <v>-5.1959531948639066E-2</v>
      </c>
      <c r="H333" s="62">
        <v>290</v>
      </c>
      <c r="I333" s="62">
        <v>2.7657239127906663E-3</v>
      </c>
      <c r="J333" s="62">
        <v>-4.7259754871565168E-3</v>
      </c>
    </row>
    <row r="334" spans="1:10" ht="15" x14ac:dyDescent="0.2">
      <c r="A334" s="57" t="s">
        <v>470</v>
      </c>
      <c r="B334" s="60">
        <v>113.0638</v>
      </c>
      <c r="C334" s="60">
        <v>226.7586</v>
      </c>
      <c r="D334" s="23">
        <f t="shared" si="10"/>
        <v>-2.1451593252441635E-2</v>
      </c>
      <c r="E334" s="23">
        <f t="shared" si="11"/>
        <v>2.1225675487092175E-3</v>
      </c>
      <c r="H334" s="62">
        <v>291</v>
      </c>
      <c r="I334" s="62">
        <v>2.2830556930858075E-3</v>
      </c>
      <c r="J334" s="62">
        <v>-2.1623679778442905E-3</v>
      </c>
    </row>
    <row r="335" spans="1:10" ht="15" x14ac:dyDescent="0.2">
      <c r="A335" s="57" t="s">
        <v>471</v>
      </c>
      <c r="B335" s="60">
        <v>107.8768</v>
      </c>
      <c r="C335" s="60">
        <v>216.98670000000001</v>
      </c>
      <c r="D335" s="23">
        <f t="shared" si="10"/>
        <v>-4.6962425911115928E-2</v>
      </c>
      <c r="E335" s="23">
        <f t="shared" si="11"/>
        <v>-4.4049954169111331E-2</v>
      </c>
      <c r="H335" s="62">
        <v>292</v>
      </c>
      <c r="I335" s="62">
        <v>-8.5181362023767165E-4</v>
      </c>
      <c r="J335" s="62">
        <v>1.9981006543604916E-3</v>
      </c>
    </row>
    <row r="336" spans="1:10" ht="15" x14ac:dyDescent="0.2">
      <c r="A336" s="57" t="s">
        <v>472</v>
      </c>
      <c r="B336" s="60">
        <v>108.17019999999999</v>
      </c>
      <c r="C336" s="60">
        <v>211.43870000000001</v>
      </c>
      <c r="D336" s="23">
        <f t="shared" si="10"/>
        <v>2.7160773384447279E-3</v>
      </c>
      <c r="E336" s="23">
        <f t="shared" si="11"/>
        <v>-2.5900939378724824E-2</v>
      </c>
      <c r="H336" s="62">
        <v>293</v>
      </c>
      <c r="I336" s="62">
        <v>-5.3977845787951647E-3</v>
      </c>
      <c r="J336" s="62">
        <v>-3.5346142358229351E-3</v>
      </c>
    </row>
    <row r="337" spans="1:10" ht="15" x14ac:dyDescent="0.2">
      <c r="A337" s="57" t="s">
        <v>473</v>
      </c>
      <c r="B337" s="60">
        <v>108.8801</v>
      </c>
      <c r="C337" s="60">
        <v>230.59569999999999</v>
      </c>
      <c r="D337" s="23">
        <f t="shared" si="10"/>
        <v>6.5413642031408288E-3</v>
      </c>
      <c r="E337" s="23">
        <f t="shared" si="11"/>
        <v>8.6730838692469586E-2</v>
      </c>
      <c r="H337" s="62">
        <v>294</v>
      </c>
      <c r="I337" s="62">
        <v>6.1620060871960952E-3</v>
      </c>
      <c r="J337" s="62">
        <v>-2.2321687528274729E-2</v>
      </c>
    </row>
    <row r="338" spans="1:10" ht="15" x14ac:dyDescent="0.2">
      <c r="A338" s="57" t="s">
        <v>474</v>
      </c>
      <c r="B338" s="60">
        <v>103.55110000000001</v>
      </c>
      <c r="C338" s="60">
        <v>234.0478</v>
      </c>
      <c r="D338" s="23">
        <f t="shared" si="10"/>
        <v>-5.0182066112445939E-2</v>
      </c>
      <c r="E338" s="23">
        <f t="shared" si="11"/>
        <v>1.4859407347688291E-2</v>
      </c>
      <c r="H338" s="62">
        <v>295</v>
      </c>
      <c r="I338" s="62">
        <v>3.1748450346515801E-3</v>
      </c>
      <c r="J338" s="62">
        <v>7.2495246405479491E-3</v>
      </c>
    </row>
    <row r="339" spans="1:10" ht="15" x14ac:dyDescent="0.2">
      <c r="A339" s="57" t="s">
        <v>475</v>
      </c>
      <c r="B339" s="60">
        <v>103.9487</v>
      </c>
      <c r="C339" s="60">
        <v>247.71379999999999</v>
      </c>
      <c r="D339" s="23">
        <f t="shared" si="10"/>
        <v>3.8322975406503471E-3</v>
      </c>
      <c r="E339" s="23">
        <f t="shared" si="11"/>
        <v>5.6748679497954181E-2</v>
      </c>
      <c r="H339" s="62">
        <v>296</v>
      </c>
      <c r="I339" s="62">
        <v>-2.4897037750688713E-3</v>
      </c>
      <c r="J339" s="62">
        <v>1.6635993490690282E-3</v>
      </c>
    </row>
    <row r="340" spans="1:10" ht="15" x14ac:dyDescent="0.2">
      <c r="A340" s="57" t="s">
        <v>476</v>
      </c>
      <c r="B340" s="60">
        <v>103.72150000000001</v>
      </c>
      <c r="C340" s="60">
        <v>240.3355</v>
      </c>
      <c r="D340" s="23">
        <f t="shared" si="10"/>
        <v>-2.188085634313114E-3</v>
      </c>
      <c r="E340" s="23">
        <f t="shared" si="11"/>
        <v>-3.0238183666147549E-2</v>
      </c>
      <c r="H340" s="62">
        <v>297</v>
      </c>
      <c r="I340" s="62">
        <v>2.9798726244723E-3</v>
      </c>
      <c r="J340" s="62">
        <v>2.6025510772190912E-4</v>
      </c>
    </row>
    <row r="341" spans="1:10" ht="15" x14ac:dyDescent="0.2">
      <c r="A341" s="57" t="s">
        <v>477</v>
      </c>
      <c r="B341" s="60">
        <v>109.0316</v>
      </c>
      <c r="C341" s="60">
        <v>248.1405</v>
      </c>
      <c r="D341" s="23">
        <f t="shared" si="10"/>
        <v>4.9928325891743862E-2</v>
      </c>
      <c r="E341" s="23">
        <f t="shared" si="11"/>
        <v>3.1959254171442186E-2</v>
      </c>
      <c r="H341" s="62">
        <v>298</v>
      </c>
      <c r="I341" s="62">
        <v>-7.9310731435481199E-3</v>
      </c>
      <c r="J341" s="62">
        <v>-1.039342398967477E-2</v>
      </c>
    </row>
    <row r="342" spans="1:10" ht="15" x14ac:dyDescent="0.2">
      <c r="A342" s="57" t="s">
        <v>478</v>
      </c>
      <c r="B342" s="60">
        <v>107.5455</v>
      </c>
      <c r="C342" s="60">
        <v>244.4419</v>
      </c>
      <c r="D342" s="23">
        <f t="shared" si="10"/>
        <v>-1.3723734636550161E-2</v>
      </c>
      <c r="E342" s="23">
        <f t="shared" si="11"/>
        <v>-1.5017465139128645E-2</v>
      </c>
      <c r="H342" s="62">
        <v>299</v>
      </c>
      <c r="I342" s="62">
        <v>-5.8940039876090007E-4</v>
      </c>
      <c r="J342" s="62">
        <v>7.9903687155837254E-3</v>
      </c>
    </row>
    <row r="343" spans="1:10" ht="15" x14ac:dyDescent="0.2">
      <c r="A343" s="58">
        <v>43834</v>
      </c>
      <c r="B343" s="60">
        <v>108.0377</v>
      </c>
      <c r="C343" s="60">
        <v>233.4408</v>
      </c>
      <c r="D343" s="23">
        <f t="shared" si="10"/>
        <v>4.5662264519181883E-3</v>
      </c>
      <c r="E343" s="23">
        <f t="shared" si="11"/>
        <v>-4.604914109170271E-2</v>
      </c>
      <c r="H343" s="62">
        <v>300</v>
      </c>
      <c r="I343" s="62">
        <v>4.2402914435426013E-3</v>
      </c>
      <c r="J343" s="62">
        <v>1.0885828773198585E-2</v>
      </c>
    </row>
    <row r="344" spans="1:10" ht="15" x14ac:dyDescent="0.2">
      <c r="A344" s="58">
        <v>43865</v>
      </c>
      <c r="B344" s="60">
        <v>112.3066</v>
      </c>
      <c r="C344" s="60">
        <v>238.82749999999999</v>
      </c>
      <c r="D344" s="23">
        <f t="shared" si="10"/>
        <v>3.8752390880036097E-2</v>
      </c>
      <c r="E344" s="23">
        <f t="shared" si="11"/>
        <v>2.281302224372048E-2</v>
      </c>
      <c r="H344" s="62">
        <v>301</v>
      </c>
      <c r="I344" s="62">
        <v>6.3107481387458366E-3</v>
      </c>
      <c r="J344" s="62">
        <v>5.1713460176569604E-3</v>
      </c>
    </row>
    <row r="345" spans="1:10" ht="15" x14ac:dyDescent="0.2">
      <c r="A345" s="58">
        <v>43894</v>
      </c>
      <c r="B345" s="60">
        <v>113.09220000000001</v>
      </c>
      <c r="C345" s="60">
        <v>235.37549999999999</v>
      </c>
      <c r="D345" s="23">
        <f t="shared" si="10"/>
        <v>6.9707840604528335E-3</v>
      </c>
      <c r="E345" s="23">
        <f t="shared" si="11"/>
        <v>-1.4559422772279304E-2</v>
      </c>
      <c r="H345" s="62">
        <v>302</v>
      </c>
      <c r="I345" s="62">
        <v>-1.6640615743292475E-3</v>
      </c>
      <c r="J345" s="62">
        <v>5.0226729863304138E-3</v>
      </c>
    </row>
    <row r="346" spans="1:10" ht="15" x14ac:dyDescent="0.2">
      <c r="A346" s="58">
        <v>43986</v>
      </c>
      <c r="B346" s="60">
        <v>119.32989999999999</v>
      </c>
      <c r="C346" s="60">
        <v>251.18469999999999</v>
      </c>
      <c r="D346" s="23">
        <f t="shared" si="10"/>
        <v>5.3688511142375293E-2</v>
      </c>
      <c r="E346" s="23">
        <f t="shared" si="11"/>
        <v>6.5006413850943148E-2</v>
      </c>
      <c r="H346" s="62">
        <v>303</v>
      </c>
      <c r="I346" s="62">
        <v>8.300680264729292E-4</v>
      </c>
      <c r="J346" s="62">
        <v>-6.1738974931436989E-3</v>
      </c>
    </row>
    <row r="347" spans="1:10" ht="15" x14ac:dyDescent="0.2">
      <c r="A347" s="58">
        <v>44016</v>
      </c>
      <c r="B347" s="60">
        <v>115.468</v>
      </c>
      <c r="C347" s="60">
        <v>251.4409</v>
      </c>
      <c r="D347" s="23">
        <f t="shared" si="10"/>
        <v>-3.2898491071366935E-2</v>
      </c>
      <c r="E347" s="23">
        <f t="shared" si="11"/>
        <v>1.0194467698759046E-3</v>
      </c>
      <c r="H347" s="62">
        <v>304</v>
      </c>
      <c r="I347" s="62">
        <v>-4.4196122446279219E-3</v>
      </c>
      <c r="J347" s="62">
        <v>1.1857573026172914E-2</v>
      </c>
    </row>
    <row r="348" spans="1:10" ht="15" x14ac:dyDescent="0.2">
      <c r="A348" s="58">
        <v>44047</v>
      </c>
      <c r="B348" s="60">
        <v>115.3261</v>
      </c>
      <c r="C348" s="60">
        <v>259.88130000000001</v>
      </c>
      <c r="D348" s="23">
        <f t="shared" si="10"/>
        <v>-1.2296676377809154E-3</v>
      </c>
      <c r="E348" s="23">
        <f t="shared" si="11"/>
        <v>3.3017016442915145E-2</v>
      </c>
      <c r="H348" s="62">
        <v>305</v>
      </c>
      <c r="I348" s="62">
        <v>8.7434093309170225E-4</v>
      </c>
      <c r="J348" s="62">
        <v>8.570375281409542E-4</v>
      </c>
    </row>
    <row r="349" spans="1:10" ht="15" x14ac:dyDescent="0.2">
      <c r="A349" s="58">
        <v>44078</v>
      </c>
      <c r="B349" s="60">
        <v>115.2882</v>
      </c>
      <c r="C349" s="60">
        <v>263.83600000000001</v>
      </c>
      <c r="D349" s="23">
        <f t="shared" si="10"/>
        <v>-3.2868733934718483E-4</v>
      </c>
      <c r="E349" s="23">
        <f t="shared" si="11"/>
        <v>1.5102709684330858E-2</v>
      </c>
      <c r="H349" s="62">
        <v>306</v>
      </c>
      <c r="I349" s="62">
        <v>2.0513927223263172E-3</v>
      </c>
      <c r="J349" s="62">
        <v>4.3707022336186979E-3</v>
      </c>
    </row>
    <row r="350" spans="1:10" ht="15" x14ac:dyDescent="0.2">
      <c r="A350" s="57" t="s">
        <v>479</v>
      </c>
      <c r="B350" s="60">
        <v>118.6011</v>
      </c>
      <c r="C350" s="60">
        <v>261.42720000000003</v>
      </c>
      <c r="D350" s="23">
        <f t="shared" si="10"/>
        <v>2.8330681073654912E-2</v>
      </c>
      <c r="E350" s="23">
        <f t="shared" si="11"/>
        <v>-9.1718471281532401E-3</v>
      </c>
      <c r="H350" s="62">
        <v>307</v>
      </c>
      <c r="I350" s="62">
        <v>6.4740706598392685E-3</v>
      </c>
      <c r="J350" s="62">
        <v>-7.5415073408683459E-3</v>
      </c>
    </row>
    <row r="351" spans="1:10" ht="15" x14ac:dyDescent="0.2">
      <c r="A351" s="57" t="s">
        <v>480</v>
      </c>
      <c r="B351" s="60">
        <v>122.1032</v>
      </c>
      <c r="C351" s="60">
        <v>269.13749999999999</v>
      </c>
      <c r="D351" s="23">
        <f t="shared" si="10"/>
        <v>2.9100827405304473E-2</v>
      </c>
      <c r="E351" s="23">
        <f t="shared" si="11"/>
        <v>2.9066550559545622E-2</v>
      </c>
      <c r="H351" s="62">
        <v>308</v>
      </c>
      <c r="I351" s="62">
        <v>2.0207484777076028E-3</v>
      </c>
      <c r="J351" s="62">
        <v>-4.2002043522261956E-4</v>
      </c>
    </row>
    <row r="352" spans="1:10" ht="15" x14ac:dyDescent="0.2">
      <c r="A352" s="57" t="s">
        <v>481</v>
      </c>
      <c r="B352" s="60">
        <v>121.87609999999999</v>
      </c>
      <c r="C352" s="60">
        <v>263.41879999999998</v>
      </c>
      <c r="D352" s="23">
        <f t="shared" si="10"/>
        <v>-1.8616338811367052E-3</v>
      </c>
      <c r="E352" s="23">
        <f t="shared" si="11"/>
        <v>-2.1477240326534787E-2</v>
      </c>
      <c r="H352" s="62">
        <v>309</v>
      </c>
      <c r="I352" s="62">
        <v>6.937181457754603E-3</v>
      </c>
      <c r="J352" s="62">
        <v>-9.517657570553362E-3</v>
      </c>
    </row>
    <row r="353" spans="1:10" ht="15" x14ac:dyDescent="0.2">
      <c r="A353" s="57" t="s">
        <v>482</v>
      </c>
      <c r="B353" s="60">
        <v>125.2552</v>
      </c>
      <c r="C353" s="60">
        <v>264.68950000000001</v>
      </c>
      <c r="D353" s="23">
        <f t="shared" si="10"/>
        <v>2.734830115093077E-2</v>
      </c>
      <c r="E353" s="23">
        <f t="shared" si="11"/>
        <v>4.8122798003447567E-3</v>
      </c>
      <c r="H353" s="62">
        <v>310</v>
      </c>
      <c r="I353" s="62">
        <v>-7.1789430502529339E-3</v>
      </c>
      <c r="J353" s="62">
        <v>1.1948995468265802E-2</v>
      </c>
    </row>
    <row r="354" spans="1:10" ht="15" x14ac:dyDescent="0.2">
      <c r="A354" s="57" t="s">
        <v>483</v>
      </c>
      <c r="B354" s="60">
        <v>125.0564</v>
      </c>
      <c r="C354" s="60">
        <v>271.84019999999998</v>
      </c>
      <c r="D354" s="23">
        <f t="shared" si="10"/>
        <v>-1.5884205270472655E-3</v>
      </c>
      <c r="E354" s="23">
        <f t="shared" si="11"/>
        <v>2.6656952752139456E-2</v>
      </c>
      <c r="H354" s="62">
        <v>311</v>
      </c>
      <c r="I354" s="62">
        <v>3.2242422606181036E-4</v>
      </c>
      <c r="J354" s="62">
        <v>-4.4390996933491838E-3</v>
      </c>
    </row>
    <row r="355" spans="1:10" ht="15" x14ac:dyDescent="0.2">
      <c r="A355" s="57" t="s">
        <v>484</v>
      </c>
      <c r="B355" s="60">
        <v>122.90779999999999</v>
      </c>
      <c r="C355" s="60">
        <v>267.05099999999999</v>
      </c>
      <c r="D355" s="23">
        <f t="shared" si="10"/>
        <v>-1.7330354751386889E-2</v>
      </c>
      <c r="E355" s="23">
        <f t="shared" si="11"/>
        <v>-1.7774742254368269E-2</v>
      </c>
      <c r="H355" s="62">
        <v>312</v>
      </c>
      <c r="I355" s="62">
        <v>3.7050039719836343E-3</v>
      </c>
      <c r="J355" s="62">
        <v>-1.4056662369269069E-2</v>
      </c>
    </row>
    <row r="356" spans="1:10" ht="15" x14ac:dyDescent="0.2">
      <c r="A356" s="57" t="s">
        <v>485</v>
      </c>
      <c r="B356" s="60">
        <v>122.30200000000001</v>
      </c>
      <c r="C356" s="60">
        <v>258.94240000000002</v>
      </c>
      <c r="D356" s="23">
        <f t="shared" si="10"/>
        <v>-4.9410850016255023E-3</v>
      </c>
      <c r="E356" s="23">
        <f t="shared" si="11"/>
        <v>-3.0834008251910336E-2</v>
      </c>
      <c r="H356" s="62">
        <v>313</v>
      </c>
      <c r="I356" s="62">
        <v>-8.4540326340744806E-3</v>
      </c>
      <c r="J356" s="62">
        <v>-2.5273701729524201E-2</v>
      </c>
    </row>
    <row r="357" spans="1:10" ht="15" x14ac:dyDescent="0.2">
      <c r="A357" s="57" t="s">
        <v>486</v>
      </c>
      <c r="B357" s="60">
        <v>124.5548</v>
      </c>
      <c r="C357" s="60">
        <v>264.68950000000001</v>
      </c>
      <c r="D357" s="23">
        <f t="shared" si="10"/>
        <v>1.8252383915876295E-2</v>
      </c>
      <c r="E357" s="23">
        <f t="shared" si="11"/>
        <v>2.1951797754139139E-2</v>
      </c>
      <c r="H357" s="62">
        <v>314</v>
      </c>
      <c r="I357" s="62">
        <v>-7.3139066159236214E-3</v>
      </c>
      <c r="J357" s="62">
        <v>-2.3457145525174278E-2</v>
      </c>
    </row>
    <row r="358" spans="1:10" ht="15" x14ac:dyDescent="0.2">
      <c r="A358" s="57" t="s">
        <v>487</v>
      </c>
      <c r="B358" s="60">
        <v>121.6584</v>
      </c>
      <c r="C358" s="60">
        <v>264.67059999999998</v>
      </c>
      <c r="D358" s="23">
        <f t="shared" si="10"/>
        <v>-2.3528662304531066E-2</v>
      </c>
      <c r="E358" s="23">
        <f t="shared" si="11"/>
        <v>-7.1406968557227545E-5</v>
      </c>
      <c r="H358" s="62">
        <v>315</v>
      </c>
      <c r="I358" s="62">
        <v>-2.1443326036019268E-3</v>
      </c>
      <c r="J358" s="62">
        <v>-1.5405214019321299E-3</v>
      </c>
    </row>
    <row r="359" spans="1:10" ht="15" x14ac:dyDescent="0.2">
      <c r="A359" s="57" t="s">
        <v>488</v>
      </c>
      <c r="B359" s="60">
        <v>122.5197</v>
      </c>
      <c r="C359" s="60">
        <v>268.35969999999998</v>
      </c>
      <c r="D359" s="23">
        <f t="shared" si="10"/>
        <v>7.0547159812307664E-3</v>
      </c>
      <c r="E359" s="23">
        <f t="shared" si="11"/>
        <v>1.3842210863183003E-2</v>
      </c>
      <c r="H359" s="62">
        <v>316</v>
      </c>
      <c r="I359" s="62">
        <v>-1.3410200543503158E-2</v>
      </c>
      <c r="J359" s="62">
        <v>-3.2541268310218002E-2</v>
      </c>
    </row>
    <row r="360" spans="1:10" ht="15" x14ac:dyDescent="0.2">
      <c r="A360" s="57" t="s">
        <v>489</v>
      </c>
      <c r="B360" s="60">
        <v>121.44070000000001</v>
      </c>
      <c r="C360" s="60">
        <v>272.22910000000002</v>
      </c>
      <c r="D360" s="23">
        <f t="shared" si="10"/>
        <v>-8.8457555876730876E-3</v>
      </c>
      <c r="E360" s="23">
        <f t="shared" si="11"/>
        <v>1.4315746396777507E-2</v>
      </c>
      <c r="H360" s="62">
        <v>317</v>
      </c>
      <c r="I360" s="62">
        <v>-1.1044005653843645E-2</v>
      </c>
      <c r="J360" s="62">
        <v>6.8337228226168631E-3</v>
      </c>
    </row>
    <row r="361" spans="1:10" ht="15" x14ac:dyDescent="0.2">
      <c r="A361" s="57" t="s">
        <v>490</v>
      </c>
      <c r="B361" s="60">
        <v>121.1567</v>
      </c>
      <c r="C361" s="60">
        <v>270.97719999999998</v>
      </c>
      <c r="D361" s="23">
        <f t="shared" si="10"/>
        <v>-2.3413287177554529E-3</v>
      </c>
      <c r="E361" s="23">
        <f t="shared" si="11"/>
        <v>-4.6093066905069742E-3</v>
      </c>
      <c r="H361" s="62">
        <v>318</v>
      </c>
      <c r="I361" s="62">
        <v>3.3610910304876541E-2</v>
      </c>
      <c r="J361" s="62">
        <v>8.7840204547961834E-3</v>
      </c>
    </row>
    <row r="362" spans="1:10" ht="15" x14ac:dyDescent="0.2">
      <c r="A362" s="57" t="s">
        <v>491</v>
      </c>
      <c r="B362" s="60">
        <v>116.992</v>
      </c>
      <c r="C362" s="60">
        <v>278.07100000000003</v>
      </c>
      <c r="D362" s="23">
        <f t="shared" si="10"/>
        <v>-3.4979192684694349E-2</v>
      </c>
      <c r="E362" s="23">
        <f t="shared" si="11"/>
        <v>2.5841792267158332E-2</v>
      </c>
      <c r="H362" s="62">
        <v>319</v>
      </c>
      <c r="I362" s="62">
        <v>-1.1506257951223212E-2</v>
      </c>
      <c r="J362" s="62">
        <v>-1.7544107676979358E-2</v>
      </c>
    </row>
    <row r="363" spans="1:10" ht="15" x14ac:dyDescent="0.2">
      <c r="A363" s="57" t="s">
        <v>492</v>
      </c>
      <c r="B363" s="60">
        <v>115.0515</v>
      </c>
      <c r="C363" s="60">
        <v>275.48200000000003</v>
      </c>
      <c r="D363" s="23">
        <f t="shared" si="10"/>
        <v>-1.6725702185598705E-2</v>
      </c>
      <c r="E363" s="23">
        <f t="shared" si="11"/>
        <v>-9.354186060844755E-3</v>
      </c>
      <c r="H363" s="62">
        <v>320</v>
      </c>
      <c r="I363" s="62">
        <v>1.554842932707139E-2</v>
      </c>
      <c r="J363" s="62">
        <v>2.5625087001465253E-2</v>
      </c>
    </row>
    <row r="364" spans="1:10" ht="15" x14ac:dyDescent="0.2">
      <c r="A364" s="58">
        <v>43835</v>
      </c>
      <c r="B364" s="60">
        <v>116.34829999999999</v>
      </c>
      <c r="C364" s="60">
        <v>268.18900000000002</v>
      </c>
      <c r="D364" s="23">
        <f t="shared" si="10"/>
        <v>1.1208424348289633E-2</v>
      </c>
      <c r="E364" s="23">
        <f t="shared" si="11"/>
        <v>-2.6830334867376626E-2</v>
      </c>
      <c r="H364" s="62">
        <v>321</v>
      </c>
      <c r="I364" s="62">
        <v>-3.0336226216574613E-3</v>
      </c>
      <c r="J364" s="62">
        <v>-3.0773254733469591E-2</v>
      </c>
    </row>
    <row r="365" spans="1:10" ht="15" x14ac:dyDescent="0.2">
      <c r="A365" s="58">
        <v>43926</v>
      </c>
      <c r="B365" s="60">
        <v>117.0866</v>
      </c>
      <c r="C365" s="60">
        <v>268.92880000000002</v>
      </c>
      <c r="D365" s="23">
        <f t="shared" si="10"/>
        <v>6.3255533921890254E-3</v>
      </c>
      <c r="E365" s="23">
        <f t="shared" si="11"/>
        <v>2.7547047140298281E-3</v>
      </c>
      <c r="H365" s="62">
        <v>322</v>
      </c>
      <c r="I365" s="62">
        <v>5.3868928880096969E-3</v>
      </c>
      <c r="J365" s="62">
        <v>-2.2055742938863671E-2</v>
      </c>
    </row>
    <row r="366" spans="1:10" ht="15" x14ac:dyDescent="0.2">
      <c r="A366" s="58">
        <v>43956</v>
      </c>
      <c r="B366" s="60">
        <v>118.0615</v>
      </c>
      <c r="C366" s="60">
        <v>271.4135</v>
      </c>
      <c r="D366" s="23">
        <f t="shared" si="10"/>
        <v>8.2918431893521053E-3</v>
      </c>
      <c r="E366" s="23">
        <f t="shared" si="11"/>
        <v>9.1968276898129666E-3</v>
      </c>
      <c r="H366" s="62">
        <v>323</v>
      </c>
      <c r="I366" s="62">
        <v>1.2562046744804404E-5</v>
      </c>
      <c r="J366" s="62">
        <v>-8.1325125961065878E-2</v>
      </c>
    </row>
    <row r="367" spans="1:10" ht="15" x14ac:dyDescent="0.2">
      <c r="A367" s="58">
        <v>43987</v>
      </c>
      <c r="B367" s="60">
        <v>116.708</v>
      </c>
      <c r="C367" s="60">
        <v>269.57369999999997</v>
      </c>
      <c r="D367" s="23">
        <f t="shared" si="10"/>
        <v>-1.153058635059127E-2</v>
      </c>
      <c r="E367" s="23">
        <f t="shared" si="11"/>
        <v>-6.8016658909165325E-3</v>
      </c>
      <c r="H367" s="62">
        <v>324</v>
      </c>
      <c r="I367" s="62">
        <v>1.0364722133331051E-2</v>
      </c>
      <c r="J367" s="62">
        <v>4.0085945402658696E-2</v>
      </c>
    </row>
    <row r="368" spans="1:10" ht="15" x14ac:dyDescent="0.2">
      <c r="A368" s="58">
        <v>44017</v>
      </c>
      <c r="B368" s="60">
        <v>115.8809</v>
      </c>
      <c r="C368" s="60">
        <v>272.82659999999998</v>
      </c>
      <c r="D368" s="23">
        <f t="shared" si="10"/>
        <v>-7.1121492591210839E-3</v>
      </c>
      <c r="E368" s="23">
        <f t="shared" si="11"/>
        <v>1.1994606196284721E-2</v>
      </c>
      <c r="H368" s="62">
        <v>325</v>
      </c>
      <c r="I368" s="62">
        <v>-2.0503026730317595E-2</v>
      </c>
      <c r="J368" s="62">
        <v>-2.9473958122832055E-2</v>
      </c>
    </row>
    <row r="369" spans="1:10" ht="15" x14ac:dyDescent="0.2">
      <c r="A369" s="58">
        <v>44048</v>
      </c>
      <c r="B369" s="60">
        <v>116.87909999999999</v>
      </c>
      <c r="C369" s="60">
        <v>277.3408</v>
      </c>
      <c r="D369" s="23">
        <f t="shared" si="10"/>
        <v>8.5771276813086349E-3</v>
      </c>
      <c r="E369" s="23">
        <f t="shared" si="11"/>
        <v>1.6410646320447912E-2</v>
      </c>
      <c r="H369" s="62">
        <v>326</v>
      </c>
      <c r="I369" s="62">
        <v>-4.2897379222858752E-2</v>
      </c>
      <c r="J369" s="62">
        <v>-5.7671405937645449E-2</v>
      </c>
    </row>
    <row r="370" spans="1:10" ht="15" x14ac:dyDescent="0.2">
      <c r="A370" s="58">
        <v>44140</v>
      </c>
      <c r="B370" s="60">
        <v>117.5731</v>
      </c>
      <c r="C370" s="60">
        <v>277.39769999999999</v>
      </c>
      <c r="D370" s="23">
        <f t="shared" si="10"/>
        <v>5.9202005951431557E-3</v>
      </c>
      <c r="E370" s="23">
        <f t="shared" si="11"/>
        <v>2.051417026203413E-4</v>
      </c>
      <c r="H370" s="62">
        <v>327</v>
      </c>
      <c r="I370" s="62">
        <v>4.2153716635719235E-2</v>
      </c>
      <c r="J370" s="62">
        <v>3.9874349907161766E-2</v>
      </c>
    </row>
    <row r="371" spans="1:10" ht="15" x14ac:dyDescent="0.2">
      <c r="A371" s="58">
        <v>44170</v>
      </c>
      <c r="B371" s="60">
        <v>117.6777</v>
      </c>
      <c r="C371" s="60">
        <v>271.86869999999999</v>
      </c>
      <c r="D371" s="23">
        <f t="shared" si="10"/>
        <v>8.8926377205136961E-4</v>
      </c>
      <c r="E371" s="23">
        <f t="shared" si="11"/>
        <v>-2.0132987409551953E-2</v>
      </c>
      <c r="H371" s="62">
        <v>328</v>
      </c>
      <c r="I371" s="62">
        <v>-2.9910188316236989E-2</v>
      </c>
      <c r="J371" s="62">
        <v>-8.5976224955851915E-2</v>
      </c>
    </row>
    <row r="372" spans="1:10" ht="15" x14ac:dyDescent="0.2">
      <c r="A372" s="57" t="s">
        <v>493</v>
      </c>
      <c r="B372" s="60">
        <v>117.61109999999999</v>
      </c>
      <c r="C372" s="60">
        <v>267.06040000000002</v>
      </c>
      <c r="D372" s="23">
        <f t="shared" si="10"/>
        <v>-5.6611280926838995E-4</v>
      </c>
      <c r="E372" s="23">
        <f t="shared" si="11"/>
        <v>-1.7844379115215886E-2</v>
      </c>
      <c r="H372" s="62">
        <v>329</v>
      </c>
      <c r="I372" s="62">
        <v>5.0563188686618091E-2</v>
      </c>
      <c r="J372" s="62">
        <v>2.0214341835889174E-3</v>
      </c>
    </row>
    <row r="373" spans="1:10" ht="15" x14ac:dyDescent="0.2">
      <c r="A373" s="57" t="s">
        <v>494</v>
      </c>
      <c r="B373" s="60">
        <v>117.33540000000001</v>
      </c>
      <c r="C373" s="60">
        <v>270.25650000000002</v>
      </c>
      <c r="D373" s="23">
        <f t="shared" si="10"/>
        <v>-2.3469183541517816E-3</v>
      </c>
      <c r="E373" s="23">
        <f t="shared" si="11"/>
        <v>1.1896657988508105E-2</v>
      </c>
      <c r="H373" s="62">
        <v>330</v>
      </c>
      <c r="I373" s="62">
        <v>1.2752737709250535E-2</v>
      </c>
      <c r="J373" s="62">
        <v>-6.4712269657889607E-2</v>
      </c>
    </row>
    <row r="374" spans="1:10" ht="15" x14ac:dyDescent="0.2">
      <c r="A374" s="57" t="s">
        <v>495</v>
      </c>
      <c r="B374" s="60">
        <v>119.7312</v>
      </c>
      <c r="C374" s="60">
        <v>271.49880000000002</v>
      </c>
      <c r="D374" s="23">
        <f t="shared" si="10"/>
        <v>2.0212729818033244E-2</v>
      </c>
      <c r="E374" s="23">
        <f t="shared" si="11"/>
        <v>4.5862114407567373E-3</v>
      </c>
      <c r="H374" s="62">
        <v>331</v>
      </c>
      <c r="I374" s="62">
        <v>-9.4572417864616978E-3</v>
      </c>
      <c r="J374" s="62">
        <v>1.1579809335170915E-2</v>
      </c>
    </row>
    <row r="375" spans="1:10" ht="15" x14ac:dyDescent="0.2">
      <c r="A375" s="57" t="s">
        <v>496</v>
      </c>
      <c r="B375" s="60">
        <v>121.3664</v>
      </c>
      <c r="C375" s="60">
        <v>279.76859999999999</v>
      </c>
      <c r="D375" s="23">
        <f t="shared" si="10"/>
        <v>1.3564839083026428E-2</v>
      </c>
      <c r="E375" s="23">
        <f t="shared" si="11"/>
        <v>3.000511344274695E-2</v>
      </c>
      <c r="H375" s="62">
        <v>332</v>
      </c>
      <c r="I375" s="62">
        <v>-2.1041720838954482E-2</v>
      </c>
      <c r="J375" s="62">
        <v>-2.3008233330156849E-2</v>
      </c>
    </row>
    <row r="376" spans="1:10" ht="15" x14ac:dyDescent="0.2">
      <c r="A376" s="57" t="s">
        <v>497</v>
      </c>
      <c r="B376" s="60">
        <v>118.79</v>
      </c>
      <c r="C376" s="60">
        <v>276.89510000000001</v>
      </c>
      <c r="D376" s="23">
        <f t="shared" si="10"/>
        <v>-2.1456841010844083E-2</v>
      </c>
      <c r="E376" s="23">
        <f t="shared" si="11"/>
        <v>-1.0324098816229419E-2</v>
      </c>
      <c r="H376" s="62">
        <v>333</v>
      </c>
      <c r="I376" s="62">
        <v>1.5173068475858298E-3</v>
      </c>
      <c r="J376" s="62">
        <v>-2.7418246226310655E-2</v>
      </c>
    </row>
    <row r="377" spans="1:10" ht="15" x14ac:dyDescent="0.2">
      <c r="A377" s="57" t="s">
        <v>498</v>
      </c>
      <c r="B377" s="60">
        <v>119.2654</v>
      </c>
      <c r="C377" s="60">
        <v>281.59899999999999</v>
      </c>
      <c r="D377" s="23">
        <f t="shared" si="10"/>
        <v>3.9940335903067489E-3</v>
      </c>
      <c r="E377" s="23">
        <f t="shared" si="11"/>
        <v>1.6845339039981175E-2</v>
      </c>
      <c r="H377" s="62">
        <v>334</v>
      </c>
      <c r="I377" s="62">
        <v>3.2543711036511829E-3</v>
      </c>
      <c r="J377" s="62">
        <v>8.3476467588818409E-2</v>
      </c>
    </row>
    <row r="378" spans="1:10" ht="15" x14ac:dyDescent="0.2">
      <c r="A378" s="57" t="s">
        <v>499</v>
      </c>
      <c r="B378" s="60">
        <v>118.828</v>
      </c>
      <c r="C378" s="60">
        <v>279.65480000000002</v>
      </c>
      <c r="D378" s="23">
        <f t="shared" si="10"/>
        <v>-3.6741924981003758E-3</v>
      </c>
      <c r="E378" s="23">
        <f t="shared" si="11"/>
        <v>-6.9280877083928664E-3</v>
      </c>
      <c r="H378" s="62">
        <v>335</v>
      </c>
      <c r="I378" s="62">
        <v>-2.2503760709150136E-2</v>
      </c>
      <c r="J378" s="62">
        <v>3.7363168056838425E-2</v>
      </c>
    </row>
    <row r="379" spans="1:10" ht="15" x14ac:dyDescent="0.2">
      <c r="A379" s="57" t="s">
        <v>500</v>
      </c>
      <c r="B379" s="60">
        <v>118.20059999999999</v>
      </c>
      <c r="C379" s="60">
        <v>280.1859</v>
      </c>
      <c r="D379" s="23">
        <f t="shared" si="10"/>
        <v>-5.2938882924084543E-3</v>
      </c>
      <c r="E379" s="23">
        <f t="shared" si="11"/>
        <v>1.8973260047838029E-3</v>
      </c>
      <c r="H379" s="62">
        <v>336</v>
      </c>
      <c r="I379" s="62">
        <v>2.0241828764254238E-3</v>
      </c>
      <c r="J379" s="62">
        <v>5.4724496621528756E-2</v>
      </c>
    </row>
    <row r="380" spans="1:10" ht="15" x14ac:dyDescent="0.2">
      <c r="A380" s="57" t="s">
        <v>501</v>
      </c>
      <c r="B380" s="60">
        <v>117.7538</v>
      </c>
      <c r="C380" s="60">
        <v>283.63799999999998</v>
      </c>
      <c r="D380" s="23">
        <f t="shared" si="10"/>
        <v>-3.7871769632331332E-3</v>
      </c>
      <c r="E380" s="23">
        <f t="shared" si="11"/>
        <v>1.2245465781675605E-2</v>
      </c>
      <c r="H380" s="62">
        <v>337</v>
      </c>
      <c r="I380" s="62">
        <v>-7.0967546961448586E-4</v>
      </c>
      <c r="J380" s="62">
        <v>-2.9528508196533063E-2</v>
      </c>
    </row>
    <row r="381" spans="1:10" ht="15" x14ac:dyDescent="0.2">
      <c r="A381" s="57" t="s">
        <v>502</v>
      </c>
      <c r="B381" s="60">
        <v>116.4418</v>
      </c>
      <c r="C381" s="60">
        <v>287.85820000000001</v>
      </c>
      <c r="D381" s="23">
        <f t="shared" si="10"/>
        <v>-1.1204426774783328E-2</v>
      </c>
      <c r="E381" s="23">
        <f t="shared" si="11"/>
        <v>1.4769220556017686E-2</v>
      </c>
      <c r="H381" s="62">
        <v>338</v>
      </c>
      <c r="I381" s="62">
        <v>2.2956407315394653E-2</v>
      </c>
      <c r="J381" s="62">
        <v>9.0028468560475333E-3</v>
      </c>
    </row>
    <row r="382" spans="1:10" ht="15" x14ac:dyDescent="0.2">
      <c r="A382" s="57" t="s">
        <v>503</v>
      </c>
      <c r="B382" s="60">
        <v>117.5921</v>
      </c>
      <c r="C382" s="60">
        <v>287.32709999999997</v>
      </c>
      <c r="D382" s="23">
        <f t="shared" si="10"/>
        <v>9.8302789740815581E-3</v>
      </c>
      <c r="E382" s="23">
        <f t="shared" si="11"/>
        <v>-1.8467097505303826E-3</v>
      </c>
      <c r="H382" s="62">
        <v>339</v>
      </c>
      <c r="I382" s="62">
        <v>-5.9480181772518801E-3</v>
      </c>
      <c r="J382" s="62">
        <v>-9.0694469618767641E-3</v>
      </c>
    </row>
    <row r="383" spans="1:10" ht="15" x14ac:dyDescent="0.2">
      <c r="A383" s="57" t="s">
        <v>504</v>
      </c>
      <c r="B383" s="60">
        <v>117.9439</v>
      </c>
      <c r="C383" s="60">
        <v>288.60739999999998</v>
      </c>
      <c r="D383" s="23">
        <f t="shared" si="10"/>
        <v>2.9872313498465848E-3</v>
      </c>
      <c r="E383" s="23">
        <f t="shared" si="11"/>
        <v>4.445999011914001E-3</v>
      </c>
      <c r="H383" s="62">
        <v>340</v>
      </c>
      <c r="I383" s="62">
        <v>2.3574602810620066E-3</v>
      </c>
      <c r="J383" s="62">
        <v>-4.8406601372764715E-2</v>
      </c>
    </row>
    <row r="384" spans="1:10" ht="15" x14ac:dyDescent="0.2">
      <c r="A384" s="58">
        <v>43836</v>
      </c>
      <c r="B384" s="60">
        <v>117.8488</v>
      </c>
      <c r="C384" s="60">
        <v>289.77379999999999</v>
      </c>
      <c r="D384" s="23">
        <f t="shared" si="10"/>
        <v>-8.066407921581717E-4</v>
      </c>
      <c r="E384" s="23">
        <f t="shared" si="11"/>
        <v>4.0333315855571716E-3</v>
      </c>
      <c r="H384" s="62">
        <v>341</v>
      </c>
      <c r="I384" s="62">
        <v>1.788141087104585E-2</v>
      </c>
      <c r="J384" s="62">
        <v>4.9316113726746297E-3</v>
      </c>
    </row>
    <row r="385" spans="1:10" ht="15" x14ac:dyDescent="0.2">
      <c r="A385" s="58">
        <v>43867</v>
      </c>
      <c r="B385" s="60">
        <v>117.82980000000001</v>
      </c>
      <c r="C385" s="60">
        <v>292.17320000000001</v>
      </c>
      <c r="D385" s="23">
        <f t="shared" si="10"/>
        <v>-1.6123653179504009E-4</v>
      </c>
      <c r="E385" s="23">
        <f t="shared" si="11"/>
        <v>8.2461584866340767E-3</v>
      </c>
      <c r="H385" s="62">
        <v>342</v>
      </c>
      <c r="I385" s="62">
        <v>3.4493708282118743E-3</v>
      </c>
      <c r="J385" s="62">
        <v>-1.800879360049118E-2</v>
      </c>
    </row>
    <row r="386" spans="1:10" ht="15" x14ac:dyDescent="0.2">
      <c r="A386" s="58">
        <v>43896</v>
      </c>
      <c r="B386" s="60">
        <v>117.383</v>
      </c>
      <c r="C386" s="60">
        <v>296.06150000000002</v>
      </c>
      <c r="D386" s="23">
        <f t="shared" si="10"/>
        <v>-3.7991175429188118E-3</v>
      </c>
      <c r="E386" s="23">
        <f t="shared" si="11"/>
        <v>1.3220425904200276E-2</v>
      </c>
      <c r="H386" s="62">
        <v>343</v>
      </c>
      <c r="I386" s="62">
        <v>2.4663908903141563E-2</v>
      </c>
      <c r="J386" s="62">
        <v>4.0342504947801588E-2</v>
      </c>
    </row>
    <row r="387" spans="1:10" ht="15" x14ac:dyDescent="0.2">
      <c r="A387" s="58">
        <v>43927</v>
      </c>
      <c r="B387" s="60">
        <v>116.09</v>
      </c>
      <c r="C387" s="60">
        <v>295.28390000000002</v>
      </c>
      <c r="D387" s="23">
        <f t="shared" si="10"/>
        <v>-1.1076340470341367E-2</v>
      </c>
      <c r="E387" s="23">
        <f t="shared" si="11"/>
        <v>-2.629936575792914E-3</v>
      </c>
      <c r="H387" s="62">
        <v>344</v>
      </c>
      <c r="I387" s="62">
        <v>-1.4655282547168745E-2</v>
      </c>
      <c r="J387" s="62">
        <v>1.5674729317044649E-2</v>
      </c>
    </row>
    <row r="388" spans="1:10" ht="15" x14ac:dyDescent="0.2">
      <c r="A388" s="58">
        <v>43957</v>
      </c>
      <c r="B388" s="60">
        <v>115.5671</v>
      </c>
      <c r="C388" s="60">
        <v>302.8519</v>
      </c>
      <c r="D388" s="23">
        <f t="shared" si="10"/>
        <v>-4.5144386946485782E-3</v>
      </c>
      <c r="E388" s="23">
        <f t="shared" si="11"/>
        <v>2.5306640702863172E-2</v>
      </c>
      <c r="H388" s="62">
        <v>345</v>
      </c>
      <c r="I388" s="62">
        <v>-2.7445748387052988E-4</v>
      </c>
      <c r="J388" s="62">
        <v>3.3291473926785678E-2</v>
      </c>
    </row>
    <row r="389" spans="1:10" ht="15" x14ac:dyDescent="0.2">
      <c r="A389" s="58">
        <v>44049</v>
      </c>
      <c r="B389" s="60">
        <v>115.2629</v>
      </c>
      <c r="C389" s="60">
        <v>306.51260000000002</v>
      </c>
      <c r="D389" s="23">
        <f t="shared" ref="D389:D452" si="12">LN(B389/B388)</f>
        <v>-2.6357074566153E-3</v>
      </c>
      <c r="E389" s="23">
        <f t="shared" ref="E389:E452" si="13">LN(C389/C388)</f>
        <v>1.2014956689686399E-2</v>
      </c>
      <c r="H389" s="62">
        <v>346</v>
      </c>
      <c r="I389" s="62">
        <v>1.346780207820511E-4</v>
      </c>
      <c r="J389" s="62">
        <v>1.4968031663548808E-2</v>
      </c>
    </row>
    <row r="390" spans="1:10" ht="15" x14ac:dyDescent="0.2">
      <c r="A390" s="58">
        <v>44080</v>
      </c>
      <c r="B390" s="60">
        <v>115.36750000000001</v>
      </c>
      <c r="C390" s="60">
        <v>304.22710000000001</v>
      </c>
      <c r="D390" s="23">
        <f t="shared" si="12"/>
        <v>9.0707909427384663E-4</v>
      </c>
      <c r="E390" s="23">
        <f t="shared" si="13"/>
        <v>-7.4844018450271914E-3</v>
      </c>
      <c r="H390" s="62">
        <v>347</v>
      </c>
      <c r="I390" s="62">
        <v>1.3148908386375661E-2</v>
      </c>
      <c r="J390" s="62">
        <v>-2.2320755514528903E-2</v>
      </c>
    </row>
    <row r="391" spans="1:10" ht="15" x14ac:dyDescent="0.2">
      <c r="A391" s="58">
        <v>44110</v>
      </c>
      <c r="B391" s="60">
        <v>115.18689999999999</v>
      </c>
      <c r="C391" s="60">
        <v>302.52949999999998</v>
      </c>
      <c r="D391" s="23">
        <f t="shared" si="12"/>
        <v>-1.5666587750138787E-3</v>
      </c>
      <c r="E391" s="23">
        <f t="shared" si="13"/>
        <v>-5.5956686075842059E-3</v>
      </c>
      <c r="H391" s="62">
        <v>348</v>
      </c>
      <c r="I391" s="62">
        <v>1.349863213572239E-2</v>
      </c>
      <c r="J391" s="62">
        <v>1.5567918423823232E-2</v>
      </c>
    </row>
    <row r="392" spans="1:10" ht="15" x14ac:dyDescent="0.2">
      <c r="A392" s="58">
        <v>44141</v>
      </c>
      <c r="B392" s="60">
        <v>114.1696</v>
      </c>
      <c r="C392" s="60">
        <v>285.08890000000002</v>
      </c>
      <c r="D392" s="23">
        <f t="shared" si="12"/>
        <v>-8.8709643831839172E-3</v>
      </c>
      <c r="E392" s="23">
        <f t="shared" si="13"/>
        <v>-5.9377731924003717E-2</v>
      </c>
      <c r="H392" s="62">
        <v>349</v>
      </c>
      <c r="I392" s="62">
        <v>-5.6143360127093112E-4</v>
      </c>
      <c r="J392" s="62">
        <v>-2.0915806725263855E-2</v>
      </c>
    </row>
    <row r="393" spans="1:10" ht="15" x14ac:dyDescent="0.2">
      <c r="A393" s="58">
        <v>44171</v>
      </c>
      <c r="B393" s="60">
        <v>111.9355</v>
      </c>
      <c r="C393" s="60">
        <v>288.50310000000002</v>
      </c>
      <c r="D393" s="23">
        <f t="shared" si="12"/>
        <v>-1.9762249586789446E-2</v>
      </c>
      <c r="E393" s="23">
        <f t="shared" si="13"/>
        <v>1.1904769671174559E-2</v>
      </c>
      <c r="H393" s="62">
        <v>350</v>
      </c>
      <c r="I393" s="62">
        <v>1.2702809280609403E-2</v>
      </c>
      <c r="J393" s="62">
        <v>-7.8905294802646461E-3</v>
      </c>
    </row>
    <row r="394" spans="1:10" ht="15" x14ac:dyDescent="0.2">
      <c r="A394" s="57" t="s">
        <v>505</v>
      </c>
      <c r="B394" s="60">
        <v>112.2587</v>
      </c>
      <c r="C394" s="60">
        <v>291.19639999999998</v>
      </c>
      <c r="D394" s="23">
        <f t="shared" si="12"/>
        <v>2.8832166389238358E-3</v>
      </c>
      <c r="E394" s="23">
        <f t="shared" si="13"/>
        <v>9.2921224843566571E-3</v>
      </c>
      <c r="H394" s="62">
        <v>351</v>
      </c>
      <c r="I394" s="62">
        <v>-4.3736731070106137E-4</v>
      </c>
      <c r="J394" s="62">
        <v>2.7094320062840516E-2</v>
      </c>
    </row>
    <row r="395" spans="1:10" ht="15" x14ac:dyDescent="0.2">
      <c r="A395" s="57" t="s">
        <v>506</v>
      </c>
      <c r="B395" s="60">
        <v>113.7513</v>
      </c>
      <c r="C395" s="60">
        <v>296.80130000000003</v>
      </c>
      <c r="D395" s="23">
        <f t="shared" si="12"/>
        <v>1.3208457150291732E-2</v>
      </c>
      <c r="E395" s="23">
        <f t="shared" si="13"/>
        <v>1.9064937728791323E-2</v>
      </c>
      <c r="H395" s="62">
        <v>352</v>
      </c>
      <c r="I395" s="62">
        <v>-7.5857857769863696E-3</v>
      </c>
      <c r="J395" s="62">
        <v>-1.01889564773819E-2</v>
      </c>
    </row>
    <row r="396" spans="1:10" ht="15" x14ac:dyDescent="0.2">
      <c r="A396" s="57" t="s">
        <v>507</v>
      </c>
      <c r="B396" s="60">
        <v>113.1619</v>
      </c>
      <c r="C396" s="60">
        <v>295.56849999999997</v>
      </c>
      <c r="D396" s="23">
        <f t="shared" si="12"/>
        <v>-5.1949496594780294E-3</v>
      </c>
      <c r="E396" s="23">
        <f t="shared" si="13"/>
        <v>-4.1622708645952496E-3</v>
      </c>
      <c r="H396" s="62">
        <v>353</v>
      </c>
      <c r="I396" s="62">
        <v>-1.9598135552215106E-3</v>
      </c>
      <c r="J396" s="62">
        <v>-2.8874194696688824E-2</v>
      </c>
    </row>
    <row r="397" spans="1:10" ht="15" x14ac:dyDescent="0.2">
      <c r="A397" s="57" t="s">
        <v>508</v>
      </c>
      <c r="B397" s="60">
        <v>112.17310000000001</v>
      </c>
      <c r="C397" s="60">
        <v>295.68220000000002</v>
      </c>
      <c r="D397" s="23">
        <f t="shared" si="12"/>
        <v>-8.7763227794740873E-3</v>
      </c>
      <c r="E397" s="23">
        <f t="shared" si="13"/>
        <v>3.846084288834872E-4</v>
      </c>
      <c r="H397" s="62">
        <v>354</v>
      </c>
      <c r="I397" s="62">
        <v>8.5723497192721192E-3</v>
      </c>
      <c r="J397" s="62">
        <v>1.3379448034867019E-2</v>
      </c>
    </row>
    <row r="398" spans="1:10" ht="15" x14ac:dyDescent="0.2">
      <c r="A398" s="57" t="s">
        <v>509</v>
      </c>
      <c r="B398" s="60">
        <v>113.9415</v>
      </c>
      <c r="C398" s="60">
        <v>293.99239999999998</v>
      </c>
      <c r="D398" s="23">
        <f t="shared" si="12"/>
        <v>1.5641944890954822E-2</v>
      </c>
      <c r="E398" s="23">
        <f t="shared" si="13"/>
        <v>-5.7313122374100531E-3</v>
      </c>
      <c r="H398" s="62">
        <v>355</v>
      </c>
      <c r="I398" s="62">
        <v>-1.0400439652499578E-2</v>
      </c>
      <c r="J398" s="62">
        <v>1.0329032683942351E-2</v>
      </c>
    </row>
    <row r="399" spans="1:10" ht="15" x14ac:dyDescent="0.2">
      <c r="A399" s="57" t="s">
        <v>510</v>
      </c>
      <c r="B399" s="60">
        <v>115.6812</v>
      </c>
      <c r="C399" s="60">
        <v>295.8784</v>
      </c>
      <c r="D399" s="23">
        <f t="shared" si="12"/>
        <v>1.5152973011448726E-2</v>
      </c>
      <c r="E399" s="23">
        <f t="shared" si="13"/>
        <v>6.3946424429514922E-3</v>
      </c>
      <c r="H399" s="62">
        <v>356</v>
      </c>
      <c r="I399" s="62">
        <v>3.4874843461474335E-3</v>
      </c>
      <c r="J399" s="62">
        <v>1.0354726517035569E-2</v>
      </c>
    </row>
    <row r="400" spans="1:10" ht="15" x14ac:dyDescent="0.2">
      <c r="A400" s="57" t="s">
        <v>511</v>
      </c>
      <c r="B400" s="60">
        <v>115.10129999999999</v>
      </c>
      <c r="C400" s="60">
        <v>297.24059999999997</v>
      </c>
      <c r="D400" s="23">
        <f t="shared" si="12"/>
        <v>-5.025521610081251E-3</v>
      </c>
      <c r="E400" s="23">
        <f t="shared" si="13"/>
        <v>4.5933527507117985E-3</v>
      </c>
      <c r="H400" s="62">
        <v>357</v>
      </c>
      <c r="I400" s="62">
        <v>-3.7329259900903307E-3</v>
      </c>
      <c r="J400" s="62">
        <v>1.8048672386867838E-2</v>
      </c>
    </row>
    <row r="401" spans="1:10" ht="15" x14ac:dyDescent="0.2">
      <c r="A401" s="57" t="s">
        <v>512</v>
      </c>
      <c r="B401" s="60">
        <v>114.3693</v>
      </c>
      <c r="C401" s="60">
        <v>289.65839999999997</v>
      </c>
      <c r="D401" s="23">
        <f t="shared" si="12"/>
        <v>-6.3799239022993785E-3</v>
      </c>
      <c r="E401" s="23">
        <f t="shared" si="13"/>
        <v>-2.5839614218090338E-2</v>
      </c>
      <c r="H401" s="62">
        <v>358</v>
      </c>
      <c r="I401" s="62">
        <v>-7.792632135281898E-4</v>
      </c>
      <c r="J401" s="62">
        <v>-3.8300434769787846E-3</v>
      </c>
    </row>
    <row r="402" spans="1:10" ht="15" x14ac:dyDescent="0.2">
      <c r="A402" s="57" t="s">
        <v>513</v>
      </c>
      <c r="B402" s="60">
        <v>113.80840000000001</v>
      </c>
      <c r="C402" s="60">
        <v>292.7636</v>
      </c>
      <c r="D402" s="23">
        <f t="shared" si="12"/>
        <v>-4.9163536118605813E-3</v>
      </c>
      <c r="E402" s="23">
        <f t="shared" si="13"/>
        <v>1.0663159779282059E-2</v>
      </c>
      <c r="H402" s="62">
        <v>359</v>
      </c>
      <c r="I402" s="62">
        <v>-1.5600129960680491E-2</v>
      </c>
      <c r="J402" s="62">
        <v>4.1441922227838823E-2</v>
      </c>
    </row>
    <row r="403" spans="1:10" ht="15" x14ac:dyDescent="0.2">
      <c r="A403" s="57" t="s">
        <v>514</v>
      </c>
      <c r="B403" s="60">
        <v>112.48690000000001</v>
      </c>
      <c r="C403" s="60">
        <v>285.81</v>
      </c>
      <c r="D403" s="23">
        <f t="shared" si="12"/>
        <v>-1.167956225654326E-2</v>
      </c>
      <c r="E403" s="23">
        <f t="shared" si="13"/>
        <v>-2.4038203032476821E-2</v>
      </c>
      <c r="H403" s="62">
        <v>360</v>
      </c>
      <c r="I403" s="62">
        <v>-7.3112128112142183E-3</v>
      </c>
      <c r="J403" s="62">
        <v>-2.0429732496305367E-3</v>
      </c>
    </row>
    <row r="404" spans="1:10" ht="15" x14ac:dyDescent="0.2">
      <c r="A404" s="57" t="s">
        <v>515</v>
      </c>
      <c r="B404" s="60">
        <v>113.1904</v>
      </c>
      <c r="C404" s="60">
        <v>290.01069999999999</v>
      </c>
      <c r="D404" s="23">
        <f t="shared" si="12"/>
        <v>6.2345860993196561E-3</v>
      </c>
      <c r="E404" s="23">
        <f t="shared" si="13"/>
        <v>1.4590564464785167E-2</v>
      </c>
      <c r="H404" s="62">
        <v>361</v>
      </c>
      <c r="I404" s="62">
        <v>5.373684934429526E-3</v>
      </c>
      <c r="J404" s="62">
        <v>-3.220401980180615E-2</v>
      </c>
    </row>
    <row r="405" spans="1:10" ht="15" x14ac:dyDescent="0.2">
      <c r="A405" s="57" t="s">
        <v>516</v>
      </c>
      <c r="B405" s="60">
        <v>113.8749</v>
      </c>
      <c r="C405" s="60">
        <v>293.72570000000002</v>
      </c>
      <c r="D405" s="23">
        <f t="shared" si="12"/>
        <v>6.0291209046946792E-3</v>
      </c>
      <c r="E405" s="23">
        <f t="shared" si="13"/>
        <v>1.272851978076113E-2</v>
      </c>
      <c r="H405" s="62">
        <v>362</v>
      </c>
      <c r="I405" s="62">
        <v>3.1563713302912742E-3</v>
      </c>
      <c r="J405" s="62">
        <v>-4.0166661626144613E-4</v>
      </c>
    </row>
    <row r="406" spans="1:10" ht="15" x14ac:dyDescent="0.2">
      <c r="A406" s="58">
        <v>43837</v>
      </c>
      <c r="B406" s="60">
        <v>113.7893</v>
      </c>
      <c r="C406" s="60">
        <v>295.78320000000002</v>
      </c>
      <c r="D406" s="23">
        <f t="shared" si="12"/>
        <v>-7.5198475679319108E-4</v>
      </c>
      <c r="E406" s="23">
        <f t="shared" si="13"/>
        <v>6.9804148996050501E-3</v>
      </c>
      <c r="H406" s="62">
        <v>363</v>
      </c>
      <c r="I406" s="62">
        <v>4.0492642934937427E-3</v>
      </c>
      <c r="J406" s="62">
        <v>5.1475633963192239E-3</v>
      </c>
    </row>
    <row r="407" spans="1:10" ht="15" x14ac:dyDescent="0.2">
      <c r="A407" s="58">
        <v>43868</v>
      </c>
      <c r="B407" s="60">
        <v>113.333</v>
      </c>
      <c r="C407" s="60">
        <v>297.41199999999998</v>
      </c>
      <c r="D407" s="23">
        <f t="shared" si="12"/>
        <v>-4.0181049057693525E-3</v>
      </c>
      <c r="E407" s="23">
        <f t="shared" si="13"/>
        <v>5.4916293774557685E-3</v>
      </c>
      <c r="H407" s="62">
        <v>364</v>
      </c>
      <c r="I407" s="62">
        <v>-4.9521086858749924E-3</v>
      </c>
      <c r="J407" s="62">
        <v>-1.8495572050415401E-3</v>
      </c>
    </row>
    <row r="408" spans="1:10" ht="15" x14ac:dyDescent="0.2">
      <c r="A408" s="58">
        <v>43989</v>
      </c>
      <c r="B408" s="60">
        <v>113.0288</v>
      </c>
      <c r="C408" s="60">
        <v>302.00330000000002</v>
      </c>
      <c r="D408" s="23">
        <f t="shared" si="12"/>
        <v>-2.6877342654655118E-3</v>
      </c>
      <c r="E408" s="23">
        <f t="shared" si="13"/>
        <v>1.5319561558081871E-2</v>
      </c>
      <c r="H408" s="62">
        <v>365</v>
      </c>
      <c r="I408" s="62">
        <v>-2.9456946806665305E-3</v>
      </c>
      <c r="J408" s="62">
        <v>1.4940300876951251E-2</v>
      </c>
    </row>
    <row r="409" spans="1:10" ht="15" x14ac:dyDescent="0.2">
      <c r="A409" s="58">
        <v>44019</v>
      </c>
      <c r="B409" s="60">
        <v>120.6914</v>
      </c>
      <c r="C409" s="60">
        <v>298.88839999999999</v>
      </c>
      <c r="D409" s="23">
        <f t="shared" si="12"/>
        <v>6.5594221033548811E-2</v>
      </c>
      <c r="E409" s="23">
        <f t="shared" si="13"/>
        <v>-1.0367684896891424E-2</v>
      </c>
      <c r="H409" s="62">
        <v>366</v>
      </c>
      <c r="I409" s="62">
        <v>4.1788120924734721E-3</v>
      </c>
      <c r="J409" s="62">
        <v>1.223183422797444E-2</v>
      </c>
    </row>
    <row r="410" spans="1:10" ht="15" x14ac:dyDescent="0.2">
      <c r="A410" s="58">
        <v>44050</v>
      </c>
      <c r="B410" s="60">
        <v>118.3052</v>
      </c>
      <c r="C410" s="60">
        <v>301.1746</v>
      </c>
      <c r="D410" s="23">
        <f t="shared" si="12"/>
        <v>-1.9969148467126205E-2</v>
      </c>
      <c r="E410" s="23">
        <f t="shared" si="13"/>
        <v>7.6199034499542118E-3</v>
      </c>
      <c r="H410" s="62">
        <v>367</v>
      </c>
      <c r="I410" s="62">
        <v>2.9723004671769514E-3</v>
      </c>
      <c r="J410" s="62">
        <v>-2.7671587645566103E-3</v>
      </c>
    </row>
    <row r="411" spans="1:10" ht="15" x14ac:dyDescent="0.2">
      <c r="A411" s="58">
        <v>44081</v>
      </c>
      <c r="B411" s="60">
        <v>121.452</v>
      </c>
      <c r="C411" s="60">
        <v>299.45999999999998</v>
      </c>
      <c r="D411" s="23">
        <f t="shared" si="12"/>
        <v>2.6251396932505954E-2</v>
      </c>
      <c r="E411" s="23">
        <f t="shared" si="13"/>
        <v>-5.7093103109766754E-3</v>
      </c>
      <c r="H411" s="62">
        <v>368</v>
      </c>
      <c r="I411" s="62">
        <v>6.8775009513315439E-4</v>
      </c>
      <c r="J411" s="62">
        <v>-2.0820737504685109E-2</v>
      </c>
    </row>
    <row r="412" spans="1:10" ht="15" x14ac:dyDescent="0.2">
      <c r="A412" s="58">
        <v>44111</v>
      </c>
      <c r="B412" s="60">
        <v>124.2375</v>
      </c>
      <c r="C412" s="60">
        <v>302.51769999999999</v>
      </c>
      <c r="D412" s="23">
        <f t="shared" si="12"/>
        <v>2.2675933299359439E-2</v>
      </c>
      <c r="E412" s="23">
        <f t="shared" si="13"/>
        <v>1.0158935446234002E-2</v>
      </c>
      <c r="H412" s="62">
        <v>369</v>
      </c>
      <c r="I412" s="62">
        <v>2.6863022360381088E-5</v>
      </c>
      <c r="J412" s="62">
        <v>-1.7871242137576265E-2</v>
      </c>
    </row>
    <row r="413" spans="1:10" ht="15" x14ac:dyDescent="0.2">
      <c r="A413" s="57" t="s">
        <v>517</v>
      </c>
      <c r="B413" s="60">
        <v>123.1347</v>
      </c>
      <c r="C413" s="60">
        <v>299.89819999999997</v>
      </c>
      <c r="D413" s="23">
        <f t="shared" si="12"/>
        <v>-8.916178179099921E-3</v>
      </c>
      <c r="E413" s="23">
        <f t="shared" si="13"/>
        <v>-8.6967044195224285E-3</v>
      </c>
      <c r="H413" s="62">
        <v>370</v>
      </c>
      <c r="I413" s="62">
        <v>-7.8180146959417923E-4</v>
      </c>
      <c r="J413" s="62">
        <v>1.2678459458102285E-2</v>
      </c>
    </row>
    <row r="414" spans="1:10" ht="15" x14ac:dyDescent="0.2">
      <c r="A414" s="57" t="s">
        <v>518</v>
      </c>
      <c r="B414" s="60">
        <v>125.502</v>
      </c>
      <c r="C414" s="60">
        <v>303.78449999999998</v>
      </c>
      <c r="D414" s="23">
        <f t="shared" si="12"/>
        <v>1.9042816584813861E-2</v>
      </c>
      <c r="E414" s="23">
        <f t="shared" si="13"/>
        <v>1.2875484715639528E-2</v>
      </c>
      <c r="H414" s="62">
        <v>371</v>
      </c>
      <c r="I414" s="62">
        <v>9.4625435574358235E-3</v>
      </c>
      <c r="J414" s="62">
        <v>-4.8763321166790862E-3</v>
      </c>
    </row>
    <row r="415" spans="1:10" ht="15" x14ac:dyDescent="0.2">
      <c r="A415" s="57" t="s">
        <v>519</v>
      </c>
      <c r="B415" s="60">
        <v>125.49250000000001</v>
      </c>
      <c r="C415" s="60">
        <v>306.57549999999998</v>
      </c>
      <c r="D415" s="23">
        <f t="shared" si="12"/>
        <v>-7.5698869931631525E-5</v>
      </c>
      <c r="E415" s="23">
        <f t="shared" si="13"/>
        <v>9.1454861171223929E-3</v>
      </c>
      <c r="H415" s="62">
        <v>372</v>
      </c>
      <c r="I415" s="62">
        <v>6.4437337838253467E-3</v>
      </c>
      <c r="J415" s="62">
        <v>2.3561379658921605E-2</v>
      </c>
    </row>
    <row r="416" spans="1:10" ht="15" x14ac:dyDescent="0.2">
      <c r="A416" s="57" t="s">
        <v>520</v>
      </c>
      <c r="B416" s="60">
        <v>125.68259999999999</v>
      </c>
      <c r="C416" s="60">
        <v>305.56580000000002</v>
      </c>
      <c r="D416" s="23">
        <f t="shared" si="12"/>
        <v>1.5136853636932087E-3</v>
      </c>
      <c r="E416" s="23">
        <f t="shared" si="13"/>
        <v>-3.2989145339477892E-3</v>
      </c>
      <c r="H416" s="62">
        <v>373</v>
      </c>
      <c r="I416" s="62">
        <v>-9.459624795597428E-3</v>
      </c>
      <c r="J416" s="62">
        <v>-8.644740206319914E-4</v>
      </c>
    </row>
    <row r="417" spans="1:10" ht="15" x14ac:dyDescent="0.2">
      <c r="A417" s="57" t="s">
        <v>521</v>
      </c>
      <c r="B417" s="60">
        <v>125.2453</v>
      </c>
      <c r="C417" s="60">
        <v>306.45170000000002</v>
      </c>
      <c r="D417" s="23">
        <f t="shared" si="12"/>
        <v>-3.4854668828036956E-3</v>
      </c>
      <c r="E417" s="23">
        <f t="shared" si="13"/>
        <v>2.8950172788734263E-3</v>
      </c>
      <c r="H417" s="62">
        <v>374</v>
      </c>
      <c r="I417" s="62">
        <v>2.0976272796068484E-3</v>
      </c>
      <c r="J417" s="62">
        <v>1.4747711760374326E-2</v>
      </c>
    </row>
    <row r="418" spans="1:10" ht="15" x14ac:dyDescent="0.2">
      <c r="A418" s="57" t="s">
        <v>522</v>
      </c>
      <c r="B418" s="60">
        <v>124.98860000000001</v>
      </c>
      <c r="C418" s="60">
        <v>308.92829999999998</v>
      </c>
      <c r="D418" s="23">
        <f t="shared" si="12"/>
        <v>-2.0516811674675698E-3</v>
      </c>
      <c r="E418" s="23">
        <f t="shared" si="13"/>
        <v>8.0490538236462263E-3</v>
      </c>
      <c r="H418" s="62">
        <v>375</v>
      </c>
      <c r="I418" s="62">
        <v>-1.3845171756320866E-3</v>
      </c>
      <c r="J418" s="62">
        <v>-5.5435705327607793E-3</v>
      </c>
    </row>
    <row r="419" spans="1:10" ht="15" x14ac:dyDescent="0.2">
      <c r="A419" s="57" t="s">
        <v>523</v>
      </c>
      <c r="B419" s="60">
        <v>125.8062</v>
      </c>
      <c r="C419" s="60">
        <v>309.58550000000002</v>
      </c>
      <c r="D419" s="23">
        <f t="shared" si="12"/>
        <v>6.5200944872631818E-3</v>
      </c>
      <c r="E419" s="23">
        <f t="shared" si="13"/>
        <v>2.1250948558555437E-3</v>
      </c>
      <c r="H419" s="62">
        <v>376</v>
      </c>
      <c r="I419" s="62">
        <v>-2.1200216670620286E-3</v>
      </c>
      <c r="J419" s="62">
        <v>4.0173476718458317E-3</v>
      </c>
    </row>
    <row r="420" spans="1:10" ht="15" x14ac:dyDescent="0.2">
      <c r="A420" s="57" t="s">
        <v>524</v>
      </c>
      <c r="B420" s="60">
        <v>126.1199</v>
      </c>
      <c r="C420" s="60">
        <v>311.34769999999997</v>
      </c>
      <c r="D420" s="23">
        <f t="shared" si="12"/>
        <v>2.4904141502992846E-3</v>
      </c>
      <c r="E420" s="23">
        <f t="shared" si="13"/>
        <v>5.6759881128614987E-3</v>
      </c>
      <c r="H420" s="62">
        <v>377</v>
      </c>
      <c r="I420" s="62">
        <v>-1.4358234652816517E-3</v>
      </c>
      <c r="J420" s="62">
        <v>1.3681289246957256E-2</v>
      </c>
    </row>
    <row r="421" spans="1:10" ht="15" x14ac:dyDescent="0.2">
      <c r="A421" s="57" t="s">
        <v>525</v>
      </c>
      <c r="B421" s="60">
        <v>125.1502</v>
      </c>
      <c r="C421" s="60">
        <v>307.63279999999997</v>
      </c>
      <c r="D421" s="23">
        <f t="shared" si="12"/>
        <v>-7.7184258220832731E-3</v>
      </c>
      <c r="E421" s="23">
        <f t="shared" si="13"/>
        <v>-1.2003430170036113E-2</v>
      </c>
      <c r="H421" s="62">
        <v>378</v>
      </c>
      <c r="I421" s="62">
        <v>-4.8039994953883265E-3</v>
      </c>
      <c r="J421" s="62">
        <v>1.9573220051406014E-2</v>
      </c>
    </row>
    <row r="422" spans="1:10" ht="15" x14ac:dyDescent="0.2">
      <c r="A422" s="57" t="s">
        <v>526</v>
      </c>
      <c r="B422" s="60">
        <v>124.76990000000001</v>
      </c>
      <c r="C422" s="60">
        <v>305.65159999999997</v>
      </c>
      <c r="D422" s="23">
        <f t="shared" si="12"/>
        <v>-3.0433750109120639E-3</v>
      </c>
      <c r="E422" s="23">
        <f t="shared" si="13"/>
        <v>-6.4609727296420826E-3</v>
      </c>
      <c r="H422" s="62">
        <v>379</v>
      </c>
      <c r="I422" s="62">
        <v>4.747868582905039E-3</v>
      </c>
      <c r="J422" s="62">
        <v>-6.5945783334354219E-3</v>
      </c>
    </row>
    <row r="423" spans="1:10" ht="15" x14ac:dyDescent="0.2">
      <c r="A423" s="57" t="s">
        <v>527</v>
      </c>
      <c r="B423" s="60">
        <v>124.7414</v>
      </c>
      <c r="C423" s="60">
        <v>307.88049999999998</v>
      </c>
      <c r="D423" s="23">
        <f t="shared" si="12"/>
        <v>-2.2844656834341255E-4</v>
      </c>
      <c r="E423" s="23">
        <f t="shared" si="13"/>
        <v>7.2658294674951352E-3</v>
      </c>
      <c r="H423" s="62">
        <v>380</v>
      </c>
      <c r="I423" s="62">
        <v>1.6404379898386924E-3</v>
      </c>
      <c r="J423" s="62">
        <v>2.8055610220753084E-3</v>
      </c>
    </row>
    <row r="424" spans="1:10" ht="15" x14ac:dyDescent="0.2">
      <c r="A424" s="57" t="s">
        <v>528</v>
      </c>
      <c r="B424" s="60">
        <v>125.26430000000001</v>
      </c>
      <c r="C424" s="60">
        <v>305.92779999999999</v>
      </c>
      <c r="D424" s="23">
        <f t="shared" si="12"/>
        <v>4.1831107250212629E-3</v>
      </c>
      <c r="E424" s="23">
        <f t="shared" si="13"/>
        <v>-6.3625942742305368E-3</v>
      </c>
      <c r="H424" s="62">
        <v>381</v>
      </c>
      <c r="I424" s="62">
        <v>-8.2360828409443925E-5</v>
      </c>
      <c r="J424" s="62">
        <v>4.1156924139666151E-3</v>
      </c>
    </row>
    <row r="425" spans="1:10" ht="15" x14ac:dyDescent="0.2">
      <c r="A425" s="57" t="s">
        <v>529</v>
      </c>
      <c r="B425" s="60">
        <v>124.247</v>
      </c>
      <c r="C425" s="60">
        <v>309.69029999999998</v>
      </c>
      <c r="D425" s="23">
        <f t="shared" si="12"/>
        <v>-8.1543852885425702E-3</v>
      </c>
      <c r="E425" s="23">
        <f t="shared" si="13"/>
        <v>1.2223639455863636E-2</v>
      </c>
      <c r="H425" s="62">
        <v>382</v>
      </c>
      <c r="I425" s="62">
        <v>2.1071749775111164E-4</v>
      </c>
      <c r="J425" s="62">
        <v>8.0354409888829647E-3</v>
      </c>
    </row>
    <row r="426" spans="1:10" ht="15" x14ac:dyDescent="0.2">
      <c r="A426" s="57" t="s">
        <v>530</v>
      </c>
      <c r="B426" s="60">
        <v>123.7051</v>
      </c>
      <c r="C426" s="60">
        <v>308.58539999999999</v>
      </c>
      <c r="D426" s="23">
        <f t="shared" si="12"/>
        <v>-4.3710124881665823E-3</v>
      </c>
      <c r="E426" s="23">
        <f t="shared" si="13"/>
        <v>-3.5741374801178034E-3</v>
      </c>
      <c r="H426" s="62">
        <v>383</v>
      </c>
      <c r="I426" s="62">
        <v>-1.4412456871704513E-3</v>
      </c>
      <c r="J426" s="62">
        <v>1.4661671591370728E-2</v>
      </c>
    </row>
    <row r="427" spans="1:10" ht="15" x14ac:dyDescent="0.2">
      <c r="A427" s="57" t="s">
        <v>531</v>
      </c>
      <c r="B427" s="60">
        <v>123.0206</v>
      </c>
      <c r="C427" s="60">
        <v>311.02390000000003</v>
      </c>
      <c r="D427" s="23">
        <f t="shared" si="12"/>
        <v>-5.548686303805026E-3</v>
      </c>
      <c r="E427" s="23">
        <f t="shared" si="13"/>
        <v>7.8711297254413608E-3</v>
      </c>
      <c r="H427" s="62">
        <v>384</v>
      </c>
      <c r="I427" s="62">
        <v>-4.7458354546228996E-3</v>
      </c>
      <c r="J427" s="62">
        <v>2.1158988788299855E-3</v>
      </c>
    </row>
    <row r="428" spans="1:10" ht="15" x14ac:dyDescent="0.2">
      <c r="A428" s="58">
        <v>43898</v>
      </c>
      <c r="B428" s="60">
        <v>122.9256</v>
      </c>
      <c r="C428" s="60">
        <v>313.18610000000001</v>
      </c>
      <c r="D428" s="23">
        <f t="shared" si="12"/>
        <v>-7.7252671295303954E-4</v>
      </c>
      <c r="E428" s="23">
        <f t="shared" si="13"/>
        <v>6.9278244432077387E-3</v>
      </c>
      <c r="H428" s="62">
        <v>385</v>
      </c>
      <c r="I428" s="62">
        <v>-1.7660733009489001E-3</v>
      </c>
      <c r="J428" s="62">
        <v>2.7072714003812073E-2</v>
      </c>
    </row>
    <row r="429" spans="1:10" ht="15" x14ac:dyDescent="0.2">
      <c r="A429" s="58">
        <v>43929</v>
      </c>
      <c r="B429" s="60">
        <v>125.1502</v>
      </c>
      <c r="C429" s="60">
        <v>314.39589999999998</v>
      </c>
      <c r="D429" s="23">
        <f t="shared" si="12"/>
        <v>1.7935321647701286E-2</v>
      </c>
      <c r="E429" s="23">
        <f t="shared" si="13"/>
        <v>3.8554372132358554E-3</v>
      </c>
      <c r="H429" s="62">
        <v>386</v>
      </c>
      <c r="I429" s="62">
        <v>-9.1294071357096414E-4</v>
      </c>
      <c r="J429" s="62">
        <v>1.2927897403257362E-2</v>
      </c>
    </row>
    <row r="430" spans="1:10" ht="15" x14ac:dyDescent="0.2">
      <c r="A430" s="58">
        <v>43959</v>
      </c>
      <c r="B430" s="60">
        <v>123.4104</v>
      </c>
      <c r="C430" s="60">
        <v>316.3485</v>
      </c>
      <c r="D430" s="23">
        <f t="shared" si="12"/>
        <v>-1.3999229270542568E-2</v>
      </c>
      <c r="E430" s="23">
        <f t="shared" si="13"/>
        <v>6.1914342404106983E-3</v>
      </c>
      <c r="H430" s="62">
        <v>387</v>
      </c>
      <c r="I430" s="62">
        <v>6.9584003989744329E-4</v>
      </c>
      <c r="J430" s="62">
        <v>-8.1802418849246349E-3</v>
      </c>
    </row>
    <row r="431" spans="1:10" ht="15" x14ac:dyDescent="0.2">
      <c r="A431" s="58">
        <v>43990</v>
      </c>
      <c r="B431" s="60">
        <v>122.9731</v>
      </c>
      <c r="C431" s="60">
        <v>318.46319999999997</v>
      </c>
      <c r="D431" s="23">
        <f t="shared" si="12"/>
        <v>-3.5497544209938249E-3</v>
      </c>
      <c r="E431" s="23">
        <f t="shared" si="13"/>
        <v>6.6624727375540951E-3</v>
      </c>
      <c r="H431" s="62">
        <v>388</v>
      </c>
      <c r="I431" s="62">
        <v>-4.2748529062161902E-4</v>
      </c>
      <c r="J431" s="62">
        <v>-5.1681833169625871E-3</v>
      </c>
    </row>
    <row r="432" spans="1:10" ht="15" x14ac:dyDescent="0.2">
      <c r="A432" s="58">
        <v>44020</v>
      </c>
      <c r="B432" s="60">
        <v>123.5625</v>
      </c>
      <c r="C432" s="60">
        <v>318.6918</v>
      </c>
      <c r="D432" s="23">
        <f t="shared" si="12"/>
        <v>4.7814686635645918E-3</v>
      </c>
      <c r="E432" s="23">
        <f t="shared" si="13"/>
        <v>7.1756483056349902E-4</v>
      </c>
      <c r="H432" s="62">
        <v>389</v>
      </c>
      <c r="I432" s="62">
        <v>-3.7443733139562755E-3</v>
      </c>
      <c r="J432" s="62">
        <v>-5.5633358610047444E-2</v>
      </c>
    </row>
    <row r="433" spans="1:10" ht="15" x14ac:dyDescent="0.2">
      <c r="A433" s="58">
        <v>44112</v>
      </c>
      <c r="B433" s="60">
        <v>125.3784</v>
      </c>
      <c r="C433" s="60">
        <v>319.64429999999999</v>
      </c>
      <c r="D433" s="23">
        <f t="shared" si="12"/>
        <v>1.4589263627628019E-2</v>
      </c>
      <c r="E433" s="23">
        <f t="shared" si="13"/>
        <v>2.9843234839089738E-3</v>
      </c>
      <c r="H433" s="62">
        <v>390</v>
      </c>
      <c r="I433" s="62">
        <v>-8.690110169510934E-3</v>
      </c>
      <c r="J433" s="62">
        <v>2.0594879840685493E-2</v>
      </c>
    </row>
    <row r="434" spans="1:10" ht="15" x14ac:dyDescent="0.2">
      <c r="A434" s="58">
        <v>44143</v>
      </c>
      <c r="B434" s="60">
        <v>123.7812</v>
      </c>
      <c r="C434" s="60">
        <v>317.0059</v>
      </c>
      <c r="D434" s="23">
        <f t="shared" si="12"/>
        <v>-1.2820873674754466E-2</v>
      </c>
      <c r="E434" s="23">
        <f t="shared" si="13"/>
        <v>-8.2884293585281845E-3</v>
      </c>
      <c r="H434" s="62">
        <v>391</v>
      </c>
      <c r="I434" s="62">
        <v>1.5932048690716224E-3</v>
      </c>
      <c r="J434" s="62">
        <v>7.6989176152850343E-3</v>
      </c>
    </row>
    <row r="435" spans="1:10" ht="15" x14ac:dyDescent="0.2">
      <c r="A435" s="58">
        <v>44173</v>
      </c>
      <c r="B435" s="60">
        <v>125.3879</v>
      </c>
      <c r="C435" s="60">
        <v>321.42559999999997</v>
      </c>
      <c r="D435" s="23">
        <f t="shared" si="12"/>
        <v>1.2896641431462949E-2</v>
      </c>
      <c r="E435" s="23">
        <f t="shared" si="13"/>
        <v>1.384571596451635E-2</v>
      </c>
      <c r="H435" s="62">
        <v>392</v>
      </c>
      <c r="I435" s="62">
        <v>6.2819006092798583E-3</v>
      </c>
      <c r="J435" s="62">
        <v>1.2783037119511464E-2</v>
      </c>
    </row>
    <row r="436" spans="1:10" ht="15" x14ac:dyDescent="0.2">
      <c r="A436" s="57" t="s">
        <v>532</v>
      </c>
      <c r="B436" s="60">
        <v>125.8652</v>
      </c>
      <c r="C436" s="60">
        <v>320.84449999999998</v>
      </c>
      <c r="D436" s="23">
        <f t="shared" si="12"/>
        <v>3.7993606777996401E-3</v>
      </c>
      <c r="E436" s="23">
        <f t="shared" si="13"/>
        <v>-1.8095195730298149E-3</v>
      </c>
      <c r="H436" s="62">
        <v>393</v>
      </c>
      <c r="I436" s="62">
        <v>-2.0750935952895434E-3</v>
      </c>
      <c r="J436" s="62">
        <v>-2.0871772693057062E-3</v>
      </c>
    </row>
    <row r="437" spans="1:10" ht="15" x14ac:dyDescent="0.2">
      <c r="A437" s="57" t="s">
        <v>533</v>
      </c>
      <c r="B437" s="60">
        <v>126.5812</v>
      </c>
      <c r="C437" s="60">
        <v>320.85410000000002</v>
      </c>
      <c r="D437" s="23">
        <f t="shared" si="12"/>
        <v>5.6725064798940888E-3</v>
      </c>
      <c r="E437" s="23">
        <f t="shared" si="13"/>
        <v>2.9920588889384351E-5</v>
      </c>
      <c r="H437" s="62">
        <v>394</v>
      </c>
      <c r="I437" s="62">
        <v>-3.7013965248275191E-3</v>
      </c>
      <c r="J437" s="62">
        <v>4.0860049537110067E-3</v>
      </c>
    </row>
    <row r="438" spans="1:10" ht="15" x14ac:dyDescent="0.2">
      <c r="A438" s="57" t="s">
        <v>534</v>
      </c>
      <c r="B438" s="60">
        <v>129.44499999999999</v>
      </c>
      <c r="C438" s="60">
        <v>321.87329999999997</v>
      </c>
      <c r="D438" s="23">
        <f t="shared" si="12"/>
        <v>2.2372081026999377E-2</v>
      </c>
      <c r="E438" s="23">
        <f t="shared" si="13"/>
        <v>3.1714871788175386E-3</v>
      </c>
      <c r="H438" s="62">
        <v>395</v>
      </c>
      <c r="I438" s="62">
        <v>7.386948340704024E-3</v>
      </c>
      <c r="J438" s="62">
        <v>-1.3118260578114077E-2</v>
      </c>
    </row>
    <row r="439" spans="1:10" ht="15" x14ac:dyDescent="0.2">
      <c r="A439" s="57" t="s">
        <v>535</v>
      </c>
      <c r="B439" s="60">
        <v>128.59540000000001</v>
      </c>
      <c r="C439" s="60">
        <v>322.56869999999998</v>
      </c>
      <c r="D439" s="23">
        <f t="shared" si="12"/>
        <v>-6.5850391650284692E-3</v>
      </c>
      <c r="E439" s="23">
        <f t="shared" si="13"/>
        <v>2.1581469547541543E-3</v>
      </c>
      <c r="H439" s="62">
        <v>396</v>
      </c>
      <c r="I439" s="62">
        <v>7.164906019656133E-3</v>
      </c>
      <c r="J439" s="62">
        <v>-7.7026357670464084E-4</v>
      </c>
    </row>
    <row r="440" spans="1:10" ht="15" x14ac:dyDescent="0.2">
      <c r="A440" s="57" t="s">
        <v>536</v>
      </c>
      <c r="B440" s="60">
        <v>126.3998</v>
      </c>
      <c r="C440" s="60">
        <v>321.22559999999999</v>
      </c>
      <c r="D440" s="23">
        <f t="shared" si="12"/>
        <v>-1.7221141901812349E-2</v>
      </c>
      <c r="E440" s="23">
        <f t="shared" si="13"/>
        <v>-4.1724567879710666E-3</v>
      </c>
      <c r="H440" s="62">
        <v>397</v>
      </c>
      <c r="I440" s="62">
        <v>-1.998156252028256E-3</v>
      </c>
      <c r="J440" s="62">
        <v>6.5915090027400544E-3</v>
      </c>
    </row>
    <row r="441" spans="1:10" ht="15" x14ac:dyDescent="0.2">
      <c r="A441" s="57" t="s">
        <v>537</v>
      </c>
      <c r="B441" s="60">
        <v>124.6433</v>
      </c>
      <c r="C441" s="60">
        <v>322.22570000000002</v>
      </c>
      <c r="D441" s="23">
        <f t="shared" si="12"/>
        <v>-1.3993841409471278E-2</v>
      </c>
      <c r="E441" s="23">
        <f t="shared" si="13"/>
        <v>3.1085516661112024E-3</v>
      </c>
      <c r="H441" s="62">
        <v>398</v>
      </c>
      <c r="I441" s="62">
        <v>-2.6131908607678542E-3</v>
      </c>
      <c r="J441" s="62">
        <v>-2.3226423357322484E-2</v>
      </c>
    </row>
    <row r="442" spans="1:10" ht="15" x14ac:dyDescent="0.2">
      <c r="A442" s="57" t="s">
        <v>538</v>
      </c>
      <c r="B442" s="60">
        <v>125.65519999999999</v>
      </c>
      <c r="C442" s="60">
        <v>323.36869999999999</v>
      </c>
      <c r="D442" s="23">
        <f t="shared" si="12"/>
        <v>8.0855899087660561E-3</v>
      </c>
      <c r="E442" s="23">
        <f t="shared" si="13"/>
        <v>3.5409266073546043E-3</v>
      </c>
      <c r="H442" s="62">
        <v>399</v>
      </c>
      <c r="I442" s="62">
        <v>-1.9485830214908395E-3</v>
      </c>
      <c r="J442" s="62">
        <v>1.2611742800772898E-2</v>
      </c>
    </row>
    <row r="443" spans="1:10" ht="15" x14ac:dyDescent="0.2">
      <c r="A443" s="57" t="s">
        <v>539</v>
      </c>
      <c r="B443" s="60">
        <v>125.36879999999999</v>
      </c>
      <c r="C443" s="60">
        <v>326.6456</v>
      </c>
      <c r="D443" s="23">
        <f t="shared" si="12"/>
        <v>-2.2818545180571287E-3</v>
      </c>
      <c r="E443" s="23">
        <f t="shared" si="13"/>
        <v>1.0082632830129321E-2</v>
      </c>
      <c r="H443" s="62">
        <v>400</v>
      </c>
      <c r="I443" s="62">
        <v>-5.0197587028273059E-3</v>
      </c>
      <c r="J443" s="62">
        <v>-1.9018444329649515E-2</v>
      </c>
    </row>
    <row r="444" spans="1:10" ht="15" x14ac:dyDescent="0.2">
      <c r="A444" s="57" t="s">
        <v>540</v>
      </c>
      <c r="B444" s="60">
        <v>124.70059999999999</v>
      </c>
      <c r="C444" s="60">
        <v>327.78859999999997</v>
      </c>
      <c r="D444" s="23">
        <f t="shared" si="12"/>
        <v>-5.3441291921320928E-3</v>
      </c>
      <c r="E444" s="23">
        <f t="shared" si="13"/>
        <v>3.4930972807179178E-3</v>
      </c>
      <c r="H444" s="62">
        <v>401</v>
      </c>
      <c r="I444" s="62">
        <v>3.1150630471471381E-3</v>
      </c>
      <c r="J444" s="62">
        <v>1.1475501417638029E-2</v>
      </c>
    </row>
    <row r="445" spans="1:10" ht="15" x14ac:dyDescent="0.2">
      <c r="A445" s="57" t="s">
        <v>541</v>
      </c>
      <c r="B445" s="60">
        <v>124.76739999999999</v>
      </c>
      <c r="C445" s="60">
        <v>331.07490000000001</v>
      </c>
      <c r="D445" s="23">
        <f t="shared" si="12"/>
        <v>5.3553964112863924E-4</v>
      </c>
      <c r="E445" s="23">
        <f t="shared" si="13"/>
        <v>9.9757453648673094E-3</v>
      </c>
      <c r="H445" s="62">
        <v>402</v>
      </c>
      <c r="I445" s="62">
        <v>3.0217612221931783E-3</v>
      </c>
      <c r="J445" s="62">
        <v>9.7067585585679517E-3</v>
      </c>
    </row>
    <row r="446" spans="1:10" ht="15" x14ac:dyDescent="0.2">
      <c r="A446" s="57" t="s">
        <v>542</v>
      </c>
      <c r="B446" s="60">
        <v>130.4282</v>
      </c>
      <c r="C446" s="60">
        <v>331.79880000000003</v>
      </c>
      <c r="D446" s="23">
        <f t="shared" si="12"/>
        <v>4.4371679917687042E-2</v>
      </c>
      <c r="E446" s="23">
        <f t="shared" si="13"/>
        <v>2.1841273466576966E-3</v>
      </c>
      <c r="H446" s="62">
        <v>403</v>
      </c>
      <c r="I446" s="62">
        <v>-5.7541501449426724E-5</v>
      </c>
      <c r="J446" s="62">
        <v>7.0379564010544767E-3</v>
      </c>
    </row>
    <row r="447" spans="1:10" ht="15" x14ac:dyDescent="0.2">
      <c r="A447" s="57" t="s">
        <v>543</v>
      </c>
      <c r="B447" s="60">
        <v>133.9316</v>
      </c>
      <c r="C447" s="60">
        <v>333.94200000000001</v>
      </c>
      <c r="D447" s="23">
        <f t="shared" si="12"/>
        <v>2.6506338085963102E-2</v>
      </c>
      <c r="E447" s="23">
        <f t="shared" si="13"/>
        <v>6.4385640894385988E-3</v>
      </c>
      <c r="H447" s="62">
        <v>404</v>
      </c>
      <c r="I447" s="62">
        <v>-1.540687933985556E-3</v>
      </c>
      <c r="J447" s="62">
        <v>7.0323173114413247E-3</v>
      </c>
    </row>
    <row r="448" spans="1:10" ht="15" x14ac:dyDescent="0.2">
      <c r="A448" s="57" t="s">
        <v>544</v>
      </c>
      <c r="B448" s="60">
        <v>132.54750000000001</v>
      </c>
      <c r="C448" s="60">
        <v>332.73230000000001</v>
      </c>
      <c r="D448" s="23">
        <f t="shared" si="12"/>
        <v>-1.0388150116983484E-2</v>
      </c>
      <c r="E448" s="23">
        <f t="shared" si="13"/>
        <v>-3.6290624301999813E-3</v>
      </c>
      <c r="H448" s="62">
        <v>405</v>
      </c>
      <c r="I448" s="62">
        <v>-9.3656610774595171E-4</v>
      </c>
      <c r="J448" s="62">
        <v>1.6256127665827822E-2</v>
      </c>
    </row>
    <row r="449" spans="1:10" ht="15" x14ac:dyDescent="0.2">
      <c r="A449" s="58">
        <v>43839</v>
      </c>
      <c r="B449" s="60">
        <v>140.89070000000001</v>
      </c>
      <c r="C449" s="60">
        <v>335.86619999999999</v>
      </c>
      <c r="D449" s="23">
        <f t="shared" si="12"/>
        <v>6.1043340717993638E-2</v>
      </c>
      <c r="E449" s="23">
        <f t="shared" si="13"/>
        <v>9.3746035966113216E-3</v>
      </c>
      <c r="H449" s="62">
        <v>406</v>
      </c>
      <c r="I449" s="62">
        <v>3.0070296404666692E-2</v>
      </c>
      <c r="J449" s="62">
        <v>-4.0437981301558117E-2</v>
      </c>
    </row>
    <row r="450" spans="1:10" ht="15" x14ac:dyDescent="0.2">
      <c r="A450" s="58">
        <v>43870</v>
      </c>
      <c r="B450" s="60">
        <v>140.97659999999999</v>
      </c>
      <c r="C450" s="60">
        <v>340.72410000000002</v>
      </c>
      <c r="D450" s="23">
        <f t="shared" si="12"/>
        <v>6.0950669098036115E-4</v>
      </c>
      <c r="E450" s="23">
        <f t="shared" si="13"/>
        <v>1.4360192514591924E-2</v>
      </c>
      <c r="H450" s="62">
        <v>407</v>
      </c>
      <c r="I450" s="62">
        <v>-8.784063031705357E-3</v>
      </c>
      <c r="J450" s="62">
        <v>1.6403966481659569E-2</v>
      </c>
    </row>
    <row r="451" spans="1:10" ht="15" x14ac:dyDescent="0.2">
      <c r="A451" s="58">
        <v>43899</v>
      </c>
      <c r="B451" s="60">
        <v>137.97919999999999</v>
      </c>
      <c r="C451" s="60">
        <v>328.99829999999997</v>
      </c>
      <c r="D451" s="23">
        <f t="shared" si="12"/>
        <v>-2.1490969999475053E-2</v>
      </c>
      <c r="E451" s="23">
        <f t="shared" si="13"/>
        <v>-3.5020475304948312E-2</v>
      </c>
      <c r="H451" s="62">
        <v>408</v>
      </c>
      <c r="I451" s="62">
        <v>1.2204704647532576E-2</v>
      </c>
      <c r="J451" s="62">
        <v>-1.791401495850925E-2</v>
      </c>
    </row>
    <row r="452" spans="1:10" ht="15" x14ac:dyDescent="0.2">
      <c r="A452" s="58">
        <v>43930</v>
      </c>
      <c r="B452" s="60">
        <v>136.3468</v>
      </c>
      <c r="C452" s="60">
        <v>326.31209999999999</v>
      </c>
      <c r="D452" s="23">
        <f t="shared" si="12"/>
        <v>-1.1901309156795836E-2</v>
      </c>
      <c r="E452" s="23">
        <f t="shared" si="13"/>
        <v>-8.1982982275584926E-3</v>
      </c>
      <c r="H452" s="62">
        <v>409</v>
      </c>
      <c r="I452" s="62">
        <v>1.0581085218276049E-2</v>
      </c>
      <c r="J452" s="62">
        <v>-4.2214977204204675E-4</v>
      </c>
    </row>
    <row r="453" spans="1:10" ht="15" x14ac:dyDescent="0.2">
      <c r="A453" s="58">
        <v>44052</v>
      </c>
      <c r="B453" s="60">
        <v>132.16560000000001</v>
      </c>
      <c r="C453" s="60">
        <v>317.39640000000003</v>
      </c>
      <c r="D453" s="23">
        <f t="shared" ref="D453:D516" si="14">LN(B453/B452)</f>
        <v>-3.1145958246309158E-2</v>
      </c>
      <c r="E453" s="23">
        <f t="shared" ref="E453:E516" si="15">LN(C453/C452)</f>
        <v>-2.7702819478234452E-2</v>
      </c>
      <c r="H453" s="62">
        <v>410</v>
      </c>
      <c r="I453" s="62">
        <v>-3.7649049163026435E-3</v>
      </c>
      <c r="J453" s="62">
        <v>-4.931799503219785E-3</v>
      </c>
    </row>
    <row r="454" spans="1:10" ht="15" x14ac:dyDescent="0.2">
      <c r="A454" s="58">
        <v>44083</v>
      </c>
      <c r="B454" s="60">
        <v>133.5402</v>
      </c>
      <c r="C454" s="60">
        <v>323.66410000000002</v>
      </c>
      <c r="D454" s="23">
        <f t="shared" si="14"/>
        <v>1.0346874350880508E-2</v>
      </c>
      <c r="E454" s="23">
        <f t="shared" si="15"/>
        <v>1.9554783749692283E-2</v>
      </c>
      <c r="H454" s="62">
        <v>411</v>
      </c>
      <c r="I454" s="62">
        <v>8.931285502287405E-3</v>
      </c>
      <c r="J454" s="62">
        <v>3.9441992133521231E-3</v>
      </c>
    </row>
    <row r="455" spans="1:10" ht="15" x14ac:dyDescent="0.2">
      <c r="A455" s="58">
        <v>44113</v>
      </c>
      <c r="B455" s="60">
        <v>130.6</v>
      </c>
      <c r="C455" s="60">
        <v>318.04410000000001</v>
      </c>
      <c r="D455" s="23">
        <f t="shared" si="14"/>
        <v>-2.2263339264868717E-2</v>
      </c>
      <c r="E455" s="23">
        <f t="shared" si="15"/>
        <v>-1.7516197212286616E-2</v>
      </c>
      <c r="H455" s="62">
        <v>412</v>
      </c>
      <c r="I455" s="62">
        <v>2.495601833393821E-4</v>
      </c>
      <c r="J455" s="62">
        <v>8.8959259337830117E-3</v>
      </c>
    </row>
    <row r="456" spans="1:10" ht="15" x14ac:dyDescent="0.2">
      <c r="A456" s="58">
        <v>44144</v>
      </c>
      <c r="B456" s="60">
        <v>130.495</v>
      </c>
      <c r="C456" s="60">
        <v>318.20589999999999</v>
      </c>
      <c r="D456" s="23">
        <f t="shared" si="14"/>
        <v>-8.0430498983451973E-4</v>
      </c>
      <c r="E456" s="23">
        <f t="shared" si="15"/>
        <v>5.08605119018643E-4</v>
      </c>
      <c r="H456" s="62">
        <v>413</v>
      </c>
      <c r="I456" s="62">
        <v>9.7130018324991722E-4</v>
      </c>
      <c r="J456" s="62">
        <v>-4.2702147171977062E-3</v>
      </c>
    </row>
    <row r="457" spans="1:10" ht="15" x14ac:dyDescent="0.2">
      <c r="A457" s="57" t="s">
        <v>545</v>
      </c>
      <c r="B457" s="60">
        <v>131.08690000000001</v>
      </c>
      <c r="C457" s="60">
        <v>322.3972</v>
      </c>
      <c r="D457" s="23">
        <f t="shared" si="14"/>
        <v>4.5255502021010743E-3</v>
      </c>
      <c r="E457" s="23">
        <f t="shared" si="15"/>
        <v>1.308566820183499E-2</v>
      </c>
      <c r="H457" s="62">
        <v>414</v>
      </c>
      <c r="I457" s="62">
        <v>-1.2988168001749252E-3</v>
      </c>
      <c r="J457" s="62">
        <v>4.1938340790483516E-3</v>
      </c>
    </row>
    <row r="458" spans="1:10" ht="15" x14ac:dyDescent="0.2">
      <c r="A458" s="57" t="s">
        <v>546</v>
      </c>
      <c r="B458" s="60">
        <v>131.1251</v>
      </c>
      <c r="C458" s="60">
        <v>324.02600000000001</v>
      </c>
      <c r="D458" s="23">
        <f t="shared" si="14"/>
        <v>2.9136729265052372E-4</v>
      </c>
      <c r="E458" s="23">
        <f t="shared" si="15"/>
        <v>5.039433755062387E-3</v>
      </c>
      <c r="H458" s="62">
        <v>415</v>
      </c>
      <c r="I458" s="62">
        <v>-6.4773414805980299E-4</v>
      </c>
      <c r="J458" s="62">
        <v>8.6967879717060291E-3</v>
      </c>
    </row>
    <row r="459" spans="1:10" ht="15" x14ac:dyDescent="0.2">
      <c r="A459" s="57" t="s">
        <v>547</v>
      </c>
      <c r="B459" s="60">
        <v>130.07499999999999</v>
      </c>
      <c r="C459" s="60">
        <v>322.74009999999998</v>
      </c>
      <c r="D459" s="23">
        <f t="shared" si="14"/>
        <v>-8.040622170880557E-3</v>
      </c>
      <c r="E459" s="23">
        <f t="shared" si="15"/>
        <v>-3.976404126204619E-3</v>
      </c>
      <c r="H459" s="62">
        <v>416</v>
      </c>
      <c r="I459" s="62">
        <v>3.2447125173818208E-3</v>
      </c>
      <c r="J459" s="62">
        <v>-1.1196176615262772E-3</v>
      </c>
    </row>
    <row r="460" spans="1:10" ht="15" x14ac:dyDescent="0.2">
      <c r="A460" s="57" t="s">
        <v>548</v>
      </c>
      <c r="B460" s="60">
        <v>130.4855</v>
      </c>
      <c r="C460" s="60">
        <v>319.90159999999997</v>
      </c>
      <c r="D460" s="23">
        <f t="shared" si="14"/>
        <v>3.150902301973037E-3</v>
      </c>
      <c r="E460" s="23">
        <f t="shared" si="15"/>
        <v>-8.833906854140889E-3</v>
      </c>
      <c r="H460" s="62">
        <v>417</v>
      </c>
      <c r="I460" s="62">
        <v>1.4148331059025789E-3</v>
      </c>
      <c r="J460" s="62">
        <v>4.2611550069589195E-3</v>
      </c>
    </row>
    <row r="461" spans="1:10" ht="15" x14ac:dyDescent="0.2">
      <c r="A461" s="57" t="s">
        <v>549</v>
      </c>
      <c r="B461" s="60">
        <v>129.149</v>
      </c>
      <c r="C461" s="60">
        <v>316.21870000000001</v>
      </c>
      <c r="D461" s="23">
        <f t="shared" si="14"/>
        <v>-1.0295332901039539E-2</v>
      </c>
      <c r="E461" s="23">
        <f t="shared" si="15"/>
        <v>-1.1579385694323133E-2</v>
      </c>
      <c r="H461" s="62">
        <v>418</v>
      </c>
      <c r="I461" s="62">
        <v>-3.2210051041883072E-3</v>
      </c>
      <c r="J461" s="62">
        <v>-8.7824250658478063E-3</v>
      </c>
    </row>
    <row r="462" spans="1:10" ht="15" x14ac:dyDescent="0.2">
      <c r="A462" s="57" t="s">
        <v>550</v>
      </c>
      <c r="B462" s="60">
        <v>130.84829999999999</v>
      </c>
      <c r="C462" s="60">
        <v>312.69929999999999</v>
      </c>
      <c r="D462" s="23">
        <f t="shared" si="14"/>
        <v>1.3071860338913319E-2</v>
      </c>
      <c r="E462" s="23">
        <f t="shared" si="15"/>
        <v>-1.1192036917656769E-2</v>
      </c>
      <c r="H462" s="62">
        <v>419</v>
      </c>
      <c r="I462" s="62">
        <v>-1.0980627088550351E-3</v>
      </c>
      <c r="J462" s="62">
        <v>-5.3629100207870477E-3</v>
      </c>
    </row>
    <row r="463" spans="1:10" ht="15" x14ac:dyDescent="0.2">
      <c r="A463" s="57" t="s">
        <v>551</v>
      </c>
      <c r="B463" s="60">
        <v>132.03200000000001</v>
      </c>
      <c r="C463" s="60">
        <v>315.88389999999998</v>
      </c>
      <c r="D463" s="23">
        <f t="shared" si="14"/>
        <v>9.0056805325728281E-3</v>
      </c>
      <c r="E463" s="23">
        <f t="shared" si="15"/>
        <v>1.0132715119871561E-2</v>
      </c>
      <c r="H463" s="62">
        <v>420</v>
      </c>
      <c r="I463" s="62">
        <v>1.8019739396111812E-4</v>
      </c>
      <c r="J463" s="62">
        <v>7.0856320735340171E-3</v>
      </c>
    </row>
    <row r="464" spans="1:10" ht="15" x14ac:dyDescent="0.2">
      <c r="A464" s="57" t="s">
        <v>552</v>
      </c>
      <c r="B464" s="60">
        <v>129.81729999999999</v>
      </c>
      <c r="C464" s="60">
        <v>308.55829999999997</v>
      </c>
      <c r="D464" s="23">
        <f t="shared" si="14"/>
        <v>-1.6916240087785105E-2</v>
      </c>
      <c r="E464" s="23">
        <f t="shared" si="15"/>
        <v>-2.3463936592362806E-2</v>
      </c>
      <c r="H464" s="62">
        <v>421</v>
      </c>
      <c r="I464" s="62">
        <v>2.1834872801686439E-3</v>
      </c>
      <c r="J464" s="62">
        <v>-8.5460815543991799E-3</v>
      </c>
    </row>
    <row r="465" spans="1:10" ht="15" x14ac:dyDescent="0.2">
      <c r="A465" s="57" t="s">
        <v>553</v>
      </c>
      <c r="B465" s="60">
        <v>130.495</v>
      </c>
      <c r="C465" s="60">
        <v>309.38069999999999</v>
      </c>
      <c r="D465" s="23">
        <f t="shared" si="14"/>
        <v>5.2068344914944099E-3</v>
      </c>
      <c r="E465" s="23">
        <f t="shared" si="15"/>
        <v>2.6617529741730403E-3</v>
      </c>
      <c r="H465" s="62">
        <v>422</v>
      </c>
      <c r="I465" s="62">
        <v>-3.4189744678114276E-3</v>
      </c>
      <c r="J465" s="62">
        <v>1.5642613923675063E-2</v>
      </c>
    </row>
    <row r="466" spans="1:10" ht="15" x14ac:dyDescent="0.2">
      <c r="A466" s="57" t="s">
        <v>554</v>
      </c>
      <c r="B466" s="60">
        <v>131.03919999999999</v>
      </c>
      <c r="C466" s="60">
        <v>314.38249999999999</v>
      </c>
      <c r="D466" s="23">
        <f t="shared" si="14"/>
        <v>4.161603227522433E-3</v>
      </c>
      <c r="E466" s="23">
        <f t="shared" si="15"/>
        <v>1.6037840032625532E-2</v>
      </c>
      <c r="H466" s="62">
        <v>423</v>
      </c>
      <c r="I466" s="62">
        <v>-1.7009434046887627E-3</v>
      </c>
      <c r="J466" s="62">
        <v>-1.8731940754290407E-3</v>
      </c>
    </row>
    <row r="467" spans="1:10" ht="15" x14ac:dyDescent="0.2">
      <c r="A467" s="57" t="s">
        <v>555</v>
      </c>
      <c r="B467" s="60">
        <v>131.02010000000001</v>
      </c>
      <c r="C467" s="60">
        <v>319.60410000000002</v>
      </c>
      <c r="D467" s="23">
        <f t="shared" si="14"/>
        <v>-1.4576853432637075E-4</v>
      </c>
      <c r="E467" s="23">
        <f t="shared" si="15"/>
        <v>1.6472644917224034E-2</v>
      </c>
      <c r="H467" s="62">
        <v>424</v>
      </c>
      <c r="I467" s="62">
        <v>-2.2357255433381627E-3</v>
      </c>
      <c r="J467" s="62">
        <v>1.0106855268779524E-2</v>
      </c>
    </row>
    <row r="468" spans="1:10" ht="15" x14ac:dyDescent="0.2">
      <c r="A468" s="57" t="s">
        <v>556</v>
      </c>
      <c r="B468" s="60">
        <v>130.9151</v>
      </c>
      <c r="C468" s="60">
        <v>317.86360000000002</v>
      </c>
      <c r="D468" s="23">
        <f t="shared" si="14"/>
        <v>-8.0172504973902582E-4</v>
      </c>
      <c r="E468" s="23">
        <f t="shared" si="15"/>
        <v>-5.4606824000742364E-3</v>
      </c>
      <c r="H468" s="62">
        <v>425</v>
      </c>
      <c r="I468" s="62">
        <v>-6.6869611747311282E-5</v>
      </c>
      <c r="J468" s="62">
        <v>6.9946940549550501E-3</v>
      </c>
    </row>
    <row r="469" spans="1:10" ht="15" x14ac:dyDescent="0.2">
      <c r="A469" s="57" t="s">
        <v>557</v>
      </c>
      <c r="B469" s="60">
        <v>133.55940000000001</v>
      </c>
      <c r="C469" s="60">
        <v>320.27359999999999</v>
      </c>
      <c r="D469" s="23">
        <f t="shared" si="14"/>
        <v>1.9997301206427023E-2</v>
      </c>
      <c r="E469" s="23">
        <f t="shared" si="15"/>
        <v>7.5532705440507636E-3</v>
      </c>
      <c r="H469" s="62">
        <v>426</v>
      </c>
      <c r="I469" s="62">
        <v>8.4283716197270098E-3</v>
      </c>
      <c r="J469" s="62">
        <v>-4.572934406491154E-3</v>
      </c>
    </row>
    <row r="470" spans="1:10" ht="15" x14ac:dyDescent="0.2">
      <c r="A470" s="58">
        <v>43840</v>
      </c>
      <c r="B470" s="60">
        <v>136.58539999999999</v>
      </c>
      <c r="C470" s="60">
        <v>322.3297</v>
      </c>
      <c r="D470" s="23">
        <f t="shared" si="14"/>
        <v>2.2403737316521184E-2</v>
      </c>
      <c r="E470" s="23">
        <f t="shared" si="15"/>
        <v>6.3993042569937359E-3</v>
      </c>
      <c r="H470" s="62">
        <v>427</v>
      </c>
      <c r="I470" s="62">
        <v>-6.0731203979147571E-3</v>
      </c>
      <c r="J470" s="62">
        <v>1.2264554638325455E-2</v>
      </c>
    </row>
    <row r="471" spans="1:10" ht="15" x14ac:dyDescent="0.2">
      <c r="A471" s="58">
        <v>43871</v>
      </c>
      <c r="B471" s="60">
        <v>134.12260000000001</v>
      </c>
      <c r="C471" s="60">
        <v>319.26940000000002</v>
      </c>
      <c r="D471" s="23">
        <f t="shared" si="14"/>
        <v>-1.8195752983958837E-2</v>
      </c>
      <c r="E471" s="23">
        <f t="shared" si="15"/>
        <v>-9.5396742564416628E-3</v>
      </c>
      <c r="H471" s="62">
        <v>428</v>
      </c>
      <c r="I471" s="62">
        <v>-1.3280097963214721E-3</v>
      </c>
      <c r="J471" s="62">
        <v>7.9904825338755672E-3</v>
      </c>
    </row>
    <row r="472" spans="1:10" ht="15" x14ac:dyDescent="0.2">
      <c r="A472" s="58">
        <v>43961</v>
      </c>
      <c r="B472" s="60">
        <v>135.36359999999999</v>
      </c>
      <c r="C472" s="60">
        <v>324.93099999999998</v>
      </c>
      <c r="D472" s="23">
        <f t="shared" si="14"/>
        <v>9.2101842139908352E-3</v>
      </c>
      <c r="E472" s="23">
        <f t="shared" si="15"/>
        <v>1.7577591606928501E-2</v>
      </c>
      <c r="H472" s="62">
        <v>429</v>
      </c>
      <c r="I472" s="62">
        <v>2.4552018532557366E-3</v>
      </c>
      <c r="J472" s="62">
        <v>-1.7376370226922376E-3</v>
      </c>
    </row>
    <row r="473" spans="1:10" ht="15" x14ac:dyDescent="0.2">
      <c r="A473" s="58">
        <v>43992</v>
      </c>
      <c r="B473" s="60">
        <v>134.2467</v>
      </c>
      <c r="C473" s="60">
        <v>320.31189999999998</v>
      </c>
      <c r="D473" s="23">
        <f t="shared" si="14"/>
        <v>-8.2853391676637102E-3</v>
      </c>
      <c r="E473" s="23">
        <f t="shared" si="15"/>
        <v>-1.4317643502619709E-2</v>
      </c>
      <c r="H473" s="62">
        <v>430</v>
      </c>
      <c r="I473" s="62">
        <v>6.9089253687719624E-3</v>
      </c>
      <c r="J473" s="62">
        <v>-3.9246018848629882E-3</v>
      </c>
    </row>
    <row r="474" spans="1:10" ht="15" x14ac:dyDescent="0.2">
      <c r="A474" s="58">
        <v>44022</v>
      </c>
      <c r="B474" s="60">
        <v>134.4949</v>
      </c>
      <c r="C474" s="60">
        <v>325.88740000000001</v>
      </c>
      <c r="D474" s="23">
        <f t="shared" si="14"/>
        <v>1.847128026097029E-3</v>
      </c>
      <c r="E474" s="23">
        <f t="shared" si="15"/>
        <v>1.7256714335464881E-2</v>
      </c>
      <c r="H474" s="62">
        <v>431</v>
      </c>
      <c r="I474" s="62">
        <v>-5.5380286626336914E-3</v>
      </c>
      <c r="J474" s="62">
        <v>-2.7504006958944931E-3</v>
      </c>
    </row>
    <row r="475" spans="1:10" ht="15" x14ac:dyDescent="0.2">
      <c r="A475" s="58">
        <v>44053</v>
      </c>
      <c r="B475" s="60">
        <v>134.9435</v>
      </c>
      <c r="C475" s="60">
        <v>328.77550000000002</v>
      </c>
      <c r="D475" s="23">
        <f t="shared" si="14"/>
        <v>3.3298922092258642E-3</v>
      </c>
      <c r="E475" s="23">
        <f t="shared" si="15"/>
        <v>8.8232240939633902E-3</v>
      </c>
      <c r="H475" s="62">
        <v>432</v>
      </c>
      <c r="I475" s="62">
        <v>6.1403049698375766E-3</v>
      </c>
      <c r="J475" s="62">
        <v>7.7054109946787736E-3</v>
      </c>
    </row>
    <row r="476" spans="1:10" ht="15" x14ac:dyDescent="0.2">
      <c r="A476" s="58">
        <v>44084</v>
      </c>
      <c r="B476" s="60">
        <v>136.29910000000001</v>
      </c>
      <c r="C476" s="60">
        <v>331.7115</v>
      </c>
      <c r="D476" s="23">
        <f t="shared" si="14"/>
        <v>9.9955632826560139E-3</v>
      </c>
      <c r="E476" s="23">
        <f t="shared" si="15"/>
        <v>8.8904682106744123E-3</v>
      </c>
      <c r="H476" s="62">
        <v>433</v>
      </c>
      <c r="I476" s="62">
        <v>2.0092262341686257E-3</v>
      </c>
      <c r="J476" s="62">
        <v>-3.8187458071984406E-3</v>
      </c>
    </row>
    <row r="477" spans="1:10" ht="15" x14ac:dyDescent="0.2">
      <c r="A477" s="58">
        <v>44175</v>
      </c>
      <c r="B477" s="60">
        <v>137.70230000000001</v>
      </c>
      <c r="C477" s="60">
        <v>337.048</v>
      </c>
      <c r="D477" s="23">
        <f t="shared" si="14"/>
        <v>1.0242372973354787E-2</v>
      </c>
      <c r="E477" s="23">
        <f t="shared" si="15"/>
        <v>1.5959738209688899E-2</v>
      </c>
      <c r="H477" s="62">
        <v>434</v>
      </c>
      <c r="I477" s="62">
        <v>2.8598224729099592E-3</v>
      </c>
      <c r="J477" s="62">
        <v>-2.8299018840205747E-3</v>
      </c>
    </row>
    <row r="478" spans="1:10" ht="15" x14ac:dyDescent="0.2">
      <c r="A478" s="57" t="s">
        <v>558</v>
      </c>
      <c r="B478" s="60">
        <v>139.5925</v>
      </c>
      <c r="C478" s="60">
        <v>334.84840000000003</v>
      </c>
      <c r="D478" s="23">
        <f t="shared" si="14"/>
        <v>1.3633355384066299E-2</v>
      </c>
      <c r="E478" s="23">
        <f t="shared" si="15"/>
        <v>-6.5474613584115418E-3</v>
      </c>
      <c r="H478" s="62">
        <v>435</v>
      </c>
      <c r="I478" s="62">
        <v>1.0443105782978761E-2</v>
      </c>
      <c r="J478" s="62">
        <v>-7.2716186041612224E-3</v>
      </c>
    </row>
    <row r="479" spans="1:10" ht="15" x14ac:dyDescent="0.2">
      <c r="A479" s="57" t="s">
        <v>559</v>
      </c>
      <c r="B479" s="60">
        <v>137.40639999999999</v>
      </c>
      <c r="C479" s="60">
        <v>332.74439999999998</v>
      </c>
      <c r="D479" s="23">
        <f t="shared" si="14"/>
        <v>-1.5784505922781949E-2</v>
      </c>
      <c r="E479" s="23">
        <f t="shared" si="15"/>
        <v>-6.3032644036575235E-3</v>
      </c>
      <c r="H479" s="62">
        <v>436</v>
      </c>
      <c r="I479" s="62">
        <v>-2.7063337815115152E-3</v>
      </c>
      <c r="J479" s="62">
        <v>4.8644807362656691E-3</v>
      </c>
    </row>
    <row r="480" spans="1:10" ht="15" x14ac:dyDescent="0.2">
      <c r="A480" s="57" t="s">
        <v>560</v>
      </c>
      <c r="B480" s="60">
        <v>137.96960000000001</v>
      </c>
      <c r="C480" s="60">
        <v>332.33319999999998</v>
      </c>
      <c r="D480" s="23">
        <f t="shared" si="14"/>
        <v>4.090413000870566E-3</v>
      </c>
      <c r="E480" s="23">
        <f t="shared" si="15"/>
        <v>-1.2365475920267524E-3</v>
      </c>
      <c r="H480" s="62">
        <v>437</v>
      </c>
      <c r="I480" s="62">
        <v>-7.536192179431681E-3</v>
      </c>
      <c r="J480" s="62">
        <v>3.3637353914606144E-3</v>
      </c>
    </row>
    <row r="481" spans="1:10" ht="15" x14ac:dyDescent="0.2">
      <c r="A481" s="57" t="s">
        <v>561</v>
      </c>
      <c r="B481" s="60">
        <v>138.1414</v>
      </c>
      <c r="C481" s="60">
        <v>332.13229999999999</v>
      </c>
      <c r="D481" s="23">
        <f t="shared" si="14"/>
        <v>1.244427220724689E-3</v>
      </c>
      <c r="E481" s="23">
        <f t="shared" si="15"/>
        <v>-6.0469657528258996E-4</v>
      </c>
      <c r="H481" s="62">
        <v>438</v>
      </c>
      <c r="I481" s="62">
        <v>-6.0706737681025047E-3</v>
      </c>
      <c r="J481" s="62">
        <v>9.1792254342137076E-3</v>
      </c>
    </row>
    <row r="482" spans="1:10" ht="15" x14ac:dyDescent="0.2">
      <c r="A482" s="57" t="s">
        <v>562</v>
      </c>
      <c r="B482" s="60">
        <v>136.46129999999999</v>
      </c>
      <c r="C482" s="60">
        <v>327.08280000000002</v>
      </c>
      <c r="D482" s="23">
        <f t="shared" si="14"/>
        <v>-1.2236740312381427E-2</v>
      </c>
      <c r="E482" s="23">
        <f t="shared" si="15"/>
        <v>-1.5320033660823889E-2</v>
      </c>
      <c r="H482" s="62">
        <v>439</v>
      </c>
      <c r="I482" s="62">
        <v>3.9556045983977235E-3</v>
      </c>
      <c r="J482" s="62">
        <v>-4.1467799104311911E-4</v>
      </c>
    </row>
    <row r="483" spans="1:10" ht="15" x14ac:dyDescent="0.2">
      <c r="A483" s="57" t="s">
        <v>563</v>
      </c>
      <c r="B483" s="60">
        <v>137.3682</v>
      </c>
      <c r="C483" s="60">
        <v>328.39299999999997</v>
      </c>
      <c r="D483" s="23">
        <f t="shared" si="14"/>
        <v>6.623854010500009E-3</v>
      </c>
      <c r="E483" s="23">
        <f t="shared" si="15"/>
        <v>3.9977120282240564E-3</v>
      </c>
      <c r="H483" s="62">
        <v>440</v>
      </c>
      <c r="I483" s="62">
        <v>-7.5225595626664601E-4</v>
      </c>
      <c r="J483" s="62">
        <v>1.0834888786395967E-2</v>
      </c>
    </row>
    <row r="484" spans="1:10" ht="15" x14ac:dyDescent="0.2">
      <c r="A484" s="57" t="s">
        <v>564</v>
      </c>
      <c r="B484" s="60">
        <v>137.84549999999999</v>
      </c>
      <c r="C484" s="60">
        <v>327.77140000000003</v>
      </c>
      <c r="D484" s="23">
        <f t="shared" si="14"/>
        <v>3.4685808049165416E-3</v>
      </c>
      <c r="E484" s="23">
        <f t="shared" si="15"/>
        <v>-1.8946477009293926E-3</v>
      </c>
      <c r="H484" s="62">
        <v>441</v>
      </c>
      <c r="I484" s="62">
        <v>-2.1428360792066278E-3</v>
      </c>
      <c r="J484" s="62">
        <v>5.635933359924546E-3</v>
      </c>
    </row>
    <row r="485" spans="1:10" ht="15" x14ac:dyDescent="0.2">
      <c r="A485" s="57" t="s">
        <v>565</v>
      </c>
      <c r="B485" s="60">
        <v>137.0341</v>
      </c>
      <c r="C485" s="60">
        <v>329.5693</v>
      </c>
      <c r="D485" s="23">
        <f t="shared" si="14"/>
        <v>-5.9036927926416211E-3</v>
      </c>
      <c r="E485" s="23">
        <f t="shared" si="15"/>
        <v>5.4702363121101631E-3</v>
      </c>
      <c r="H485" s="62">
        <v>442</v>
      </c>
      <c r="I485" s="62">
        <v>5.2712382942628937E-4</v>
      </c>
      <c r="J485" s="62">
        <v>9.4486215354410204E-3</v>
      </c>
    </row>
    <row r="486" spans="1:10" ht="15" x14ac:dyDescent="0.2">
      <c r="A486" s="57" t="s">
        <v>566</v>
      </c>
      <c r="B486" s="60">
        <v>137.32050000000001</v>
      </c>
      <c r="C486" s="60">
        <v>330.68830000000003</v>
      </c>
      <c r="D486" s="23">
        <f t="shared" si="14"/>
        <v>2.0878097471928357E-3</v>
      </c>
      <c r="E486" s="23">
        <f t="shared" si="15"/>
        <v>3.389589370508022E-3</v>
      </c>
      <c r="H486" s="62">
        <v>443</v>
      </c>
      <c r="I486" s="62">
        <v>2.0433132213016056E-2</v>
      </c>
      <c r="J486" s="62">
        <v>-1.8249004866358359E-2</v>
      </c>
    </row>
    <row r="487" spans="1:10" ht="15" x14ac:dyDescent="0.2">
      <c r="A487" s="57" t="s">
        <v>567</v>
      </c>
      <c r="B487" s="60">
        <v>135.7072</v>
      </c>
      <c r="C487" s="60">
        <v>324.57709999999997</v>
      </c>
      <c r="D487" s="23">
        <f t="shared" si="14"/>
        <v>-1.1817986063128842E-2</v>
      </c>
      <c r="E487" s="23">
        <f t="shared" si="15"/>
        <v>-1.8653135639227016E-2</v>
      </c>
      <c r="H487" s="62">
        <v>444</v>
      </c>
      <c r="I487" s="62">
        <v>1.2320473524674204E-2</v>
      </c>
      <c r="J487" s="62">
        <v>-5.8819094352356048E-3</v>
      </c>
    </row>
    <row r="488" spans="1:10" ht="15" x14ac:dyDescent="0.2">
      <c r="A488" s="57" t="s">
        <v>568</v>
      </c>
      <c r="B488" s="60">
        <v>136.38499999999999</v>
      </c>
      <c r="C488" s="60">
        <v>323.45819999999998</v>
      </c>
      <c r="D488" s="23">
        <f t="shared" si="14"/>
        <v>4.9821450377164761E-3</v>
      </c>
      <c r="E488" s="23">
        <f t="shared" si="15"/>
        <v>-3.4532103787406057E-3</v>
      </c>
      <c r="H488" s="62">
        <v>445</v>
      </c>
      <c r="I488" s="62">
        <v>-4.433327946958652E-3</v>
      </c>
      <c r="J488" s="62">
        <v>8.0426551675867076E-4</v>
      </c>
    </row>
    <row r="489" spans="1:10" ht="15" x14ac:dyDescent="0.2">
      <c r="A489" s="57" t="s">
        <v>569</v>
      </c>
      <c r="B489" s="60">
        <v>133.68340000000001</v>
      </c>
      <c r="C489" s="60">
        <v>312.40280000000001</v>
      </c>
      <c r="D489" s="23">
        <f t="shared" si="14"/>
        <v>-2.0007450852021047E-2</v>
      </c>
      <c r="E489" s="23">
        <f t="shared" si="15"/>
        <v>-3.4776513052393467E-2</v>
      </c>
      <c r="H489" s="62">
        <v>446</v>
      </c>
      <c r="I489" s="62">
        <v>2.8003739879784911E-2</v>
      </c>
      <c r="J489" s="62">
        <v>-1.862913628317359E-2</v>
      </c>
    </row>
    <row r="490" spans="1:10" ht="15" x14ac:dyDescent="0.2">
      <c r="A490" s="57" t="s">
        <v>570</v>
      </c>
      <c r="B490" s="60">
        <v>133.56890000000001</v>
      </c>
      <c r="C490" s="60">
        <v>315.5779</v>
      </c>
      <c r="D490" s="23">
        <f t="shared" si="14"/>
        <v>-8.5686826272935617E-4</v>
      </c>
      <c r="E490" s="23">
        <f t="shared" si="15"/>
        <v>1.0112180377805086E-2</v>
      </c>
      <c r="H490" s="62">
        <v>447</v>
      </c>
      <c r="I490" s="62">
        <v>5.6071229559070544E-4</v>
      </c>
      <c r="J490" s="62">
        <v>1.3799480219001218E-2</v>
      </c>
    </row>
    <row r="491" spans="1:10" ht="15" x14ac:dyDescent="0.2">
      <c r="A491" s="57" t="s">
        <v>571</v>
      </c>
      <c r="B491" s="60">
        <v>132.452</v>
      </c>
      <c r="C491" s="60">
        <v>312.28800000000001</v>
      </c>
      <c r="D491" s="23">
        <f t="shared" si="14"/>
        <v>-8.3971339310821499E-3</v>
      </c>
      <c r="E491" s="23">
        <f t="shared" si="15"/>
        <v>-1.0479722212236833E-2</v>
      </c>
      <c r="H491" s="62">
        <v>448</v>
      </c>
      <c r="I491" s="62">
        <v>-9.4751227826356445E-3</v>
      </c>
      <c r="J491" s="62">
        <v>-2.5545352522312666E-2</v>
      </c>
    </row>
    <row r="492" spans="1:10" ht="15" x14ac:dyDescent="0.2">
      <c r="A492" s="58">
        <v>43872</v>
      </c>
      <c r="B492" s="60">
        <v>134.02709999999999</v>
      </c>
      <c r="C492" s="60">
        <v>315.78829999999999</v>
      </c>
      <c r="D492" s="23">
        <f t="shared" si="14"/>
        <v>1.1821702667546482E-2</v>
      </c>
      <c r="E492" s="23">
        <f t="shared" si="15"/>
        <v>1.1146213411127445E-2</v>
      </c>
      <c r="H492" s="62">
        <v>449</v>
      </c>
      <c r="I492" s="62">
        <v>-5.1204540566521335E-3</v>
      </c>
      <c r="J492" s="62">
        <v>-3.0778441709063591E-3</v>
      </c>
    </row>
    <row r="493" spans="1:10" ht="15" x14ac:dyDescent="0.2">
      <c r="A493" s="58">
        <v>43901</v>
      </c>
      <c r="B493" s="60">
        <v>136.29910000000001</v>
      </c>
      <c r="C493" s="60">
        <v>321.36380000000003</v>
      </c>
      <c r="D493" s="23">
        <f t="shared" si="14"/>
        <v>1.6809717289877586E-2</v>
      </c>
      <c r="E493" s="23">
        <f t="shared" si="15"/>
        <v>1.7501762355771527E-2</v>
      </c>
      <c r="H493" s="62">
        <v>450</v>
      </c>
      <c r="I493" s="62">
        <v>-1.3859456708305559E-2</v>
      </c>
      <c r="J493" s="62">
        <v>-1.3843362769928893E-2</v>
      </c>
    </row>
    <row r="494" spans="1:10" ht="15" x14ac:dyDescent="0.2">
      <c r="A494" s="58">
        <v>43932</v>
      </c>
      <c r="B494" s="60">
        <v>135.5163</v>
      </c>
      <c r="C494" s="60">
        <v>328.54610000000002</v>
      </c>
      <c r="D494" s="23">
        <f t="shared" si="14"/>
        <v>-5.7598073114286446E-3</v>
      </c>
      <c r="E494" s="23">
        <f t="shared" si="15"/>
        <v>2.2103348208104324E-2</v>
      </c>
      <c r="H494" s="62">
        <v>451</v>
      </c>
      <c r="I494" s="62">
        <v>4.9824547448391607E-3</v>
      </c>
      <c r="J494" s="62">
        <v>1.4572329004853123E-2</v>
      </c>
    </row>
    <row r="495" spans="1:10" ht="15" x14ac:dyDescent="0.2">
      <c r="A495" s="58">
        <v>43962</v>
      </c>
      <c r="B495" s="60">
        <v>136.95769999999999</v>
      </c>
      <c r="C495" s="60">
        <v>334.95359999999999</v>
      </c>
      <c r="D495" s="23">
        <f t="shared" si="14"/>
        <v>1.0580190740305213E-2</v>
      </c>
      <c r="E495" s="23">
        <f t="shared" si="15"/>
        <v>1.9314851835281508E-2</v>
      </c>
      <c r="H495" s="62">
        <v>452</v>
      </c>
      <c r="I495" s="62">
        <v>-9.825855967061899E-3</v>
      </c>
      <c r="J495" s="62">
        <v>-7.6903412452247171E-3</v>
      </c>
    </row>
    <row r="496" spans="1:10" ht="15" x14ac:dyDescent="0.2">
      <c r="A496" s="58">
        <v>43993</v>
      </c>
      <c r="B496" s="60">
        <v>139.1534</v>
      </c>
      <c r="C496" s="60">
        <v>334.87700000000001</v>
      </c>
      <c r="D496" s="23">
        <f t="shared" si="14"/>
        <v>1.5904802709227561E-2</v>
      </c>
      <c r="E496" s="23">
        <f t="shared" si="15"/>
        <v>-2.2871454464428205E-4</v>
      </c>
      <c r="H496" s="62">
        <v>453</v>
      </c>
      <c r="I496" s="62">
        <v>-8.1300139663954905E-5</v>
      </c>
      <c r="J496" s="62">
        <v>5.8990525868259786E-4</v>
      </c>
    </row>
    <row r="497" spans="1:10" ht="15" x14ac:dyDescent="0.2">
      <c r="A497" s="58">
        <v>44085</v>
      </c>
      <c r="B497" s="60">
        <v>137.02459999999999</v>
      </c>
      <c r="C497" s="60">
        <v>339.08510000000001</v>
      </c>
      <c r="D497" s="23">
        <f t="shared" si="14"/>
        <v>-1.5416449984766468E-2</v>
      </c>
      <c r="E497" s="23">
        <f t="shared" si="15"/>
        <v>1.2487808100763787E-2</v>
      </c>
      <c r="H497" s="62">
        <v>454</v>
      </c>
      <c r="I497" s="62">
        <v>2.3389891801675368E-3</v>
      </c>
      <c r="J497" s="62">
        <v>1.0746679021667453E-2</v>
      </c>
    </row>
    <row r="498" spans="1:10" ht="15" x14ac:dyDescent="0.2">
      <c r="A498" s="58">
        <v>44115</v>
      </c>
      <c r="B498" s="60">
        <v>138.9529</v>
      </c>
      <c r="C498" s="60">
        <v>338.58769999999998</v>
      </c>
      <c r="D498" s="23">
        <f t="shared" si="14"/>
        <v>1.3974555034974506E-2</v>
      </c>
      <c r="E498" s="23">
        <f t="shared" si="15"/>
        <v>-1.467965334661639E-3</v>
      </c>
      <c r="H498" s="62">
        <v>455</v>
      </c>
      <c r="I498" s="62">
        <v>4.1624507082250453E-4</v>
      </c>
      <c r="J498" s="62">
        <v>4.6231886842398821E-3</v>
      </c>
    </row>
    <row r="499" spans="1:10" ht="15" x14ac:dyDescent="0.2">
      <c r="A499" s="58">
        <v>44146</v>
      </c>
      <c r="B499" s="60">
        <v>141.26300000000001</v>
      </c>
      <c r="C499" s="60">
        <v>341.10300000000001</v>
      </c>
      <c r="D499" s="23">
        <f t="shared" si="14"/>
        <v>1.6488374402222103E-2</v>
      </c>
      <c r="E499" s="23">
        <f t="shared" si="15"/>
        <v>7.4013414698884325E-3</v>
      </c>
      <c r="H499" s="62">
        <v>456</v>
      </c>
      <c r="I499" s="62">
        <v>-3.3673145917448672E-3</v>
      </c>
      <c r="J499" s="62">
        <v>-6.0908953445975179E-4</v>
      </c>
    </row>
    <row r="500" spans="1:10" ht="15" x14ac:dyDescent="0.2">
      <c r="A500" s="58">
        <v>44176</v>
      </c>
      <c r="B500" s="60">
        <v>141.5017</v>
      </c>
      <c r="C500" s="60">
        <v>337.79399999999998</v>
      </c>
      <c r="D500" s="23">
        <f t="shared" si="14"/>
        <v>1.6883299556156581E-3</v>
      </c>
      <c r="E500" s="23">
        <f t="shared" si="15"/>
        <v>-9.7482422340709092E-3</v>
      </c>
      <c r="H500" s="62">
        <v>457</v>
      </c>
      <c r="I500" s="62">
        <v>1.7147610329858449E-3</v>
      </c>
      <c r="J500" s="62">
        <v>-1.0548667887126734E-2</v>
      </c>
    </row>
    <row r="501" spans="1:10" ht="15" x14ac:dyDescent="0.2">
      <c r="A501" s="57" t="s">
        <v>572</v>
      </c>
      <c r="B501" s="60">
        <v>143.70679999999999</v>
      </c>
      <c r="C501" s="60">
        <v>342.47059999999999</v>
      </c>
      <c r="D501" s="23">
        <f t="shared" si="14"/>
        <v>1.5463381627223504E-2</v>
      </c>
      <c r="E501" s="23">
        <f t="shared" si="15"/>
        <v>1.3749572375197149E-2</v>
      </c>
      <c r="H501" s="62">
        <v>458</v>
      </c>
      <c r="I501" s="62">
        <v>-4.3911796130253911E-3</v>
      </c>
      <c r="J501" s="62">
        <v>-7.1882060812977419E-3</v>
      </c>
    </row>
    <row r="502" spans="1:10" ht="15" x14ac:dyDescent="0.2">
      <c r="A502" s="57" t="s">
        <v>573</v>
      </c>
      <c r="B502" s="60">
        <v>145.5206</v>
      </c>
      <c r="C502" s="60">
        <v>346.74549999999999</v>
      </c>
      <c r="D502" s="23">
        <f t="shared" si="14"/>
        <v>1.2542544573329335E-2</v>
      </c>
      <c r="E502" s="23">
        <f t="shared" si="15"/>
        <v>1.2405266859318979E-2</v>
      </c>
      <c r="H502" s="62">
        <v>459</v>
      </c>
      <c r="I502" s="62">
        <v>6.2198719439978374E-3</v>
      </c>
      <c r="J502" s="62">
        <v>-1.7411908861654606E-2</v>
      </c>
    </row>
    <row r="503" spans="1:10" ht="15" x14ac:dyDescent="0.2">
      <c r="A503" s="57" t="s">
        <v>574</v>
      </c>
      <c r="B503" s="60">
        <v>142.5899</v>
      </c>
      <c r="C503" s="60">
        <v>344.88060000000002</v>
      </c>
      <c r="D503" s="23">
        <f t="shared" si="14"/>
        <v>-2.0344979363622184E-2</v>
      </c>
      <c r="E503" s="23">
        <f t="shared" si="15"/>
        <v>-5.3928112882010376E-3</v>
      </c>
      <c r="H503" s="62">
        <v>460</v>
      </c>
      <c r="I503" s="62">
        <v>4.3734181092499585E-3</v>
      </c>
      <c r="J503" s="62">
        <v>5.7592970106216026E-3</v>
      </c>
    </row>
    <row r="504" spans="1:10" ht="15" x14ac:dyDescent="0.2">
      <c r="A504" s="57" t="s">
        <v>575</v>
      </c>
      <c r="B504" s="60">
        <v>142.3227</v>
      </c>
      <c r="C504" s="60">
        <v>340.73</v>
      </c>
      <c r="D504" s="23">
        <f t="shared" si="14"/>
        <v>-1.8756634724941285E-3</v>
      </c>
      <c r="E504" s="23">
        <f t="shared" si="15"/>
        <v>-1.210789537607436E-2</v>
      </c>
      <c r="H504" s="62">
        <v>461</v>
      </c>
      <c r="I504" s="62">
        <v>-7.3977361468542937E-3</v>
      </c>
      <c r="J504" s="62">
        <v>-1.6066200445508511E-2</v>
      </c>
    </row>
    <row r="505" spans="1:10" ht="15" x14ac:dyDescent="0.2">
      <c r="A505" s="57" t="s">
        <v>576</v>
      </c>
      <c r="B505" s="60">
        <v>145.21510000000001</v>
      </c>
      <c r="C505" s="60">
        <v>342.16460000000001</v>
      </c>
      <c r="D505" s="23">
        <f t="shared" si="14"/>
        <v>2.0119076964166462E-2</v>
      </c>
      <c r="E505" s="23">
        <f t="shared" si="15"/>
        <v>4.2015330342374457E-3</v>
      </c>
      <c r="H505" s="62">
        <v>462</v>
      </c>
      <c r="I505" s="62">
        <v>2.6483606414940235E-3</v>
      </c>
      <c r="J505" s="62">
        <v>1.3392332679016804E-5</v>
      </c>
    </row>
    <row r="506" spans="1:10" ht="15" x14ac:dyDescent="0.2">
      <c r="A506" s="57" t="s">
        <v>577</v>
      </c>
      <c r="B506" s="60">
        <v>143.4205</v>
      </c>
      <c r="C506" s="60">
        <v>339.82150000000001</v>
      </c>
      <c r="D506" s="23">
        <f t="shared" si="14"/>
        <v>-1.2435216761530535E-2</v>
      </c>
      <c r="E506" s="23">
        <f t="shared" si="15"/>
        <v>-6.8714280816353267E-3</v>
      </c>
      <c r="H506" s="62">
        <v>463</v>
      </c>
      <c r="I506" s="62">
        <v>2.1737207171724331E-3</v>
      </c>
      <c r="J506" s="62">
        <v>1.3864119315453099E-2</v>
      </c>
    </row>
    <row r="507" spans="1:10" ht="15" x14ac:dyDescent="0.2">
      <c r="A507" s="57" t="s">
        <v>578</v>
      </c>
      <c r="B507" s="60">
        <v>144.07910000000001</v>
      </c>
      <c r="C507" s="60">
        <v>341.85849999999999</v>
      </c>
      <c r="D507" s="23">
        <f t="shared" si="14"/>
        <v>4.5815796060140702E-3</v>
      </c>
      <c r="E507" s="23">
        <f t="shared" si="15"/>
        <v>5.9764290079703051E-3</v>
      </c>
      <c r="H507" s="62">
        <v>464</v>
      </c>
      <c r="I507" s="62">
        <v>2.1774152142988731E-4</v>
      </c>
      <c r="J507" s="62">
        <v>1.6254903395794149E-2</v>
      </c>
    </row>
    <row r="508" spans="1:10" ht="15" x14ac:dyDescent="0.2">
      <c r="A508" s="57" t="s">
        <v>579</v>
      </c>
      <c r="B508" s="60">
        <v>144.4896</v>
      </c>
      <c r="C508" s="60">
        <v>347.36709999999999</v>
      </c>
      <c r="D508" s="23">
        <f t="shared" si="14"/>
        <v>2.8450783255307257E-3</v>
      </c>
      <c r="E508" s="23">
        <f t="shared" si="15"/>
        <v>1.598523705311786E-2</v>
      </c>
      <c r="H508" s="62">
        <v>465</v>
      </c>
      <c r="I508" s="62">
        <v>-8.0128587861126046E-5</v>
      </c>
      <c r="J508" s="62">
        <v>-5.3805538122131107E-3</v>
      </c>
    </row>
    <row r="509" spans="1:10" ht="15" x14ac:dyDescent="0.2">
      <c r="A509" s="57" t="s">
        <v>580</v>
      </c>
      <c r="B509" s="60">
        <v>144.9383</v>
      </c>
      <c r="C509" s="60">
        <v>346.83150000000001</v>
      </c>
      <c r="D509" s="23">
        <f t="shared" si="14"/>
        <v>3.1006019770273398E-3</v>
      </c>
      <c r="E509" s="23">
        <f t="shared" si="15"/>
        <v>-1.5430745791635901E-3</v>
      </c>
      <c r="H509" s="62">
        <v>466</v>
      </c>
      <c r="I509" s="62">
        <v>9.3647173409476953E-3</v>
      </c>
      <c r="J509" s="62">
        <v>-1.8114467968969317E-3</v>
      </c>
    </row>
    <row r="510" spans="1:10" ht="15" x14ac:dyDescent="0.2">
      <c r="A510" s="57" t="s">
        <v>581</v>
      </c>
      <c r="B510" s="60">
        <v>144.71870000000001</v>
      </c>
      <c r="C510" s="60">
        <v>347.79739999999998</v>
      </c>
      <c r="D510" s="23">
        <f t="shared" si="14"/>
        <v>-1.5162764378103383E-3</v>
      </c>
      <c r="E510" s="23">
        <f t="shared" si="15"/>
        <v>2.7810551001951653E-3</v>
      </c>
      <c r="H510" s="62">
        <v>467</v>
      </c>
      <c r="I510" s="62">
        <v>1.0457480916387837E-2</v>
      </c>
      <c r="J510" s="62">
        <v>-4.0581766593941011E-3</v>
      </c>
    </row>
    <row r="511" spans="1:10" ht="15" x14ac:dyDescent="0.2">
      <c r="A511" s="57" t="s">
        <v>582</v>
      </c>
      <c r="B511" s="60">
        <v>145.85470000000001</v>
      </c>
      <c r="C511" s="60">
        <v>346.2577</v>
      </c>
      <c r="D511" s="23">
        <f t="shared" si="14"/>
        <v>7.8190624998710229E-3</v>
      </c>
      <c r="E511" s="23">
        <f t="shared" si="15"/>
        <v>-4.4368308101437152E-3</v>
      </c>
      <c r="H511" s="62">
        <v>468</v>
      </c>
      <c r="I511" s="62">
        <v>-7.9787634516639231E-3</v>
      </c>
      <c r="J511" s="62">
        <v>-1.5609108047777397E-3</v>
      </c>
    </row>
    <row r="512" spans="1:10" ht="15" x14ac:dyDescent="0.2">
      <c r="A512" s="58">
        <v>43842</v>
      </c>
      <c r="B512" s="60">
        <v>145.7115</v>
      </c>
      <c r="C512" s="60">
        <v>350.04489999999998</v>
      </c>
      <c r="D512" s="23">
        <f t="shared" si="14"/>
        <v>-9.8228128990397127E-4</v>
      </c>
      <c r="E512" s="23">
        <f t="shared" si="15"/>
        <v>1.0878136448406793E-2</v>
      </c>
      <c r="H512" s="62">
        <v>469</v>
      </c>
      <c r="I512" s="62">
        <v>4.4662833106819087E-3</v>
      </c>
      <c r="J512" s="62">
        <v>1.3111308296246592E-2</v>
      </c>
    </row>
    <row r="513" spans="1:10" ht="15" x14ac:dyDescent="0.2">
      <c r="A513" s="58">
        <v>43873</v>
      </c>
      <c r="B513" s="60">
        <v>143.68770000000001</v>
      </c>
      <c r="C513" s="60">
        <v>350.78129999999999</v>
      </c>
      <c r="D513" s="23">
        <f t="shared" si="14"/>
        <v>-1.39864449612426E-2</v>
      </c>
      <c r="E513" s="23">
        <f t="shared" si="15"/>
        <v>2.1015203798574254E-3</v>
      </c>
      <c r="H513" s="62">
        <v>470</v>
      </c>
      <c r="I513" s="62">
        <v>-3.4784406753562329E-3</v>
      </c>
      <c r="J513" s="62">
        <v>-1.0839202827263476E-2</v>
      </c>
    </row>
    <row r="514" spans="1:10" ht="15" x14ac:dyDescent="0.2">
      <c r="A514" s="58">
        <v>43902</v>
      </c>
      <c r="B514" s="60">
        <v>142.5231</v>
      </c>
      <c r="C514" s="60">
        <v>350.68560000000002</v>
      </c>
      <c r="D514" s="23">
        <f t="shared" si="14"/>
        <v>-8.1381025977327968E-3</v>
      </c>
      <c r="E514" s="23">
        <f t="shared" si="15"/>
        <v>-2.728567822479315E-4</v>
      </c>
      <c r="H514" s="62">
        <v>471</v>
      </c>
      <c r="I514" s="62">
        <v>1.122716626198166E-3</v>
      </c>
      <c r="J514" s="62">
        <v>1.6133997709266715E-2</v>
      </c>
    </row>
    <row r="515" spans="1:10" ht="15" x14ac:dyDescent="0.2">
      <c r="A515" s="58">
        <v>43933</v>
      </c>
      <c r="B515" s="60">
        <v>142.1508</v>
      </c>
      <c r="C515" s="60">
        <v>353.70769999999999</v>
      </c>
      <c r="D515" s="23">
        <f t="shared" si="14"/>
        <v>-2.6156258951556422E-3</v>
      </c>
      <c r="E515" s="23">
        <f t="shared" si="15"/>
        <v>8.5807702684934997E-3</v>
      </c>
      <c r="H515" s="62">
        <v>472</v>
      </c>
      <c r="I515" s="62">
        <v>1.7960404196260516E-3</v>
      </c>
      <c r="J515" s="62">
        <v>7.0271836743373388E-3</v>
      </c>
    </row>
    <row r="516" spans="1:10" ht="15" x14ac:dyDescent="0.2">
      <c r="A516" s="58">
        <v>44024</v>
      </c>
      <c r="B516" s="60">
        <v>141.3871</v>
      </c>
      <c r="C516" s="60">
        <v>352.98090000000002</v>
      </c>
      <c r="D516" s="23">
        <f t="shared" si="14"/>
        <v>-5.3869471899832058E-3</v>
      </c>
      <c r="E516" s="23">
        <f t="shared" si="15"/>
        <v>-2.0569180152394894E-3</v>
      </c>
      <c r="H516" s="62">
        <v>473</v>
      </c>
      <c r="I516" s="62">
        <v>4.8229242518439937E-3</v>
      </c>
      <c r="J516" s="62">
        <v>4.0675439588304186E-3</v>
      </c>
    </row>
    <row r="517" spans="1:10" ht="15" x14ac:dyDescent="0.2">
      <c r="A517" s="58">
        <v>44055</v>
      </c>
      <c r="B517" s="60">
        <v>142.66630000000001</v>
      </c>
      <c r="C517" s="60">
        <v>354.0138</v>
      </c>
      <c r="D517" s="23">
        <f t="shared" ref="D517:D580" si="16">LN(B517/B516)</f>
        <v>9.0068180678406131E-3</v>
      </c>
      <c r="E517" s="23">
        <f t="shared" ref="E517:E580" si="17">LN(C517/C516)</f>
        <v>2.9219476041025825E-3</v>
      </c>
      <c r="H517" s="62">
        <v>474</v>
      </c>
      <c r="I517" s="62">
        <v>4.9350006285780153E-3</v>
      </c>
      <c r="J517" s="62">
        <v>1.1024737581110885E-2</v>
      </c>
    </row>
    <row r="518" spans="1:10" ht="15" x14ac:dyDescent="0.2">
      <c r="A518" s="58">
        <v>44086</v>
      </c>
      <c r="B518" s="60">
        <v>141.53989999999999</v>
      </c>
      <c r="C518" s="60">
        <v>350.83859999999999</v>
      </c>
      <c r="D518" s="23">
        <f t="shared" si="16"/>
        <v>-7.9266806835971131E-3</v>
      </c>
      <c r="E518" s="23">
        <f t="shared" si="17"/>
        <v>-9.0096067725683442E-3</v>
      </c>
      <c r="H518" s="62">
        <v>475</v>
      </c>
      <c r="I518" s="62">
        <v>6.4748470628300126E-3</v>
      </c>
      <c r="J518" s="62">
        <v>-1.3022308421241555E-2</v>
      </c>
    </row>
    <row r="519" spans="1:10" ht="15" x14ac:dyDescent="0.2">
      <c r="A519" s="58">
        <v>44116</v>
      </c>
      <c r="B519" s="60">
        <v>140.87880000000001</v>
      </c>
      <c r="C519" s="60">
        <v>350.72390000000001</v>
      </c>
      <c r="D519" s="23">
        <f t="shared" si="16"/>
        <v>-4.6817098692198732E-3</v>
      </c>
      <c r="E519" s="23">
        <f t="shared" si="17"/>
        <v>-3.2698441271292015E-4</v>
      </c>
      <c r="H519" s="62">
        <v>476</v>
      </c>
      <c r="I519" s="62">
        <v>-6.8838152214621712E-3</v>
      </c>
      <c r="J519" s="62">
        <v>5.8055081780464778E-4</v>
      </c>
    </row>
    <row r="520" spans="1:10" ht="15" x14ac:dyDescent="0.2">
      <c r="A520" s="58">
        <v>44147</v>
      </c>
      <c r="B520" s="60">
        <v>140.84039999999999</v>
      </c>
      <c r="C520" s="60">
        <v>350.31270000000001</v>
      </c>
      <c r="D520" s="23">
        <f t="shared" si="16"/>
        <v>-2.7261187904716538E-4</v>
      </c>
      <c r="E520" s="23">
        <f t="shared" si="17"/>
        <v>-1.1731200543828077E-3</v>
      </c>
      <c r="H520" s="62">
        <v>477</v>
      </c>
      <c r="I520" s="62">
        <v>2.1413932075052661E-3</v>
      </c>
      <c r="J520" s="62">
        <v>-3.3779407995320186E-3</v>
      </c>
    </row>
    <row r="521" spans="1:10" ht="15" x14ac:dyDescent="0.2">
      <c r="A521" s="57" t="s">
        <v>583</v>
      </c>
      <c r="B521" s="60">
        <v>139.547</v>
      </c>
      <c r="C521" s="60">
        <v>348.74419999999998</v>
      </c>
      <c r="D521" s="23">
        <f t="shared" si="16"/>
        <v>-9.2258723048950098E-3</v>
      </c>
      <c r="E521" s="23">
        <f t="shared" si="17"/>
        <v>-4.487482012229726E-3</v>
      </c>
      <c r="H521" s="62">
        <v>478</v>
      </c>
      <c r="I521" s="62">
        <v>8.4902995559149868E-4</v>
      </c>
      <c r="J521" s="62">
        <v>-1.4537265308740886E-3</v>
      </c>
    </row>
    <row r="522" spans="1:10" ht="15" x14ac:dyDescent="0.2">
      <c r="A522" s="57" t="s">
        <v>584</v>
      </c>
      <c r="B522" s="60">
        <v>139.47999999999999</v>
      </c>
      <c r="C522" s="60">
        <v>353.45909999999998</v>
      </c>
      <c r="D522" s="23">
        <f t="shared" si="16"/>
        <v>-4.8024027271691437E-4</v>
      </c>
      <c r="E522" s="23">
        <f t="shared" si="17"/>
        <v>1.3429076328498171E-2</v>
      </c>
      <c r="H522" s="62">
        <v>479</v>
      </c>
      <c r="I522" s="62">
        <v>-5.2727734751291883E-3</v>
      </c>
      <c r="J522" s="62">
        <v>-1.0047260185694702E-2</v>
      </c>
    </row>
    <row r="523" spans="1:10" ht="15" x14ac:dyDescent="0.2">
      <c r="A523" s="57" t="s">
        <v>585</v>
      </c>
      <c r="B523" s="60">
        <v>139.33619999999999</v>
      </c>
      <c r="C523" s="60">
        <v>354.0138</v>
      </c>
      <c r="D523" s="23">
        <f t="shared" si="16"/>
        <v>-1.0315039997695896E-3</v>
      </c>
      <c r="E523" s="23">
        <f t="shared" si="17"/>
        <v>1.5681169233955647E-3</v>
      </c>
      <c r="H523" s="62">
        <v>480</v>
      </c>
      <c r="I523" s="62">
        <v>3.2918297573212608E-3</v>
      </c>
      <c r="J523" s="62">
        <v>7.0588227090279555E-4</v>
      </c>
    </row>
    <row r="524" spans="1:10" ht="15" x14ac:dyDescent="0.2">
      <c r="A524" s="57" t="s">
        <v>586</v>
      </c>
      <c r="B524" s="60">
        <v>139.97819999999999</v>
      </c>
      <c r="C524" s="60">
        <v>355.99340000000001</v>
      </c>
      <c r="D524" s="23">
        <f t="shared" si="16"/>
        <v>4.5969783911810457E-3</v>
      </c>
      <c r="E524" s="23">
        <f t="shared" si="17"/>
        <v>5.5762959295298743E-3</v>
      </c>
      <c r="H524" s="62">
        <v>481</v>
      </c>
      <c r="I524" s="62">
        <v>1.85901896497949E-3</v>
      </c>
      <c r="J524" s="62">
        <v>-3.7536666659088828E-3</v>
      </c>
    </row>
    <row r="525" spans="1:10" ht="15" x14ac:dyDescent="0.2">
      <c r="A525" s="57" t="s">
        <v>587</v>
      </c>
      <c r="B525" s="60">
        <v>139.83439999999999</v>
      </c>
      <c r="C525" s="60">
        <v>354.572</v>
      </c>
      <c r="D525" s="23">
        <f t="shared" si="16"/>
        <v>-1.0278308600801063E-3</v>
      </c>
      <c r="E525" s="23">
        <f t="shared" si="17"/>
        <v>-4.0007630428461971E-3</v>
      </c>
      <c r="H525" s="62">
        <v>482</v>
      </c>
      <c r="I525" s="62">
        <v>-2.3969341282734794E-3</v>
      </c>
      <c r="J525" s="62">
        <v>7.8671704403836425E-3</v>
      </c>
    </row>
    <row r="526" spans="1:10" ht="15" x14ac:dyDescent="0.2">
      <c r="A526" s="57" t="s">
        <v>588</v>
      </c>
      <c r="B526" s="60">
        <v>139.8536</v>
      </c>
      <c r="C526" s="60">
        <v>353.30419999999998</v>
      </c>
      <c r="D526" s="23">
        <f t="shared" si="16"/>
        <v>1.3729584415605764E-4</v>
      </c>
      <c r="E526" s="23">
        <f t="shared" si="17"/>
        <v>-3.5819861030932268E-3</v>
      </c>
      <c r="H526" s="62">
        <v>483</v>
      </c>
      <c r="I526" s="62">
        <v>1.2320102895472624E-3</v>
      </c>
      <c r="J526" s="62">
        <v>2.1575790809607595E-3</v>
      </c>
    </row>
    <row r="527" spans="1:10" ht="15" x14ac:dyDescent="0.2">
      <c r="A527" s="57" t="s">
        <v>589</v>
      </c>
      <c r="B527" s="60">
        <v>138.15780000000001</v>
      </c>
      <c r="C527" s="60">
        <v>352.70870000000002</v>
      </c>
      <c r="D527" s="23">
        <f t="shared" si="16"/>
        <v>-1.2199651038174924E-2</v>
      </c>
      <c r="E527" s="23">
        <f t="shared" si="17"/>
        <v>-1.6869384149237421E-3</v>
      </c>
      <c r="H527" s="62">
        <v>484</v>
      </c>
      <c r="I527" s="62">
        <v>-5.0826170073449252E-3</v>
      </c>
      <c r="J527" s="62">
        <v>-1.3570518631882092E-2</v>
      </c>
    </row>
    <row r="528" spans="1:10" ht="15" x14ac:dyDescent="0.2">
      <c r="A528" s="57" t="s">
        <v>590</v>
      </c>
      <c r="B528" s="60">
        <v>137.21889999999999</v>
      </c>
      <c r="C528" s="60">
        <v>353.02569999999997</v>
      </c>
      <c r="D528" s="23">
        <f t="shared" si="16"/>
        <v>-6.8190492383001242E-3</v>
      </c>
      <c r="E528" s="23">
        <f t="shared" si="17"/>
        <v>8.9835502228405252E-4</v>
      </c>
      <c r="H528" s="62">
        <v>485</v>
      </c>
      <c r="I528" s="62">
        <v>2.5463290729665468E-3</v>
      </c>
      <c r="J528" s="62">
        <v>-5.9995394517071525E-3</v>
      </c>
    </row>
    <row r="529" spans="1:10" ht="15" x14ac:dyDescent="0.2">
      <c r="A529" s="57" t="s">
        <v>591</v>
      </c>
      <c r="B529" s="60">
        <v>137.4871</v>
      </c>
      <c r="C529" s="60">
        <v>354.39909999999998</v>
      </c>
      <c r="D529" s="23">
        <f t="shared" si="16"/>
        <v>1.9526336171440757E-3</v>
      </c>
      <c r="E529" s="23">
        <f t="shared" si="17"/>
        <v>3.8828204085620561E-3</v>
      </c>
      <c r="H529" s="62">
        <v>486</v>
      </c>
      <c r="I529" s="62">
        <v>-8.8014561596134709E-3</v>
      </c>
      <c r="J529" s="62">
        <v>-2.5975056892779996E-2</v>
      </c>
    </row>
    <row r="530" spans="1:10" ht="15" x14ac:dyDescent="0.2">
      <c r="A530" s="57" t="s">
        <v>592</v>
      </c>
      <c r="B530" s="60">
        <v>139.13499999999999</v>
      </c>
      <c r="C530" s="60">
        <v>357.44369999999998</v>
      </c>
      <c r="D530" s="23">
        <f t="shared" si="16"/>
        <v>1.1914590296742909E-2</v>
      </c>
      <c r="E530" s="23">
        <f t="shared" si="17"/>
        <v>8.5541879905908814E-3</v>
      </c>
      <c r="H530" s="62">
        <v>487</v>
      </c>
      <c r="I530" s="62">
        <v>-1.0516914237067949E-4</v>
      </c>
      <c r="J530" s="62">
        <v>1.0217349520175766E-2</v>
      </c>
    </row>
    <row r="531" spans="1:10" ht="15" x14ac:dyDescent="0.2">
      <c r="A531" s="57" t="s">
        <v>593</v>
      </c>
      <c r="B531" s="60">
        <v>138.25360000000001</v>
      </c>
      <c r="C531" s="60">
        <v>356.76179999999999</v>
      </c>
      <c r="D531" s="23">
        <f t="shared" si="16"/>
        <v>-6.3550049739330913E-3</v>
      </c>
      <c r="E531" s="23">
        <f t="shared" si="17"/>
        <v>-1.9095350209493865E-3</v>
      </c>
      <c r="H531" s="62">
        <v>488</v>
      </c>
      <c r="I531" s="62">
        <v>-3.529206720993671E-3</v>
      </c>
      <c r="J531" s="62">
        <v>-6.9505154912431616E-3</v>
      </c>
    </row>
    <row r="532" spans="1:10" ht="15" x14ac:dyDescent="0.2">
      <c r="A532" s="57" t="s">
        <v>594</v>
      </c>
      <c r="B532" s="60">
        <v>138.1386</v>
      </c>
      <c r="C532" s="60">
        <v>357.27080000000001</v>
      </c>
      <c r="D532" s="23">
        <f t="shared" si="16"/>
        <v>-8.3215088295709419E-4</v>
      </c>
      <c r="E532" s="23">
        <f t="shared" si="17"/>
        <v>1.4257054543943459E-3</v>
      </c>
      <c r="H532" s="62">
        <v>489</v>
      </c>
      <c r="I532" s="62">
        <v>5.6521748582134615E-3</v>
      </c>
      <c r="J532" s="62">
        <v>5.4940385529139834E-3</v>
      </c>
    </row>
    <row r="533" spans="1:10" ht="15" x14ac:dyDescent="0.2">
      <c r="A533" s="57" t="s">
        <v>595</v>
      </c>
      <c r="B533" s="60">
        <v>138.10990000000001</v>
      </c>
      <c r="C533" s="60">
        <v>359.08609999999999</v>
      </c>
      <c r="D533" s="23">
        <f t="shared" si="16"/>
        <v>-2.0778393441587225E-4</v>
      </c>
      <c r="E533" s="23">
        <f t="shared" si="17"/>
        <v>5.0681549537037063E-3</v>
      </c>
      <c r="H533" s="62">
        <v>490</v>
      </c>
      <c r="I533" s="62">
        <v>7.9172342421640115E-3</v>
      </c>
      <c r="J533" s="62">
        <v>9.5845281136075159E-3</v>
      </c>
    </row>
    <row r="534" spans="1:10" ht="15" x14ac:dyDescent="0.2">
      <c r="A534" s="58">
        <v>44287</v>
      </c>
      <c r="B534" s="60">
        <v>140.39019999999999</v>
      </c>
      <c r="C534" s="60">
        <v>354.19740000000002</v>
      </c>
      <c r="D534" s="23">
        <f t="shared" si="16"/>
        <v>1.6375943556693227E-2</v>
      </c>
      <c r="E534" s="23">
        <f t="shared" si="17"/>
        <v>-1.3707807765864242E-2</v>
      </c>
      <c r="H534" s="62">
        <v>491</v>
      </c>
      <c r="I534" s="62">
        <v>-2.3315956751790131E-3</v>
      </c>
      <c r="J534" s="62">
        <v>2.4434943883283336E-2</v>
      </c>
    </row>
    <row r="535" spans="1:10" ht="15" x14ac:dyDescent="0.2">
      <c r="A535" s="58">
        <v>44317</v>
      </c>
      <c r="B535" s="60">
        <v>139.64279999999999</v>
      </c>
      <c r="C535" s="60">
        <v>356.63690000000003</v>
      </c>
      <c r="D535" s="23">
        <f t="shared" si="16"/>
        <v>-5.3379549887743408E-3</v>
      </c>
      <c r="E535" s="23">
        <f t="shared" si="17"/>
        <v>6.8637925249187002E-3</v>
      </c>
      <c r="H535" s="62">
        <v>492</v>
      </c>
      <c r="I535" s="62">
        <v>5.0884038082059614E-3</v>
      </c>
      <c r="J535" s="62">
        <v>1.4226448027075546E-2</v>
      </c>
    </row>
    <row r="536" spans="1:10" ht="15" x14ac:dyDescent="0.2">
      <c r="A536" s="58">
        <v>44348</v>
      </c>
      <c r="B536" s="60">
        <v>140.5147</v>
      </c>
      <c r="C536" s="60">
        <v>358.76900000000001</v>
      </c>
      <c r="D536" s="23">
        <f t="shared" si="16"/>
        <v>6.2243760384042141E-3</v>
      </c>
      <c r="E536" s="23">
        <f t="shared" si="17"/>
        <v>5.9605499827759707E-3</v>
      </c>
      <c r="H536" s="62">
        <v>493</v>
      </c>
      <c r="I536" s="62">
        <v>7.5063121784237274E-3</v>
      </c>
      <c r="J536" s="62">
        <v>-7.7350267230680099E-3</v>
      </c>
    </row>
    <row r="537" spans="1:10" ht="15" x14ac:dyDescent="0.2">
      <c r="A537" s="58">
        <v>44378</v>
      </c>
      <c r="B537" s="60">
        <v>140.5051</v>
      </c>
      <c r="C537" s="60">
        <v>364.0994</v>
      </c>
      <c r="D537" s="23">
        <f t="shared" si="16"/>
        <v>-6.8322587972328161E-5</v>
      </c>
      <c r="E537" s="23">
        <f t="shared" si="17"/>
        <v>1.4748179937216253E-2</v>
      </c>
      <c r="H537" s="62">
        <v>494</v>
      </c>
      <c r="I537" s="62">
        <v>-6.7166808765690362E-3</v>
      </c>
      <c r="J537" s="62">
        <v>1.9204488977332825E-2</v>
      </c>
    </row>
    <row r="538" spans="1:10" ht="15" x14ac:dyDescent="0.2">
      <c r="A538" s="58">
        <v>44409</v>
      </c>
      <c r="B538" s="60">
        <v>140.48599999999999</v>
      </c>
      <c r="C538" s="60">
        <v>366.17399999999998</v>
      </c>
      <c r="D538" s="23">
        <f t="shared" si="16"/>
        <v>-1.3594736651396347E-4</v>
      </c>
      <c r="E538" s="23">
        <f t="shared" si="17"/>
        <v>5.6817229848782893E-3</v>
      </c>
      <c r="H538" s="62">
        <v>495</v>
      </c>
      <c r="I538" s="62">
        <v>6.6297859572811892E-3</v>
      </c>
      <c r="J538" s="62">
        <v>-8.0977512919428278E-3</v>
      </c>
    </row>
    <row r="539" spans="1:10" ht="15" x14ac:dyDescent="0.2">
      <c r="A539" s="58">
        <v>44501</v>
      </c>
      <c r="B539" s="60">
        <v>141.1183</v>
      </c>
      <c r="C539" s="60">
        <v>363.70569999999998</v>
      </c>
      <c r="D539" s="23">
        <f t="shared" si="16"/>
        <v>4.4907060197804547E-3</v>
      </c>
      <c r="E539" s="23">
        <f t="shared" si="17"/>
        <v>-6.7636061384897302E-3</v>
      </c>
      <c r="H539" s="62">
        <v>496</v>
      </c>
      <c r="I539" s="62">
        <v>7.771312311644559E-3</v>
      </c>
      <c r="J539" s="62">
        <v>-3.6997084175612645E-4</v>
      </c>
    </row>
    <row r="540" spans="1:10" ht="15" x14ac:dyDescent="0.2">
      <c r="A540" s="58">
        <v>44531</v>
      </c>
      <c r="B540" s="60">
        <v>142.72790000000001</v>
      </c>
      <c r="C540" s="60">
        <v>363.78250000000003</v>
      </c>
      <c r="D540" s="23">
        <f t="shared" si="16"/>
        <v>1.13414747381234E-2</v>
      </c>
      <c r="E540" s="23">
        <f t="shared" si="17"/>
        <v>2.1113744603791314E-4</v>
      </c>
      <c r="H540" s="62">
        <v>497</v>
      </c>
      <c r="I540" s="62">
        <v>1.050606360505125E-3</v>
      </c>
      <c r="J540" s="62">
        <v>-1.0798848594576034E-2</v>
      </c>
    </row>
    <row r="541" spans="1:10" ht="15" x14ac:dyDescent="0.2">
      <c r="A541" s="57" t="s">
        <v>596</v>
      </c>
      <c r="B541" s="60">
        <v>141.27160000000001</v>
      </c>
      <c r="C541" s="60">
        <v>364.76209999999998</v>
      </c>
      <c r="D541" s="23">
        <f t="shared" si="16"/>
        <v>-1.0255741749377103E-2</v>
      </c>
      <c r="E541" s="23">
        <f t="shared" si="17"/>
        <v>2.6891986855849472E-3</v>
      </c>
      <c r="H541" s="62">
        <v>498</v>
      </c>
      <c r="I541" s="62">
        <v>7.3058626930532083E-3</v>
      </c>
      <c r="J541" s="62">
        <v>6.4437096821439409E-3</v>
      </c>
    </row>
    <row r="542" spans="1:10" ht="15" x14ac:dyDescent="0.2">
      <c r="A542" s="57" t="s">
        <v>597</v>
      </c>
      <c r="B542" s="60">
        <v>140.8117</v>
      </c>
      <c r="C542" s="60">
        <v>363.48480000000001</v>
      </c>
      <c r="D542" s="23">
        <f t="shared" si="16"/>
        <v>-3.2607418268865529E-3</v>
      </c>
      <c r="E542" s="23">
        <f t="shared" si="17"/>
        <v>-3.5078798407186581E-3</v>
      </c>
      <c r="H542" s="62">
        <v>499</v>
      </c>
      <c r="I542" s="62">
        <v>5.9795094485589886E-3</v>
      </c>
      <c r="J542" s="62">
        <v>6.4257574107599901E-3</v>
      </c>
    </row>
    <row r="543" spans="1:10" ht="15" x14ac:dyDescent="0.2">
      <c r="A543" s="57" t="s">
        <v>598</v>
      </c>
      <c r="B543" s="60">
        <v>138.57939999999999</v>
      </c>
      <c r="C543" s="60">
        <v>360.834</v>
      </c>
      <c r="D543" s="23">
        <f t="shared" si="16"/>
        <v>-1.5980090301753465E-2</v>
      </c>
      <c r="E543" s="23">
        <f t="shared" si="17"/>
        <v>-7.3194616365076289E-3</v>
      </c>
      <c r="H543" s="62">
        <v>500</v>
      </c>
      <c r="I543" s="62">
        <v>-8.9547279882745759E-3</v>
      </c>
      <c r="J543" s="62">
        <v>3.5619167000735382E-3</v>
      </c>
    </row>
    <row r="544" spans="1:10" ht="15" x14ac:dyDescent="0.2">
      <c r="A544" s="57" t="s">
        <v>599</v>
      </c>
      <c r="B544" s="60">
        <v>137.3817</v>
      </c>
      <c r="C544" s="60">
        <v>363.66719999999998</v>
      </c>
      <c r="D544" s="23">
        <f t="shared" si="16"/>
        <v>-8.6802634157230833E-3</v>
      </c>
      <c r="E544" s="23">
        <f t="shared" si="17"/>
        <v>7.821144926454103E-3</v>
      </c>
      <c r="H544" s="62">
        <v>501</v>
      </c>
      <c r="I544" s="62">
        <v>-5.6780444417400832E-4</v>
      </c>
      <c r="J544" s="62">
        <v>-1.1540090931900351E-2</v>
      </c>
    </row>
    <row r="545" spans="1:10" ht="15" x14ac:dyDescent="0.2">
      <c r="A545" s="57" t="s">
        <v>600</v>
      </c>
      <c r="B545" s="60">
        <v>139.41290000000001</v>
      </c>
      <c r="C545" s="60">
        <v>368.69990000000001</v>
      </c>
      <c r="D545" s="23">
        <f t="shared" si="16"/>
        <v>1.4676850354674451E-2</v>
      </c>
      <c r="E545" s="23">
        <f t="shared" si="17"/>
        <v>1.3743870308505086E-2</v>
      </c>
      <c r="H545" s="62">
        <v>502</v>
      </c>
      <c r="I545" s="62">
        <v>9.4200157599961341E-3</v>
      </c>
      <c r="J545" s="62">
        <v>-5.2184827257586884E-3</v>
      </c>
    </row>
    <row r="546" spans="1:10" ht="15" x14ac:dyDescent="0.2">
      <c r="A546" s="57" t="s">
        <v>601</v>
      </c>
      <c r="B546" s="60">
        <v>138.78049999999999</v>
      </c>
      <c r="C546" s="60">
        <v>369.036</v>
      </c>
      <c r="D546" s="23">
        <f t="shared" si="16"/>
        <v>-4.5464852101915545E-3</v>
      </c>
      <c r="E546" s="23">
        <f t="shared" si="17"/>
        <v>9.1116624052904767E-4</v>
      </c>
      <c r="H546" s="62">
        <v>503</v>
      </c>
      <c r="I546" s="62">
        <v>-5.3629017080388738E-3</v>
      </c>
      <c r="J546" s="62">
        <v>-1.5085263735964529E-3</v>
      </c>
    </row>
    <row r="547" spans="1:10" ht="15" x14ac:dyDescent="0.2">
      <c r="A547" s="57" t="s">
        <v>602</v>
      </c>
      <c r="B547" s="60">
        <v>140.1985</v>
      </c>
      <c r="C547" s="60">
        <v>367.72989999999999</v>
      </c>
      <c r="D547" s="23">
        <f t="shared" si="16"/>
        <v>1.0165727252301325E-2</v>
      </c>
      <c r="E547" s="23">
        <f t="shared" si="17"/>
        <v>-3.5454989656842871E-3</v>
      </c>
      <c r="H547" s="62">
        <v>504</v>
      </c>
      <c r="I547" s="62">
        <v>2.3644321543204424E-3</v>
      </c>
      <c r="J547" s="62">
        <v>3.6119968536498627E-3</v>
      </c>
    </row>
    <row r="548" spans="1:10" ht="15" x14ac:dyDescent="0.2">
      <c r="A548" s="57" t="s">
        <v>603</v>
      </c>
      <c r="B548" s="60">
        <v>140.07390000000001</v>
      </c>
      <c r="C548" s="60">
        <v>369.18009999999998</v>
      </c>
      <c r="D548" s="23">
        <f t="shared" si="16"/>
        <v>-8.8913505724178346E-4</v>
      </c>
      <c r="E548" s="23">
        <f t="shared" si="17"/>
        <v>3.9358995593050169E-3</v>
      </c>
      <c r="H548" s="62">
        <v>505</v>
      </c>
      <c r="I548" s="62">
        <v>1.5758862460963875E-3</v>
      </c>
      <c r="J548" s="62">
        <v>1.4409350807021472E-2</v>
      </c>
    </row>
    <row r="549" spans="1:10" ht="15" x14ac:dyDescent="0.2">
      <c r="A549" s="57" t="s">
        <v>604</v>
      </c>
      <c r="B549" s="60">
        <v>141.32910000000001</v>
      </c>
      <c r="C549" s="60">
        <v>368.60390000000001</v>
      </c>
      <c r="D549" s="23">
        <f t="shared" si="16"/>
        <v>8.9210728004777678E-3</v>
      </c>
      <c r="E549" s="23">
        <f t="shared" si="17"/>
        <v>-1.5619750960969632E-3</v>
      </c>
      <c r="H549" s="62">
        <v>506</v>
      </c>
      <c r="I549" s="62">
        <v>1.6919196358247501E-3</v>
      </c>
      <c r="J549" s="62">
        <v>-3.2349942149883402E-3</v>
      </c>
    </row>
    <row r="550" spans="1:10" ht="15" x14ac:dyDescent="0.2">
      <c r="A550" s="57" t="s">
        <v>605</v>
      </c>
      <c r="B550" s="60">
        <v>137.81290000000001</v>
      </c>
      <c r="C550" s="60">
        <v>359.59500000000003</v>
      </c>
      <c r="D550" s="23">
        <f t="shared" si="16"/>
        <v>-2.5194245153780395E-2</v>
      </c>
      <c r="E550" s="23">
        <f t="shared" si="17"/>
        <v>-2.4744227592252643E-2</v>
      </c>
      <c r="H550" s="62">
        <v>507</v>
      </c>
      <c r="I550" s="62">
        <v>-4.0460665166227542E-4</v>
      </c>
      <c r="J550" s="62">
        <v>3.1856617518574407E-3</v>
      </c>
    </row>
    <row r="551" spans="1:10" ht="15" x14ac:dyDescent="0.2">
      <c r="A551" s="57" t="s">
        <v>606</v>
      </c>
      <c r="B551" s="60">
        <v>137.72659999999999</v>
      </c>
      <c r="C551" s="60">
        <v>362.68759999999997</v>
      </c>
      <c r="D551" s="23">
        <f t="shared" si="16"/>
        <v>-6.2640748656310203E-4</v>
      </c>
      <c r="E551" s="23">
        <f t="shared" si="17"/>
        <v>8.5634595075987398E-3</v>
      </c>
      <c r="H551" s="62">
        <v>508</v>
      </c>
      <c r="I551" s="62">
        <v>3.8345743981463079E-3</v>
      </c>
      <c r="J551" s="62">
        <v>-8.2714052082900232E-3</v>
      </c>
    </row>
    <row r="552" spans="1:10" ht="15" x14ac:dyDescent="0.2">
      <c r="A552" s="57" t="s">
        <v>607</v>
      </c>
      <c r="B552" s="60">
        <v>134.60319999999999</v>
      </c>
      <c r="C552" s="60">
        <v>355.42669999999998</v>
      </c>
      <c r="D552" s="23">
        <f t="shared" si="16"/>
        <v>-2.2939369571077468E-2</v>
      </c>
      <c r="E552" s="23">
        <f t="shared" si="17"/>
        <v>-2.022281815366115E-2</v>
      </c>
      <c r="H552" s="62">
        <v>509</v>
      </c>
      <c r="I552" s="62">
        <v>-1.6211924688716361E-4</v>
      </c>
      <c r="J552" s="62">
        <v>1.1040255695293957E-2</v>
      </c>
    </row>
    <row r="553" spans="1:10" ht="15" x14ac:dyDescent="0.2">
      <c r="A553" s="58">
        <v>44198</v>
      </c>
      <c r="B553" s="60">
        <v>133.43440000000001</v>
      </c>
      <c r="C553" s="60">
        <v>361.34300000000002</v>
      </c>
      <c r="D553" s="23">
        <f t="shared" si="16"/>
        <v>-8.721219770680428E-3</v>
      </c>
      <c r="E553" s="23">
        <f t="shared" si="17"/>
        <v>1.6508606224577484E-2</v>
      </c>
      <c r="H553" s="62">
        <v>510</v>
      </c>
      <c r="I553" s="62">
        <v>-6.0673150380792873E-3</v>
      </c>
      <c r="J553" s="62">
        <v>8.1688354179367123E-3</v>
      </c>
    </row>
    <row r="554" spans="1:10" ht="15" x14ac:dyDescent="0.2">
      <c r="A554" s="58">
        <v>44229</v>
      </c>
      <c r="B554" s="60">
        <v>134.8715</v>
      </c>
      <c r="C554" s="60">
        <v>366.45249999999999</v>
      </c>
      <c r="D554" s="23">
        <f t="shared" si="16"/>
        <v>1.0712501984969078E-2</v>
      </c>
      <c r="E554" s="23">
        <f t="shared" si="17"/>
        <v>1.4041262820553121E-2</v>
      </c>
      <c r="H554" s="62">
        <v>511</v>
      </c>
      <c r="I554" s="62">
        <v>-3.4115804915689505E-3</v>
      </c>
      <c r="J554" s="62">
        <v>3.138723709321019E-3</v>
      </c>
    </row>
    <row r="555" spans="1:10" ht="15" x14ac:dyDescent="0.2">
      <c r="A555" s="58">
        <v>44257</v>
      </c>
      <c r="B555" s="60">
        <v>135.2835</v>
      </c>
      <c r="C555" s="60">
        <v>366.74059999999997</v>
      </c>
      <c r="D555" s="23">
        <f t="shared" si="16"/>
        <v>3.0501032326435444E-3</v>
      </c>
      <c r="E555" s="23">
        <f t="shared" si="17"/>
        <v>7.8587759439521657E-4</v>
      </c>
      <c r="H555" s="62">
        <v>512</v>
      </c>
      <c r="I555" s="62">
        <v>-9.0382166868586316E-4</v>
      </c>
      <c r="J555" s="62">
        <v>9.4845919371793624E-3</v>
      </c>
    </row>
    <row r="556" spans="1:10" ht="15" x14ac:dyDescent="0.2">
      <c r="A556" s="58">
        <v>44288</v>
      </c>
      <c r="B556" s="60">
        <v>136.55770000000001</v>
      </c>
      <c r="C556" s="60">
        <v>370.90890000000002</v>
      </c>
      <c r="D556" s="23">
        <f t="shared" si="16"/>
        <v>9.3746594101835577E-3</v>
      </c>
      <c r="E556" s="23">
        <f t="shared" si="17"/>
        <v>1.1301693737712788E-2</v>
      </c>
      <c r="H556" s="62">
        <v>513</v>
      </c>
      <c r="I556" s="62">
        <v>-2.1622797487180281E-3</v>
      </c>
      <c r="J556" s="62">
        <v>1.0536173347853875E-4</v>
      </c>
    </row>
    <row r="557" spans="1:10" ht="15" x14ac:dyDescent="0.2">
      <c r="A557" s="58">
        <v>44318</v>
      </c>
      <c r="B557" s="60">
        <v>138.31110000000001</v>
      </c>
      <c r="C557" s="60">
        <v>372.36869999999999</v>
      </c>
      <c r="D557" s="23">
        <f t="shared" si="16"/>
        <v>1.2758259822955234E-2</v>
      </c>
      <c r="E557" s="23">
        <f t="shared" si="17"/>
        <v>3.9280125675030184E-3</v>
      </c>
      <c r="H557" s="62">
        <v>514</v>
      </c>
      <c r="I557" s="62">
        <v>4.3739346644583845E-3</v>
      </c>
      <c r="J557" s="62">
        <v>-1.451987060355802E-3</v>
      </c>
    </row>
    <row r="558" spans="1:10" ht="15" x14ac:dyDescent="0.2">
      <c r="A558" s="58">
        <v>44410</v>
      </c>
      <c r="B558" s="60">
        <v>138.953</v>
      </c>
      <c r="C558" s="60">
        <v>375.05790000000002</v>
      </c>
      <c r="D558" s="23">
        <f t="shared" si="16"/>
        <v>4.6302507019067773E-3</v>
      </c>
      <c r="E558" s="23">
        <f t="shared" si="17"/>
        <v>7.1959215906325551E-3</v>
      </c>
      <c r="H558" s="62">
        <v>515</v>
      </c>
      <c r="I558" s="62">
        <v>-3.3155737179637011E-3</v>
      </c>
      <c r="J558" s="62">
        <v>-5.6940330546046431E-3</v>
      </c>
    </row>
    <row r="559" spans="1:10" ht="15" x14ac:dyDescent="0.2">
      <c r="A559" s="58">
        <v>44441</v>
      </c>
      <c r="B559" s="60">
        <v>139.71950000000001</v>
      </c>
      <c r="C559" s="60">
        <v>374.80829999999997</v>
      </c>
      <c r="D559" s="23">
        <f t="shared" si="16"/>
        <v>5.5010948908641435E-3</v>
      </c>
      <c r="E559" s="23">
        <f t="shared" si="17"/>
        <v>-6.657187888138964E-4</v>
      </c>
      <c r="H559" s="62">
        <v>516</v>
      </c>
      <c r="I559" s="62">
        <v>-1.8420312065113495E-3</v>
      </c>
      <c r="J559" s="62">
        <v>1.5150467937984293E-3</v>
      </c>
    </row>
    <row r="560" spans="1:10" ht="15" x14ac:dyDescent="0.2">
      <c r="A560" s="58">
        <v>44471</v>
      </c>
      <c r="B560" s="60">
        <v>138.0907</v>
      </c>
      <c r="C560" s="60">
        <v>374.64499999999998</v>
      </c>
      <c r="D560" s="23">
        <f t="shared" si="16"/>
        <v>-1.172612570427793E-2</v>
      </c>
      <c r="E560" s="23">
        <f t="shared" si="17"/>
        <v>-4.357843312834495E-4</v>
      </c>
      <c r="H560" s="62">
        <v>517</v>
      </c>
      <c r="I560" s="62">
        <v>1.6014190915825371E-4</v>
      </c>
      <c r="J560" s="62">
        <v>-1.3332619635410613E-3</v>
      </c>
    </row>
    <row r="561" spans="1:10" ht="15" x14ac:dyDescent="0.2">
      <c r="A561" s="58">
        <v>44502</v>
      </c>
      <c r="B561" s="60">
        <v>137.9853</v>
      </c>
      <c r="C561" s="60">
        <v>375.25</v>
      </c>
      <c r="D561" s="23">
        <f t="shared" si="16"/>
        <v>-7.6355789797638801E-4</v>
      </c>
      <c r="E561" s="23">
        <f t="shared" si="17"/>
        <v>1.6135595817110134E-3</v>
      </c>
      <c r="H561" s="62">
        <v>518</v>
      </c>
      <c r="I561" s="62">
        <v>-3.9055371395214878E-3</v>
      </c>
      <c r="J561" s="62">
        <v>-5.8194487270823818E-4</v>
      </c>
    </row>
    <row r="562" spans="1:10" ht="15" x14ac:dyDescent="0.2">
      <c r="A562" s="58">
        <v>44532</v>
      </c>
      <c r="B562" s="60">
        <v>138.41650000000001</v>
      </c>
      <c r="C562" s="60">
        <v>377.1037</v>
      </c>
      <c r="D562" s="23">
        <f t="shared" si="16"/>
        <v>3.120097986419575E-3</v>
      </c>
      <c r="E562" s="23">
        <f t="shared" si="17"/>
        <v>4.9277454236343098E-3</v>
      </c>
      <c r="H562" s="62">
        <v>519</v>
      </c>
      <c r="I562" s="62">
        <v>6.5857774675011561E-5</v>
      </c>
      <c r="J562" s="62">
        <v>1.3363218553823159E-2</v>
      </c>
    </row>
    <row r="563" spans="1:10" ht="15" x14ac:dyDescent="0.2">
      <c r="A563" s="57" t="s">
        <v>608</v>
      </c>
      <c r="B563" s="60">
        <v>139.5566</v>
      </c>
      <c r="C563" s="60">
        <v>376.77710000000002</v>
      </c>
      <c r="D563" s="23">
        <f t="shared" si="16"/>
        <v>8.2029980097016973E-3</v>
      </c>
      <c r="E563" s="23">
        <f t="shared" si="17"/>
        <v>-8.6645002879104035E-4</v>
      </c>
      <c r="H563" s="62">
        <v>520</v>
      </c>
      <c r="I563" s="62">
        <v>-1.8447129862042197E-4</v>
      </c>
      <c r="J563" s="62">
        <v>1.7525882220159866E-3</v>
      </c>
    </row>
    <row r="564" spans="1:10" ht="15" x14ac:dyDescent="0.2">
      <c r="A564" s="57" t="s">
        <v>609</v>
      </c>
      <c r="B564" s="60">
        <v>141.03210000000001</v>
      </c>
      <c r="C564" s="60">
        <v>376.86360000000002</v>
      </c>
      <c r="D564" s="23">
        <f t="shared" si="16"/>
        <v>1.0517270301775801E-2</v>
      </c>
      <c r="E564" s="23">
        <f t="shared" si="17"/>
        <v>2.2955235931354577E-4</v>
      </c>
      <c r="H564" s="62">
        <v>521</v>
      </c>
      <c r="I564" s="62">
        <v>2.3714247486660454E-3</v>
      </c>
      <c r="J564" s="62">
        <v>3.2048711808638289E-3</v>
      </c>
    </row>
    <row r="565" spans="1:10" ht="15" x14ac:dyDescent="0.2">
      <c r="A565" s="57" t="s">
        <v>610</v>
      </c>
      <c r="B565" s="60">
        <v>131.89179999999999</v>
      </c>
      <c r="C565" s="60">
        <v>375.25970000000001</v>
      </c>
      <c r="D565" s="23">
        <f t="shared" si="16"/>
        <v>-6.7005634560713886E-2</v>
      </c>
      <c r="E565" s="23">
        <f t="shared" si="17"/>
        <v>-4.264998654536843E-3</v>
      </c>
      <c r="H565" s="62">
        <v>522</v>
      </c>
      <c r="I565" s="62">
        <v>-1.8280332445591617E-4</v>
      </c>
      <c r="J565" s="62">
        <v>-3.817959718390281E-3</v>
      </c>
    </row>
    <row r="566" spans="1:10" ht="15" x14ac:dyDescent="0.2">
      <c r="A566" s="57" t="s">
        <v>611</v>
      </c>
      <c r="B566" s="60">
        <v>132.54329999999999</v>
      </c>
      <c r="C566" s="60">
        <v>374.59699999999998</v>
      </c>
      <c r="D566" s="23">
        <f t="shared" si="16"/>
        <v>4.9274950126695699E-3</v>
      </c>
      <c r="E566" s="23">
        <f t="shared" si="17"/>
        <v>-1.7675381777171213E-3</v>
      </c>
      <c r="H566" s="62">
        <v>523</v>
      </c>
      <c r="I566" s="62">
        <v>3.4628116601579582E-4</v>
      </c>
      <c r="J566" s="62">
        <v>-3.9282672691090224E-3</v>
      </c>
    </row>
    <row r="567" spans="1:10" ht="15" x14ac:dyDescent="0.2">
      <c r="A567" s="57" t="s">
        <v>612</v>
      </c>
      <c r="B567" s="60">
        <v>131.92060000000001</v>
      </c>
      <c r="C567" s="60">
        <v>371.71559999999999</v>
      </c>
      <c r="D567" s="23">
        <f t="shared" si="16"/>
        <v>-4.7091580420461571E-3</v>
      </c>
      <c r="E567" s="23">
        <f t="shared" si="17"/>
        <v>-7.7217356828506384E-3</v>
      </c>
      <c r="H567" s="62">
        <v>524</v>
      </c>
      <c r="I567" s="62">
        <v>-5.2559312212574275E-3</v>
      </c>
      <c r="J567" s="62">
        <v>3.5689928063336856E-3</v>
      </c>
    </row>
    <row r="568" spans="1:10" ht="15" x14ac:dyDescent="0.2">
      <c r="A568" s="57" t="s">
        <v>613</v>
      </c>
      <c r="B568" s="60">
        <v>129.7936</v>
      </c>
      <c r="C568" s="60">
        <v>372.1671</v>
      </c>
      <c r="D568" s="23">
        <f t="shared" si="16"/>
        <v>-1.6254730023237296E-2</v>
      </c>
      <c r="E568" s="23">
        <f t="shared" si="17"/>
        <v>1.2139012116897737E-3</v>
      </c>
      <c r="H568" s="62">
        <v>525</v>
      </c>
      <c r="I568" s="62">
        <v>-2.8125978469835623E-3</v>
      </c>
      <c r="J568" s="62">
        <v>3.7109528692676149E-3</v>
      </c>
    </row>
    <row r="569" spans="1:10" ht="15" x14ac:dyDescent="0.2">
      <c r="A569" s="57" t="s">
        <v>614</v>
      </c>
      <c r="B569" s="60">
        <v>127.6283</v>
      </c>
      <c r="C569" s="60">
        <v>376.2681</v>
      </c>
      <c r="D569" s="23">
        <f t="shared" si="16"/>
        <v>-1.6823363275318817E-2</v>
      </c>
      <c r="E569" s="23">
        <f t="shared" si="17"/>
        <v>1.0958974253992887E-2</v>
      </c>
      <c r="H569" s="62">
        <v>526</v>
      </c>
      <c r="I569" s="62">
        <v>1.1706267562107118E-3</v>
      </c>
      <c r="J569" s="62">
        <v>2.7121936523513443E-3</v>
      </c>
    </row>
    <row r="570" spans="1:10" ht="15" x14ac:dyDescent="0.2">
      <c r="A570" s="57" t="s">
        <v>615</v>
      </c>
      <c r="B570" s="60">
        <v>126.4211</v>
      </c>
      <c r="C570" s="60">
        <v>367.20170000000002</v>
      </c>
      <c r="D570" s="23">
        <f t="shared" si="16"/>
        <v>-9.5037349923029618E-3</v>
      </c>
      <c r="E570" s="23">
        <f t="shared" si="17"/>
        <v>-2.4390632853057915E-2</v>
      </c>
      <c r="H570" s="62">
        <v>527</v>
      </c>
      <c r="I570" s="62">
        <v>5.6943551668321157E-3</v>
      </c>
      <c r="J570" s="62">
        <v>2.8598328237587657E-3</v>
      </c>
    </row>
    <row r="571" spans="1:10" ht="15" x14ac:dyDescent="0.2">
      <c r="A571" s="57" t="s">
        <v>616</v>
      </c>
      <c r="B571" s="60">
        <v>124.47620000000001</v>
      </c>
      <c r="C571" s="60">
        <v>365.30950000000001</v>
      </c>
      <c r="D571" s="23">
        <f t="shared" si="16"/>
        <v>-1.5503865189342839E-2</v>
      </c>
      <c r="E571" s="23">
        <f t="shared" si="17"/>
        <v>-5.1663488797149982E-3</v>
      </c>
      <c r="H571" s="62">
        <v>528</v>
      </c>
      <c r="I571" s="62">
        <v>-2.6018751656852138E-3</v>
      </c>
      <c r="J571" s="62">
        <v>6.9234014473582733E-4</v>
      </c>
    </row>
    <row r="572" spans="1:10" ht="15" x14ac:dyDescent="0.2">
      <c r="A572" s="58">
        <v>44199</v>
      </c>
      <c r="B572" s="60">
        <v>125.86539999999999</v>
      </c>
      <c r="C572" s="60">
        <v>374.16469999999998</v>
      </c>
      <c r="D572" s="23">
        <f t="shared" si="16"/>
        <v>1.1098549021440427E-2</v>
      </c>
      <c r="E572" s="23">
        <f t="shared" si="17"/>
        <v>2.3951135324231088E-2</v>
      </c>
      <c r="H572" s="62">
        <v>529</v>
      </c>
      <c r="I572" s="62">
        <v>-9.394497058313431E-5</v>
      </c>
      <c r="J572" s="62">
        <v>1.5196504249774803E-3</v>
      </c>
    </row>
    <row r="573" spans="1:10" ht="15" x14ac:dyDescent="0.2">
      <c r="A573" s="58">
        <v>44230</v>
      </c>
      <c r="B573" s="60">
        <v>124.65819999999999</v>
      </c>
      <c r="C573" s="60">
        <v>371.245</v>
      </c>
      <c r="D573" s="23">
        <f t="shared" si="16"/>
        <v>-9.6374899916462468E-3</v>
      </c>
      <c r="E573" s="23">
        <f t="shared" si="17"/>
        <v>-7.8338527970177249E-3</v>
      </c>
      <c r="H573" s="62">
        <v>530</v>
      </c>
      <c r="I573" s="62">
        <v>1.8958030408034262E-4</v>
      </c>
      <c r="J573" s="62">
        <v>4.8785746496233639E-3</v>
      </c>
    </row>
    <row r="574" spans="1:10" ht="15" x14ac:dyDescent="0.2">
      <c r="A574" s="58">
        <v>44258</v>
      </c>
      <c r="B574" s="60">
        <v>122.24379999999999</v>
      </c>
      <c r="C574" s="60">
        <v>366.32769999999999</v>
      </c>
      <c r="D574" s="23">
        <f t="shared" si="16"/>
        <v>-1.9558180679156482E-2</v>
      </c>
      <c r="E574" s="23">
        <f t="shared" si="17"/>
        <v>-1.333393401148651E-2</v>
      </c>
      <c r="H574" s="62">
        <v>531</v>
      </c>
      <c r="I574" s="62">
        <v>7.7202574208728751E-3</v>
      </c>
      <c r="J574" s="62">
        <v>-2.1428065186737118E-2</v>
      </c>
    </row>
    <row r="575" spans="1:10" ht="15" x14ac:dyDescent="0.2">
      <c r="A575" s="58">
        <v>44289</v>
      </c>
      <c r="B575" s="60">
        <v>122.1863</v>
      </c>
      <c r="C575" s="60">
        <v>361.7944</v>
      </c>
      <c r="D575" s="23">
        <f t="shared" si="16"/>
        <v>-4.7048216288129036E-4</v>
      </c>
      <c r="E575" s="23">
        <f t="shared" si="17"/>
        <v>-1.2452193324585553E-2</v>
      </c>
      <c r="H575" s="62">
        <v>532</v>
      </c>
      <c r="I575" s="62">
        <v>-2.1400323710556359E-3</v>
      </c>
      <c r="J575" s="62">
        <v>9.0038248959743369E-3</v>
      </c>
    </row>
    <row r="576" spans="1:10" ht="15" x14ac:dyDescent="0.2">
      <c r="A576" s="58">
        <v>44319</v>
      </c>
      <c r="B576" s="60">
        <v>123.7097</v>
      </c>
      <c r="C576" s="60">
        <v>368.45030000000003</v>
      </c>
      <c r="D576" s="23">
        <f t="shared" si="16"/>
        <v>1.2390762685936862E-2</v>
      </c>
      <c r="E576" s="23">
        <f t="shared" si="17"/>
        <v>1.8229736757741734E-2</v>
      </c>
      <c r="H576" s="62">
        <v>533</v>
      </c>
      <c r="I576" s="62">
        <v>3.1104266545063279E-3</v>
      </c>
      <c r="J576" s="62">
        <v>2.8501233282696428E-3</v>
      </c>
    </row>
    <row r="577" spans="1:10" ht="15" x14ac:dyDescent="0.2">
      <c r="A577" s="58">
        <v>44411</v>
      </c>
      <c r="B577" s="60">
        <v>122.52160000000001</v>
      </c>
      <c r="C577" s="60">
        <v>366.61579999999998</v>
      </c>
      <c r="D577" s="23">
        <f t="shared" si="16"/>
        <v>-9.6503508738303104E-3</v>
      </c>
      <c r="E577" s="23">
        <f t="shared" si="17"/>
        <v>-4.9913982123099094E-3</v>
      </c>
      <c r="H577" s="62">
        <v>534</v>
      </c>
      <c r="I577" s="62">
        <v>2.5290975585181733E-4</v>
      </c>
      <c r="J577" s="62">
        <v>1.4495270181364435E-2</v>
      </c>
    </row>
    <row r="578" spans="1:10" ht="15" x14ac:dyDescent="0.2">
      <c r="A578" s="58">
        <v>44442</v>
      </c>
      <c r="B578" s="60">
        <v>123.4893</v>
      </c>
      <c r="C578" s="60">
        <v>371.85019999999997</v>
      </c>
      <c r="D578" s="23">
        <f t="shared" si="16"/>
        <v>7.8671716667865245E-3</v>
      </c>
      <c r="E578" s="23">
        <f t="shared" si="17"/>
        <v>1.4176651778341874E-2</v>
      </c>
      <c r="H578" s="62">
        <v>535</v>
      </c>
      <c r="I578" s="62">
        <v>2.222013175610482E-4</v>
      </c>
      <c r="J578" s="62">
        <v>5.4595216673172416E-3</v>
      </c>
    </row>
    <row r="579" spans="1:10" ht="15" x14ac:dyDescent="0.2">
      <c r="A579" s="58">
        <v>44472</v>
      </c>
      <c r="B579" s="60">
        <v>126.6414</v>
      </c>
      <c r="C579" s="60">
        <v>374.16469999999998</v>
      </c>
      <c r="D579" s="23">
        <f t="shared" si="16"/>
        <v>2.5204957832104823E-2</v>
      </c>
      <c r="E579" s="23">
        <f t="shared" si="17"/>
        <v>6.2049898093158393E-3</v>
      </c>
      <c r="H579" s="62">
        <v>536</v>
      </c>
      <c r="I579" s="62">
        <v>2.3231664233961226E-3</v>
      </c>
      <c r="J579" s="62">
        <v>-9.0867725618858537E-3</v>
      </c>
    </row>
    <row r="580" spans="1:10" ht="15" x14ac:dyDescent="0.2">
      <c r="A580" s="58">
        <v>44503</v>
      </c>
      <c r="B580" s="60">
        <v>126.5936</v>
      </c>
      <c r="C580" s="60">
        <v>377.95850000000002</v>
      </c>
      <c r="D580" s="23">
        <f t="shared" si="16"/>
        <v>-3.775149609469775E-4</v>
      </c>
      <c r="E580" s="23">
        <f t="shared" si="17"/>
        <v>1.0088326422851774E-2</v>
      </c>
      <c r="H580" s="62">
        <v>537</v>
      </c>
      <c r="I580" s="62">
        <v>5.4341031683059959E-3</v>
      </c>
      <c r="J580" s="62">
        <v>-5.2229657222680826E-3</v>
      </c>
    </row>
    <row r="581" spans="1:10" ht="15" x14ac:dyDescent="0.2">
      <c r="A581" s="58">
        <v>44533</v>
      </c>
      <c r="B581" s="60">
        <v>128.5001</v>
      </c>
      <c r="C581" s="60">
        <v>378.46749999999997</v>
      </c>
      <c r="D581" s="23">
        <f t="shared" ref="D581:D644" si="18">LN(B581/B580)</f>
        <v>1.4947727035445569E-2</v>
      </c>
      <c r="E581" s="23">
        <f t="shared" ref="E581:E644" si="19">LN(C581/C580)</f>
        <v>1.3458027006591825E-3</v>
      </c>
      <c r="H581" s="62">
        <v>538</v>
      </c>
      <c r="I581" s="62">
        <v>-4.3732012556258488E-3</v>
      </c>
      <c r="J581" s="62">
        <v>7.0623999412107955E-3</v>
      </c>
    </row>
    <row r="582" spans="1:10" ht="15" x14ac:dyDescent="0.2">
      <c r="A582" s="57" t="s">
        <v>617</v>
      </c>
      <c r="B582" s="60">
        <v>127.8391</v>
      </c>
      <c r="C582" s="60">
        <v>380.72449999999998</v>
      </c>
      <c r="D582" s="23">
        <f t="shared" si="18"/>
        <v>-5.1572406019677721E-3</v>
      </c>
      <c r="E582" s="23">
        <f t="shared" si="19"/>
        <v>5.9458125197503911E-3</v>
      </c>
      <c r="H582" s="62">
        <v>539</v>
      </c>
      <c r="I582" s="62">
        <v>-1.1967690647021584E-3</v>
      </c>
      <c r="J582" s="62">
        <v>-2.3111107760164997E-3</v>
      </c>
    </row>
    <row r="583" spans="1:10" ht="15" x14ac:dyDescent="0.2">
      <c r="A583" s="57" t="s">
        <v>618</v>
      </c>
      <c r="B583" s="60">
        <v>127.8008</v>
      </c>
      <c r="C583" s="60">
        <v>380.24430000000001</v>
      </c>
      <c r="D583" s="23">
        <f t="shared" si="18"/>
        <v>-2.9964023837094933E-4</v>
      </c>
      <c r="E583" s="23">
        <f t="shared" si="19"/>
        <v>-1.2620755640438705E-3</v>
      </c>
      <c r="H583" s="62">
        <v>540</v>
      </c>
      <c r="I583" s="62">
        <v>-6.9726301641771021E-3</v>
      </c>
      <c r="J583" s="62">
        <v>-3.4683147233052682E-4</v>
      </c>
    </row>
    <row r="584" spans="1:10" ht="15" x14ac:dyDescent="0.2">
      <c r="A584" s="57" t="s">
        <v>619</v>
      </c>
      <c r="B584" s="60">
        <v>126.7373</v>
      </c>
      <c r="C584" s="60">
        <v>381.54090000000002</v>
      </c>
      <c r="D584" s="23">
        <f t="shared" si="18"/>
        <v>-8.3563614921945591E-3</v>
      </c>
      <c r="E584" s="23">
        <f t="shared" si="19"/>
        <v>3.4041124770636442E-3</v>
      </c>
      <c r="H584" s="62">
        <v>541</v>
      </c>
      <c r="I584" s="62">
        <v>-3.6577759303115295E-3</v>
      </c>
      <c r="J584" s="62">
        <v>1.1478920856765632E-2</v>
      </c>
    </row>
    <row r="585" spans="1:10" ht="15" x14ac:dyDescent="0.2">
      <c r="A585" s="57" t="s">
        <v>620</v>
      </c>
      <c r="B585" s="60">
        <v>125.08240000000001</v>
      </c>
      <c r="C585" s="60">
        <v>375.9896</v>
      </c>
      <c r="D585" s="23">
        <f t="shared" si="18"/>
        <v>-1.3143720087137179E-2</v>
      </c>
      <c r="E585" s="23">
        <f t="shared" si="19"/>
        <v>-1.4656569933152262E-2</v>
      </c>
      <c r="H585" s="62">
        <v>542</v>
      </c>
      <c r="I585" s="62">
        <v>6.948698535658414E-3</v>
      </c>
      <c r="J585" s="62">
        <v>6.7951717728466721E-3</v>
      </c>
    </row>
    <row r="586" spans="1:10" ht="15" x14ac:dyDescent="0.2">
      <c r="A586" s="57" t="s">
        <v>621</v>
      </c>
      <c r="B586" s="60">
        <v>126.7469</v>
      </c>
      <c r="C586" s="60">
        <v>375.29390000000001</v>
      </c>
      <c r="D586" s="23">
        <f t="shared" si="18"/>
        <v>1.3219464453094451E-2</v>
      </c>
      <c r="E586" s="23">
        <f t="shared" si="19"/>
        <v>-1.8520310877460238E-3</v>
      </c>
      <c r="H586" s="62">
        <v>543</v>
      </c>
      <c r="I586" s="62">
        <v>-1.7806256361462683E-3</v>
      </c>
      <c r="J586" s="62">
        <v>2.6917918766753159E-3</v>
      </c>
    </row>
    <row r="587" spans="1:10" ht="15" x14ac:dyDescent="0.2">
      <c r="A587" s="57" t="s">
        <v>622</v>
      </c>
      <c r="B587" s="60">
        <v>127.35299999999999</v>
      </c>
      <c r="C587" s="60">
        <v>378.29059999999998</v>
      </c>
      <c r="D587" s="23">
        <f t="shared" si="18"/>
        <v>4.7705736955194183E-3</v>
      </c>
      <c r="E587" s="23">
        <f t="shared" si="19"/>
        <v>7.953230980889953E-3</v>
      </c>
      <c r="H587" s="62">
        <v>544</v>
      </c>
      <c r="I587" s="62">
        <v>4.9001957767769461E-3</v>
      </c>
      <c r="J587" s="62">
        <v>-8.4456947424612332E-3</v>
      </c>
    </row>
    <row r="588" spans="1:10" ht="15" x14ac:dyDescent="0.2">
      <c r="A588" s="57" t="s">
        <v>623</v>
      </c>
      <c r="B588" s="60">
        <v>128.86349999999999</v>
      </c>
      <c r="C588" s="60">
        <v>375.31310000000002</v>
      </c>
      <c r="D588" s="23">
        <f t="shared" si="18"/>
        <v>1.1790946327886461E-2</v>
      </c>
      <c r="E588" s="23">
        <f t="shared" si="19"/>
        <v>-7.9020723852356346E-3</v>
      </c>
      <c r="H588" s="62">
        <v>545</v>
      </c>
      <c r="I588" s="62">
        <v>-1.1982150633392329E-4</v>
      </c>
      <c r="J588" s="62">
        <v>4.0557210656389404E-3</v>
      </c>
    </row>
    <row r="589" spans="1:10" ht="15" x14ac:dyDescent="0.2">
      <c r="A589" s="57" t="s">
        <v>624</v>
      </c>
      <c r="B589" s="60">
        <v>128.065</v>
      </c>
      <c r="C589" s="60">
        <v>373.40530000000001</v>
      </c>
      <c r="D589" s="23">
        <f t="shared" si="18"/>
        <v>-6.21575707543498E-3</v>
      </c>
      <c r="E589" s="23">
        <f t="shared" si="19"/>
        <v>-5.096186039964274E-3</v>
      </c>
      <c r="H589" s="62">
        <v>546</v>
      </c>
      <c r="I589" s="62">
        <v>4.3349977051319113E-3</v>
      </c>
      <c r="J589" s="62">
        <v>-5.8969728012288744E-3</v>
      </c>
    </row>
    <row r="590" spans="1:10" ht="15" x14ac:dyDescent="0.2">
      <c r="A590" s="57" t="s">
        <v>625</v>
      </c>
      <c r="B590" s="60">
        <v>128.9308</v>
      </c>
      <c r="C590" s="60">
        <v>375.5059</v>
      </c>
      <c r="D590" s="23">
        <f t="shared" si="18"/>
        <v>6.7378787944095157E-3</v>
      </c>
      <c r="E590" s="23">
        <f t="shared" si="19"/>
        <v>5.6097585634024959E-3</v>
      </c>
      <c r="H590" s="62">
        <v>547</v>
      </c>
      <c r="I590" s="62">
        <v>-1.1156781473461639E-2</v>
      </c>
      <c r="J590" s="62">
        <v>-1.3587446118791004E-2</v>
      </c>
    </row>
    <row r="591" spans="1:10" ht="15" x14ac:dyDescent="0.2">
      <c r="A591" s="57" t="s">
        <v>626</v>
      </c>
      <c r="B591" s="60">
        <v>130.00839999999999</v>
      </c>
      <c r="C591" s="60">
        <v>381.55720000000002</v>
      </c>
      <c r="D591" s="23">
        <f t="shared" si="18"/>
        <v>8.3232374318207587E-3</v>
      </c>
      <c r="E591" s="23">
        <f t="shared" si="19"/>
        <v>1.598659049042328E-2</v>
      </c>
      <c r="H591" s="62">
        <v>548</v>
      </c>
      <c r="I591" s="62">
        <v>-5.1681409744239225E-7</v>
      </c>
      <c r="J591" s="62">
        <v>8.5639763216961828E-3</v>
      </c>
    </row>
    <row r="592" spans="1:10" ht="15" x14ac:dyDescent="0.2">
      <c r="A592" s="57" t="s">
        <v>627</v>
      </c>
      <c r="B592" s="60">
        <v>131.49</v>
      </c>
      <c r="C592" s="60">
        <v>381.36439999999999</v>
      </c>
      <c r="D592" s="23">
        <f t="shared" si="18"/>
        <v>1.13317393461139E-2</v>
      </c>
      <c r="E592" s="23">
        <f t="shared" si="19"/>
        <v>-5.054254699417461E-4</v>
      </c>
      <c r="H592" s="62">
        <v>549</v>
      </c>
      <c r="I592" s="62">
        <v>-1.0132841592576661E-2</v>
      </c>
      <c r="J592" s="62">
        <v>-1.0089976561084488E-2</v>
      </c>
    </row>
    <row r="593" spans="1:10" ht="15" x14ac:dyDescent="0.2">
      <c r="A593" s="57" t="s">
        <v>628</v>
      </c>
      <c r="B593" s="60">
        <v>130.59530000000001</v>
      </c>
      <c r="C593" s="60">
        <v>380.35270000000003</v>
      </c>
      <c r="D593" s="23">
        <f t="shared" si="18"/>
        <v>-6.8275746529228741E-3</v>
      </c>
      <c r="E593" s="23">
        <f t="shared" si="19"/>
        <v>-2.6563683417483528E-3</v>
      </c>
      <c r="H593" s="62">
        <v>550</v>
      </c>
      <c r="I593" s="62">
        <v>-3.6763742270593423E-3</v>
      </c>
      <c r="J593" s="62">
        <v>2.0184980451636827E-2</v>
      </c>
    </row>
    <row r="594" spans="1:10" ht="15" x14ac:dyDescent="0.2">
      <c r="A594" s="57" t="s">
        <v>629</v>
      </c>
      <c r="B594" s="60">
        <v>130.68190000000001</v>
      </c>
      <c r="C594" s="60">
        <v>381.89429999999999</v>
      </c>
      <c r="D594" s="23">
        <f t="shared" si="18"/>
        <v>6.6289751399091262E-4</v>
      </c>
      <c r="E594" s="23">
        <f t="shared" si="19"/>
        <v>4.0448886039785347E-3</v>
      </c>
      <c r="H594" s="62">
        <v>551</v>
      </c>
      <c r="I594" s="62">
        <v>5.1484863959727163E-3</v>
      </c>
      <c r="J594" s="62">
        <v>8.8927764245804036E-3</v>
      </c>
    </row>
    <row r="595" spans="1:10" ht="15" x14ac:dyDescent="0.2">
      <c r="A595" s="58">
        <v>44200</v>
      </c>
      <c r="B595" s="60">
        <v>130.47980000000001</v>
      </c>
      <c r="C595" s="60">
        <v>386.01850000000002</v>
      </c>
      <c r="D595" s="23">
        <f t="shared" si="18"/>
        <v>-1.5477004502738062E-3</v>
      </c>
      <c r="E595" s="23">
        <f t="shared" si="19"/>
        <v>1.0741427030534958E-2</v>
      </c>
      <c r="H595" s="62">
        <v>552</v>
      </c>
      <c r="I595" s="62">
        <v>1.6689881363194858E-3</v>
      </c>
      <c r="J595" s="62">
        <v>-8.8311054192426923E-4</v>
      </c>
    </row>
    <row r="596" spans="1:10" ht="15" x14ac:dyDescent="0.2">
      <c r="A596" s="58">
        <v>44320</v>
      </c>
      <c r="B596" s="60">
        <v>134.1454</v>
      </c>
      <c r="C596" s="60">
        <v>391.5591</v>
      </c>
      <c r="D596" s="23">
        <f t="shared" si="18"/>
        <v>2.7705860800186999E-2</v>
      </c>
      <c r="E596" s="23">
        <f t="shared" si="19"/>
        <v>1.4251166114786768E-2</v>
      </c>
      <c r="H596" s="62">
        <v>553</v>
      </c>
      <c r="I596" s="62">
        <v>4.5409715613729876E-3</v>
      </c>
      <c r="J596" s="62">
        <v>6.7607221763398007E-3</v>
      </c>
    </row>
    <row r="597" spans="1:10" ht="15" x14ac:dyDescent="0.2">
      <c r="A597" s="58">
        <v>44351</v>
      </c>
      <c r="B597" s="60">
        <v>134.79</v>
      </c>
      <c r="C597" s="60">
        <v>391.32780000000002</v>
      </c>
      <c r="D597" s="23">
        <f t="shared" si="18"/>
        <v>4.7937254403694479E-3</v>
      </c>
      <c r="E597" s="23">
        <f t="shared" si="19"/>
        <v>-5.9088996566388559E-4</v>
      </c>
      <c r="H597" s="62">
        <v>554</v>
      </c>
      <c r="I597" s="62">
        <v>6.0774658274835624E-3</v>
      </c>
      <c r="J597" s="62">
        <v>-2.149453259980544E-3</v>
      </c>
    </row>
    <row r="598" spans="1:10" ht="15" x14ac:dyDescent="0.2">
      <c r="A598" s="58">
        <v>44381</v>
      </c>
      <c r="B598" s="60">
        <v>134.50139999999999</v>
      </c>
      <c r="C598" s="60">
        <v>391.78070000000002</v>
      </c>
      <c r="D598" s="23">
        <f t="shared" si="18"/>
        <v>-2.1434038405238106E-3</v>
      </c>
      <c r="E598" s="23">
        <f t="shared" si="19"/>
        <v>1.1566725440836322E-3</v>
      </c>
      <c r="H598" s="62">
        <v>555</v>
      </c>
      <c r="I598" s="62">
        <v>2.3865337179336246E-3</v>
      </c>
      <c r="J598" s="62">
        <v>4.8093878726989305E-3</v>
      </c>
    </row>
    <row r="599" spans="1:10" ht="15" x14ac:dyDescent="0.2">
      <c r="A599" s="58">
        <v>44412</v>
      </c>
      <c r="B599" s="60">
        <v>134.41480000000001</v>
      </c>
      <c r="C599" s="60">
        <v>393.6404</v>
      </c>
      <c r="D599" s="23">
        <f t="shared" si="18"/>
        <v>-6.4406683564329848E-4</v>
      </c>
      <c r="E599" s="23">
        <f t="shared" si="19"/>
        <v>4.7355577164697417E-3</v>
      </c>
      <c r="H599" s="62">
        <v>556</v>
      </c>
      <c r="I599" s="62">
        <v>2.7819844035282173E-3</v>
      </c>
      <c r="J599" s="62">
        <v>-3.4477031923421135E-3</v>
      </c>
    </row>
    <row r="600" spans="1:10" ht="15" x14ac:dyDescent="0.2">
      <c r="A600" s="58">
        <v>44443</v>
      </c>
      <c r="B600" s="60">
        <v>134.4821</v>
      </c>
      <c r="C600" s="60">
        <v>396.50220000000002</v>
      </c>
      <c r="D600" s="23">
        <f t="shared" si="18"/>
        <v>5.0056360936277138E-4</v>
      </c>
      <c r="E600" s="23">
        <f t="shared" si="19"/>
        <v>7.2437874221573982E-3</v>
      </c>
      <c r="H600" s="62">
        <v>557</v>
      </c>
      <c r="I600" s="62">
        <v>-5.0409031825905219E-3</v>
      </c>
      <c r="J600" s="62">
        <v>4.6051188513070726E-3</v>
      </c>
    </row>
    <row r="601" spans="1:10" ht="15" x14ac:dyDescent="0.2">
      <c r="A601" s="58">
        <v>44534</v>
      </c>
      <c r="B601" s="60">
        <v>134.50139999999999</v>
      </c>
      <c r="C601" s="60">
        <v>396.64679999999998</v>
      </c>
      <c r="D601" s="23">
        <f t="shared" si="18"/>
        <v>1.4350322628042437E-4</v>
      </c>
      <c r="E601" s="23">
        <f t="shared" si="19"/>
        <v>3.6462254028441908E-4</v>
      </c>
      <c r="H601" s="62">
        <v>558</v>
      </c>
      <c r="I601" s="62">
        <v>-6.2796869371049596E-5</v>
      </c>
      <c r="J601" s="62">
        <v>1.6763564510820631E-3</v>
      </c>
    </row>
    <row r="602" spans="1:10" ht="15" x14ac:dyDescent="0.2">
      <c r="A602" s="57" t="s">
        <v>630</v>
      </c>
      <c r="B602" s="60">
        <v>134.08770000000001</v>
      </c>
      <c r="C602" s="60">
        <v>397.82229999999998</v>
      </c>
      <c r="D602" s="23">
        <f t="shared" si="18"/>
        <v>-3.0805444238741772E-3</v>
      </c>
      <c r="E602" s="23">
        <f t="shared" si="19"/>
        <v>2.9592110198221871E-3</v>
      </c>
      <c r="H602" s="62">
        <v>559</v>
      </c>
      <c r="I602" s="62">
        <v>1.7007727812878306E-3</v>
      </c>
      <c r="J602" s="62">
        <v>3.2269726423464792E-3</v>
      </c>
    </row>
    <row r="603" spans="1:10" ht="15" x14ac:dyDescent="0.2">
      <c r="A603" s="57" t="s">
        <v>631</v>
      </c>
      <c r="B603" s="60">
        <v>134.03960000000001</v>
      </c>
      <c r="C603" s="60">
        <v>396.46370000000002</v>
      </c>
      <c r="D603" s="23">
        <f t="shared" si="18"/>
        <v>-3.5878480494887038E-4</v>
      </c>
      <c r="E603" s="23">
        <f t="shared" si="19"/>
        <v>-3.420937357458399E-3</v>
      </c>
      <c r="H603" s="62">
        <v>560</v>
      </c>
      <c r="I603" s="62">
        <v>4.008919662789376E-3</v>
      </c>
      <c r="J603" s="62">
        <v>-4.8753696915804163E-3</v>
      </c>
    </row>
    <row r="604" spans="1:10" ht="15" x14ac:dyDescent="0.2">
      <c r="A604" s="57" t="s">
        <v>632</v>
      </c>
      <c r="B604" s="60">
        <v>134.8477</v>
      </c>
      <c r="C604" s="60">
        <v>400.72269999999997</v>
      </c>
      <c r="D604" s="23">
        <f t="shared" si="18"/>
        <v>6.010714771317642E-3</v>
      </c>
      <c r="E604" s="23">
        <f t="shared" si="19"/>
        <v>1.0685181086524033E-2</v>
      </c>
      <c r="H604" s="62">
        <v>561</v>
      </c>
      <c r="I604" s="62">
        <v>5.0598316125481388E-3</v>
      </c>
      <c r="J604" s="62">
        <v>-4.8302792532345928E-3</v>
      </c>
    </row>
    <row r="605" spans="1:10" ht="15" x14ac:dyDescent="0.2">
      <c r="A605" s="57" t="s">
        <v>633</v>
      </c>
      <c r="B605" s="60">
        <v>135.2807</v>
      </c>
      <c r="C605" s="60">
        <v>402.06209999999999</v>
      </c>
      <c r="D605" s="23">
        <f t="shared" si="18"/>
        <v>3.205885577774693E-3</v>
      </c>
      <c r="E605" s="23">
        <f t="shared" si="19"/>
        <v>3.3368874020310627E-3</v>
      </c>
      <c r="H605" s="62">
        <v>562</v>
      </c>
      <c r="I605" s="62">
        <v>-3.0143349698060325E-2</v>
      </c>
      <c r="J605" s="62">
        <v>2.5878351043523481E-2</v>
      </c>
    </row>
    <row r="606" spans="1:10" ht="15" x14ac:dyDescent="0.2">
      <c r="A606" s="57" t="s">
        <v>634</v>
      </c>
      <c r="B606" s="60">
        <v>134.41480000000001</v>
      </c>
      <c r="C606" s="60">
        <v>400.08670000000001</v>
      </c>
      <c r="D606" s="23">
        <f t="shared" si="18"/>
        <v>-6.4213379559126703E-3</v>
      </c>
      <c r="E606" s="23">
        <f t="shared" si="19"/>
        <v>-4.9252806794291117E-3</v>
      </c>
      <c r="H606" s="62">
        <v>563</v>
      </c>
      <c r="I606" s="62">
        <v>2.5215124752943092E-3</v>
      </c>
      <c r="J606" s="62">
        <v>-4.2890506530114305E-3</v>
      </c>
    </row>
    <row r="607" spans="1:10" ht="15" x14ac:dyDescent="0.2">
      <c r="A607" s="57" t="s">
        <v>635</v>
      </c>
      <c r="B607" s="60">
        <v>135.4538</v>
      </c>
      <c r="C607" s="60">
        <v>397.1574</v>
      </c>
      <c r="D607" s="23">
        <f t="shared" si="18"/>
        <v>7.7000816962750117E-3</v>
      </c>
      <c r="E607" s="23">
        <f t="shared" si="19"/>
        <v>-7.3485979571375846E-3</v>
      </c>
      <c r="H607" s="62">
        <v>564</v>
      </c>
      <c r="I607" s="62">
        <v>-1.8544954324889822E-3</v>
      </c>
      <c r="J607" s="62">
        <v>-5.867240250361656E-3</v>
      </c>
    </row>
    <row r="608" spans="1:10" ht="15" x14ac:dyDescent="0.2">
      <c r="A608" s="57" t="s">
        <v>636</v>
      </c>
      <c r="B608" s="60">
        <v>135.84829999999999</v>
      </c>
      <c r="C608" s="60">
        <v>400.91539999999998</v>
      </c>
      <c r="D608" s="23">
        <f t="shared" si="18"/>
        <v>2.9081992217848585E-3</v>
      </c>
      <c r="E608" s="23">
        <f t="shared" si="19"/>
        <v>9.4177568161907116E-3</v>
      </c>
      <c r="H608" s="62">
        <v>565</v>
      </c>
      <c r="I608" s="62">
        <v>-7.0973441687366551E-3</v>
      </c>
      <c r="J608" s="62">
        <v>8.3112453804264283E-3</v>
      </c>
    </row>
    <row r="609" spans="1:10" ht="15" x14ac:dyDescent="0.2">
      <c r="A609" s="57" t="s">
        <v>637</v>
      </c>
      <c r="B609" s="60">
        <v>134.37629999999999</v>
      </c>
      <c r="C609" s="60">
        <v>397.25380000000001</v>
      </c>
      <c r="D609" s="23">
        <f t="shared" si="18"/>
        <v>-1.0894748738336088E-2</v>
      </c>
      <c r="E609" s="23">
        <f t="shared" si="19"/>
        <v>-9.1750613444420651E-3</v>
      </c>
      <c r="H609" s="62">
        <v>566</v>
      </c>
      <c r="I609" s="62">
        <v>-7.3555607501170116E-3</v>
      </c>
      <c r="J609" s="62">
        <v>1.83145350041099E-2</v>
      </c>
    </row>
    <row r="610" spans="1:10" ht="15" x14ac:dyDescent="0.2">
      <c r="A610" s="57" t="s">
        <v>638</v>
      </c>
      <c r="B610" s="60">
        <v>134.5976</v>
      </c>
      <c r="C610" s="60">
        <v>401.5609</v>
      </c>
      <c r="D610" s="23">
        <f t="shared" si="18"/>
        <v>1.6455131887129059E-3</v>
      </c>
      <c r="E610" s="23">
        <f t="shared" si="19"/>
        <v>1.0783831944198217E-2</v>
      </c>
      <c r="H610" s="62">
        <v>567</v>
      </c>
      <c r="I610" s="62">
        <v>-4.0317146941632517E-3</v>
      </c>
      <c r="J610" s="62">
        <v>-2.0358918158894665E-2</v>
      </c>
    </row>
    <row r="611" spans="1:10" ht="15" x14ac:dyDescent="0.2">
      <c r="A611" s="57" t="s">
        <v>639</v>
      </c>
      <c r="B611" s="60">
        <v>132.68299999999999</v>
      </c>
      <c r="C611" s="60">
        <v>402.39929999999998</v>
      </c>
      <c r="D611" s="23">
        <f t="shared" si="18"/>
        <v>-1.4326761826331073E-2</v>
      </c>
      <c r="E611" s="23">
        <f t="shared" si="19"/>
        <v>2.0856761414882853E-3</v>
      </c>
      <c r="H611" s="62">
        <v>568</v>
      </c>
      <c r="I611" s="62">
        <v>-6.7563761550349863E-3</v>
      </c>
      <c r="J611" s="62">
        <v>1.5900272753199881E-3</v>
      </c>
    </row>
    <row r="612" spans="1:10" ht="15" x14ac:dyDescent="0.2">
      <c r="A612" s="57" t="s">
        <v>640</v>
      </c>
      <c r="B612" s="60">
        <v>133.1352</v>
      </c>
      <c r="C612" s="60">
        <v>402.3125</v>
      </c>
      <c r="D612" s="23">
        <f t="shared" si="18"/>
        <v>3.4023286307420073E-3</v>
      </c>
      <c r="E612" s="23">
        <f t="shared" si="19"/>
        <v>-2.1572940855745068E-4</v>
      </c>
      <c r="H612" s="62">
        <v>569</v>
      </c>
      <c r="I612" s="62">
        <v>5.3237905056862274E-3</v>
      </c>
      <c r="J612" s="62">
        <v>1.8627344818544861E-2</v>
      </c>
    </row>
    <row r="613" spans="1:10" ht="15" x14ac:dyDescent="0.2">
      <c r="A613" s="57" t="s">
        <v>641</v>
      </c>
      <c r="B613" s="60">
        <v>132.66380000000001</v>
      </c>
      <c r="C613" s="60">
        <v>402.197</v>
      </c>
      <c r="D613" s="23">
        <f t="shared" si="18"/>
        <v>-3.5470449041887144E-3</v>
      </c>
      <c r="E613" s="23">
        <f t="shared" si="19"/>
        <v>-2.8713147773526317E-4</v>
      </c>
      <c r="H613" s="62">
        <v>570</v>
      </c>
      <c r="I613" s="62">
        <v>-4.0924528914925975E-3</v>
      </c>
      <c r="J613" s="62">
        <v>-3.7413999055251274E-3</v>
      </c>
    </row>
    <row r="614" spans="1:10" ht="15" x14ac:dyDescent="0.2">
      <c r="A614" s="57" t="s">
        <v>642</v>
      </c>
      <c r="B614" s="60">
        <v>134.33779999999999</v>
      </c>
      <c r="C614" s="60">
        <v>404.76010000000002</v>
      </c>
      <c r="D614" s="23">
        <f t="shared" si="18"/>
        <v>1.2539415003460919E-2</v>
      </c>
      <c r="E614" s="23">
        <f t="shared" si="19"/>
        <v>6.3525275864155422E-3</v>
      </c>
      <c r="H614" s="62">
        <v>571</v>
      </c>
      <c r="I614" s="62">
        <v>-8.597442399024215E-3</v>
      </c>
      <c r="J614" s="62">
        <v>-4.7364916124622951E-3</v>
      </c>
    </row>
    <row r="615" spans="1:10" ht="15" x14ac:dyDescent="0.2">
      <c r="A615" s="57" t="s">
        <v>643</v>
      </c>
      <c r="B615" s="60">
        <v>134.60720000000001</v>
      </c>
      <c r="C615" s="60">
        <v>402.10059999999999</v>
      </c>
      <c r="D615" s="23">
        <f t="shared" si="18"/>
        <v>2.0033842614971403E-3</v>
      </c>
      <c r="E615" s="23">
        <f t="shared" si="19"/>
        <v>-6.5922398532720491E-3</v>
      </c>
      <c r="H615" s="62">
        <v>572</v>
      </c>
      <c r="I615" s="62">
        <v>7.0288936154339949E-5</v>
      </c>
      <c r="J615" s="62">
        <v>-1.2522482260739893E-2</v>
      </c>
    </row>
    <row r="616" spans="1:10" ht="15" x14ac:dyDescent="0.2">
      <c r="A616" s="58">
        <v>44260</v>
      </c>
      <c r="B616" s="60">
        <v>136.73339999999999</v>
      </c>
      <c r="C616" s="60">
        <v>402.96789999999999</v>
      </c>
      <c r="D616" s="23">
        <f t="shared" si="18"/>
        <v>1.5672136929463936E-2</v>
      </c>
      <c r="E616" s="23">
        <f t="shared" si="19"/>
        <v>2.1546001005437062E-3</v>
      </c>
      <c r="H616" s="62">
        <v>573</v>
      </c>
      <c r="I616" s="62">
        <v>5.9105852343409931E-3</v>
      </c>
      <c r="J616" s="62">
        <v>1.231915152340074E-2</v>
      </c>
    </row>
    <row r="617" spans="1:10" ht="15" x14ac:dyDescent="0.2">
      <c r="A617" s="58">
        <v>44291</v>
      </c>
      <c r="B617" s="60">
        <v>135.38650000000001</v>
      </c>
      <c r="C617" s="60">
        <v>400.48180000000002</v>
      </c>
      <c r="D617" s="23">
        <f t="shared" si="18"/>
        <v>-9.8993936087744018E-3</v>
      </c>
      <c r="E617" s="23">
        <f t="shared" si="19"/>
        <v>-6.188583888950959E-3</v>
      </c>
      <c r="H617" s="62">
        <v>574</v>
      </c>
      <c r="I617" s="62">
        <v>-4.0982930231045775E-3</v>
      </c>
      <c r="J617" s="62">
        <v>-8.931051892053319E-4</v>
      </c>
    </row>
    <row r="618" spans="1:10" ht="15" x14ac:dyDescent="0.2">
      <c r="A618" s="58">
        <v>44321</v>
      </c>
      <c r="B618" s="60">
        <v>135.27109999999999</v>
      </c>
      <c r="C618" s="60">
        <v>400.6071</v>
      </c>
      <c r="D618" s="23">
        <f t="shared" si="18"/>
        <v>-8.5273797589943332E-4</v>
      </c>
      <c r="E618" s="23">
        <f t="shared" si="19"/>
        <v>3.1282420970202382E-4</v>
      </c>
      <c r="H618" s="62">
        <v>575</v>
      </c>
      <c r="I618" s="62">
        <v>3.8564207895919432E-3</v>
      </c>
      <c r="J618" s="62">
        <v>1.0320230988749931E-2</v>
      </c>
    </row>
    <row r="619" spans="1:10" ht="15" x14ac:dyDescent="0.2">
      <c r="A619" s="58">
        <v>44352</v>
      </c>
      <c r="B619" s="60">
        <v>136.23689999999999</v>
      </c>
      <c r="C619" s="60">
        <v>403.80619999999999</v>
      </c>
      <c r="D619" s="23">
        <f t="shared" si="18"/>
        <v>7.1143691795455049E-3</v>
      </c>
      <c r="E619" s="23">
        <f t="shared" si="19"/>
        <v>7.9539134070366335E-3</v>
      </c>
      <c r="H619" s="62">
        <v>576</v>
      </c>
      <c r="I619" s="62">
        <v>1.1729516244217784E-2</v>
      </c>
      <c r="J619" s="62">
        <v>-5.5245264349019444E-3</v>
      </c>
    </row>
    <row r="620" spans="1:10" ht="15" x14ac:dyDescent="0.2">
      <c r="A620" s="58">
        <v>44382</v>
      </c>
      <c r="B620" s="60">
        <v>135.41589999999999</v>
      </c>
      <c r="C620" s="60">
        <v>406.745</v>
      </c>
      <c r="D620" s="23">
        <f t="shared" si="18"/>
        <v>-6.044498710614403E-3</v>
      </c>
      <c r="E620" s="23">
        <f t="shared" si="19"/>
        <v>7.2513935640192637E-3</v>
      </c>
      <c r="H620" s="62">
        <v>577</v>
      </c>
      <c r="I620" s="62">
        <v>1.125053787842796E-4</v>
      </c>
      <c r="J620" s="62">
        <v>9.9758210440674955E-3</v>
      </c>
    </row>
    <row r="621" spans="1:10" ht="15" x14ac:dyDescent="0.2">
      <c r="A621" s="58">
        <v>44474</v>
      </c>
      <c r="B621" s="60">
        <v>136.01480000000001</v>
      </c>
      <c r="C621" s="60">
        <v>402.71730000000002</v>
      </c>
      <c r="D621" s="23">
        <f t="shared" si="18"/>
        <v>4.4129199232637384E-3</v>
      </c>
      <c r="E621" s="23">
        <f t="shared" si="19"/>
        <v>-9.9516265060744548E-3</v>
      </c>
      <c r="H621" s="62">
        <v>578</v>
      </c>
      <c r="I621" s="62">
        <v>7.0717037419637764E-3</v>
      </c>
      <c r="J621" s="62">
        <v>-5.7259010413045937E-3</v>
      </c>
    </row>
    <row r="622" spans="1:10" ht="15" x14ac:dyDescent="0.2">
      <c r="A622" s="58">
        <v>44505</v>
      </c>
      <c r="B622" s="60">
        <v>134.78809999999999</v>
      </c>
      <c r="C622" s="60">
        <v>399.12310000000002</v>
      </c>
      <c r="D622" s="23">
        <f t="shared" si="18"/>
        <v>-9.0597876949715054E-3</v>
      </c>
      <c r="E622" s="23">
        <f t="shared" si="19"/>
        <v>-8.9649363443081581E-3</v>
      </c>
      <c r="H622" s="62">
        <v>579</v>
      </c>
      <c r="I622" s="62">
        <v>-2.0579698975780039E-3</v>
      </c>
      <c r="J622" s="62">
        <v>8.003782417328395E-3</v>
      </c>
    </row>
    <row r="623" spans="1:10" ht="15" x14ac:dyDescent="0.2">
      <c r="A623" s="58">
        <v>44535</v>
      </c>
      <c r="B623" s="60">
        <v>131.3013</v>
      </c>
      <c r="C623" s="60">
        <v>390.64359999999999</v>
      </c>
      <c r="D623" s="23">
        <f t="shared" si="18"/>
        <v>-2.6209233399806509E-2</v>
      </c>
      <c r="E623" s="23">
        <f t="shared" si="19"/>
        <v>-2.1474255253150824E-2</v>
      </c>
      <c r="H623" s="62">
        <v>580</v>
      </c>
      <c r="I623" s="62">
        <v>1.4786832065571775E-4</v>
      </c>
      <c r="J623" s="62">
        <v>-1.4099438846995882E-3</v>
      </c>
    </row>
    <row r="624" spans="1:10" ht="15" x14ac:dyDescent="0.2">
      <c r="A624" s="57" t="s">
        <v>644</v>
      </c>
      <c r="B624" s="60">
        <v>133.52279999999999</v>
      </c>
      <c r="C624" s="60">
        <v>395.33629999999999</v>
      </c>
      <c r="D624" s="23">
        <f t="shared" si="18"/>
        <v>1.6777567524966126E-2</v>
      </c>
      <c r="E624" s="23">
        <f t="shared" si="19"/>
        <v>1.1941159720195981E-2</v>
      </c>
      <c r="H624" s="62">
        <v>581</v>
      </c>
      <c r="I624" s="62">
        <v>-3.51069194060481E-3</v>
      </c>
      <c r="J624" s="62">
        <v>6.9148044176684537E-3</v>
      </c>
    </row>
    <row r="625" spans="1:10" ht="15" x14ac:dyDescent="0.2">
      <c r="A625" s="57" t="s">
        <v>645</v>
      </c>
      <c r="B625" s="60">
        <v>134.75919999999999</v>
      </c>
      <c r="C625" s="60">
        <v>401.40679999999998</v>
      </c>
      <c r="D625" s="23">
        <f t="shared" si="18"/>
        <v>9.2172322662623547E-3</v>
      </c>
      <c r="E625" s="23">
        <f t="shared" si="19"/>
        <v>1.5238581849012974E-2</v>
      </c>
      <c r="H625" s="62">
        <v>582</v>
      </c>
      <c r="I625" s="62">
        <v>-5.6846333443177407E-3</v>
      </c>
      <c r="J625" s="62">
        <v>-8.9719365888345209E-3</v>
      </c>
    </row>
    <row r="626" spans="1:10" ht="15" x14ac:dyDescent="0.2">
      <c r="A626" s="57" t="s">
        <v>646</v>
      </c>
      <c r="B626" s="60">
        <v>134.1506</v>
      </c>
      <c r="C626" s="60">
        <v>400.3854</v>
      </c>
      <c r="D626" s="23">
        <f t="shared" si="18"/>
        <v>-4.5264325741399599E-3</v>
      </c>
      <c r="E626" s="23">
        <f t="shared" si="19"/>
        <v>-2.5477936864781183E-3</v>
      </c>
      <c r="H626" s="62">
        <v>583</v>
      </c>
      <c r="I626" s="62">
        <v>6.2868990297723854E-3</v>
      </c>
      <c r="J626" s="62">
        <v>-8.138930117518409E-3</v>
      </c>
    </row>
    <row r="627" spans="1:10" ht="15" x14ac:dyDescent="0.2">
      <c r="A627" s="57" t="s">
        <v>647</v>
      </c>
      <c r="B627" s="60">
        <v>137.0676</v>
      </c>
      <c r="C627" s="60">
        <v>396.93579999999997</v>
      </c>
      <c r="D627" s="23">
        <f t="shared" si="18"/>
        <v>2.1511185321259996E-2</v>
      </c>
      <c r="E627" s="23">
        <f t="shared" si="19"/>
        <v>-8.6530284758804775E-3</v>
      </c>
      <c r="H627" s="62">
        <v>584</v>
      </c>
      <c r="I627" s="62">
        <v>2.4502544440203906E-3</v>
      </c>
      <c r="J627" s="62">
        <v>5.5029765368695624E-3</v>
      </c>
    </row>
    <row r="628" spans="1:10" ht="15" x14ac:dyDescent="0.2">
      <c r="A628" s="57" t="s">
        <v>648</v>
      </c>
      <c r="B628" s="60">
        <v>137.07730000000001</v>
      </c>
      <c r="C628" s="60">
        <v>395.89510000000001</v>
      </c>
      <c r="D628" s="23">
        <f t="shared" si="18"/>
        <v>7.0765496670301028E-5</v>
      </c>
      <c r="E628" s="23">
        <f t="shared" si="19"/>
        <v>-2.6252775912637594E-3</v>
      </c>
      <c r="H628" s="62">
        <v>585</v>
      </c>
      <c r="I628" s="62">
        <v>5.6382083923873566E-3</v>
      </c>
      <c r="J628" s="62">
        <v>-1.3540280777622992E-2</v>
      </c>
    </row>
    <row r="629" spans="1:10" ht="15" x14ac:dyDescent="0.2">
      <c r="A629" s="57" t="s">
        <v>649</v>
      </c>
      <c r="B629" s="60">
        <v>137.56020000000001</v>
      </c>
      <c r="C629" s="60">
        <v>400.15410000000003</v>
      </c>
      <c r="D629" s="23">
        <f t="shared" si="18"/>
        <v>3.5166391891753297E-3</v>
      </c>
      <c r="E629" s="23">
        <f t="shared" si="19"/>
        <v>1.0700445745607731E-2</v>
      </c>
      <c r="H629" s="62">
        <v>586</v>
      </c>
      <c r="I629" s="62">
        <v>-2.5386426407089458E-3</v>
      </c>
      <c r="J629" s="62">
        <v>-2.5575433992553282E-3</v>
      </c>
    </row>
    <row r="630" spans="1:10" ht="15" x14ac:dyDescent="0.2">
      <c r="A630" s="57" t="s">
        <v>650</v>
      </c>
      <c r="B630" s="60">
        <v>136.91309999999999</v>
      </c>
      <c r="C630" s="60">
        <v>399.82650000000001</v>
      </c>
      <c r="D630" s="23">
        <f t="shared" si="18"/>
        <v>-4.7152214727699416E-3</v>
      </c>
      <c r="E630" s="23">
        <f t="shared" si="19"/>
        <v>-8.1901990701450445E-4</v>
      </c>
      <c r="H630" s="62">
        <v>587</v>
      </c>
      <c r="I630" s="62">
        <v>3.3436084561327857E-3</v>
      </c>
      <c r="J630" s="62">
        <v>2.2661501072697102E-3</v>
      </c>
    </row>
    <row r="631" spans="1:10" ht="15" x14ac:dyDescent="0.2">
      <c r="A631" s="57" t="s">
        <v>651</v>
      </c>
      <c r="B631" s="60">
        <v>136.92269999999999</v>
      </c>
      <c r="C631" s="60">
        <v>403.90249999999997</v>
      </c>
      <c r="D631" s="23">
        <f t="shared" si="18"/>
        <v>7.011501055689061E-5</v>
      </c>
      <c r="E631" s="23">
        <f t="shared" si="19"/>
        <v>1.0142809189874799E-2</v>
      </c>
      <c r="H631" s="62">
        <v>588</v>
      </c>
      <c r="I631" s="62">
        <v>4.0635204312338535E-3</v>
      </c>
      <c r="J631" s="62">
        <v>1.1923070059189427E-2</v>
      </c>
    </row>
    <row r="632" spans="1:10" ht="15" x14ac:dyDescent="0.2">
      <c r="A632" s="57" t="s">
        <v>652</v>
      </c>
      <c r="B632" s="60">
        <v>137.4829</v>
      </c>
      <c r="C632" s="60">
        <v>403.00639999999999</v>
      </c>
      <c r="D632" s="23">
        <f t="shared" si="18"/>
        <v>4.0830127246477997E-3</v>
      </c>
      <c r="E632" s="23">
        <f t="shared" si="19"/>
        <v>-2.2210694872318434E-3</v>
      </c>
      <c r="H632" s="62">
        <v>589</v>
      </c>
      <c r="I632" s="62">
        <v>5.4296823230003642E-3</v>
      </c>
      <c r="J632" s="62">
        <v>-5.9351077929421106E-3</v>
      </c>
    </row>
    <row r="633" spans="1:10" ht="15" x14ac:dyDescent="0.2">
      <c r="A633" s="57" t="s">
        <v>653</v>
      </c>
      <c r="B633" s="60">
        <v>137.31870000000001</v>
      </c>
      <c r="C633" s="60">
        <v>403.80619999999999</v>
      </c>
      <c r="D633" s="23">
        <f t="shared" si="18"/>
        <v>-1.1950441303222282E-3</v>
      </c>
      <c r="E633" s="23">
        <f t="shared" si="19"/>
        <v>1.9826171826910757E-3</v>
      </c>
      <c r="H633" s="62">
        <v>590</v>
      </c>
      <c r="I633" s="62">
        <v>-2.8164692410863135E-3</v>
      </c>
      <c r="J633" s="62">
        <v>1.601008993379607E-4</v>
      </c>
    </row>
    <row r="634" spans="1:10" ht="15" x14ac:dyDescent="0.2">
      <c r="A634" s="57" t="s">
        <v>654</v>
      </c>
      <c r="B634" s="60">
        <v>136.85509999999999</v>
      </c>
      <c r="C634" s="60">
        <v>404.0181</v>
      </c>
      <c r="D634" s="23">
        <f t="shared" si="18"/>
        <v>-3.3817997331088831E-3</v>
      </c>
      <c r="E634" s="23">
        <f t="shared" si="19"/>
        <v>5.2461904119506541E-4</v>
      </c>
      <c r="H634" s="62">
        <v>591</v>
      </c>
      <c r="I634" s="62">
        <v>5.8495708912749249E-4</v>
      </c>
      <c r="J634" s="62">
        <v>3.4599315148510423E-3</v>
      </c>
    </row>
    <row r="635" spans="1:10" ht="15" x14ac:dyDescent="0.2">
      <c r="A635" s="57" t="s">
        <v>655</v>
      </c>
      <c r="B635" s="60">
        <v>137.18350000000001</v>
      </c>
      <c r="C635" s="60">
        <v>404.74079999999998</v>
      </c>
      <c r="D635" s="23">
        <f t="shared" si="18"/>
        <v>2.3967437959802199E-3</v>
      </c>
      <c r="E635" s="23">
        <f t="shared" si="19"/>
        <v>1.7871832813464628E-3</v>
      </c>
      <c r="H635" s="62">
        <v>592</v>
      </c>
      <c r="I635" s="62">
        <v>-4.1887630796863431E-4</v>
      </c>
      <c r="J635" s="62">
        <v>1.1160303338503591E-2</v>
      </c>
    </row>
    <row r="636" spans="1:10" ht="15" x14ac:dyDescent="0.2">
      <c r="A636" s="58">
        <v>44202</v>
      </c>
      <c r="B636" s="60">
        <v>136.8261</v>
      </c>
      <c r="C636" s="60">
        <v>404.3843</v>
      </c>
      <c r="D636" s="23">
        <f t="shared" si="18"/>
        <v>-2.6086692048759384E-3</v>
      </c>
      <c r="E636" s="23">
        <f t="shared" si="19"/>
        <v>-8.811987740061861E-4</v>
      </c>
      <c r="H636" s="62">
        <v>593</v>
      </c>
      <c r="I636" s="62">
        <v>1.2865177256686303E-2</v>
      </c>
      <c r="J636" s="62">
        <v>1.3859888581004651E-3</v>
      </c>
    </row>
    <row r="637" spans="1:10" ht="15" x14ac:dyDescent="0.2">
      <c r="A637" s="58">
        <v>44233</v>
      </c>
      <c r="B637" s="60">
        <v>136.52670000000001</v>
      </c>
      <c r="C637" s="60">
        <v>405.02019999999999</v>
      </c>
      <c r="D637" s="23">
        <f t="shared" si="18"/>
        <v>-2.1905765715639312E-3</v>
      </c>
      <c r="E637" s="23">
        <f t="shared" si="19"/>
        <v>1.5712789608460405E-3</v>
      </c>
      <c r="H637" s="62">
        <v>594</v>
      </c>
      <c r="I637" s="62">
        <v>2.4607676603795843E-3</v>
      </c>
      <c r="J637" s="62">
        <v>-3.0516576260434698E-3</v>
      </c>
    </row>
    <row r="638" spans="1:10" ht="15" x14ac:dyDescent="0.2">
      <c r="A638" s="58">
        <v>44261</v>
      </c>
      <c r="B638" s="60">
        <v>136.76820000000001</v>
      </c>
      <c r="C638" s="60">
        <v>403.517</v>
      </c>
      <c r="D638" s="23">
        <f t="shared" si="18"/>
        <v>1.7673221334096041E-3</v>
      </c>
      <c r="E638" s="23">
        <f t="shared" si="19"/>
        <v>-3.7183242327709747E-3</v>
      </c>
      <c r="H638" s="62">
        <v>595</v>
      </c>
      <c r="I638" s="62">
        <v>-6.8938544964118706E-4</v>
      </c>
      <c r="J638" s="62">
        <v>1.8460579937248194E-3</v>
      </c>
    </row>
    <row r="639" spans="1:10" ht="15" x14ac:dyDescent="0.2">
      <c r="A639" s="58">
        <v>44292</v>
      </c>
      <c r="B639" s="60">
        <v>137.00970000000001</v>
      </c>
      <c r="C639" s="60">
        <v>407.20760000000001</v>
      </c>
      <c r="D639" s="23">
        <f t="shared" si="18"/>
        <v>1.7642042154417112E-3</v>
      </c>
      <c r="E639" s="23">
        <f t="shared" si="19"/>
        <v>9.1045109361086174E-3</v>
      </c>
      <c r="H639" s="62">
        <v>596</v>
      </c>
      <c r="I639" s="62">
        <v>-8.5359313970352342E-6</v>
      </c>
      <c r="J639" s="62">
        <v>4.7440936478667772E-3</v>
      </c>
    </row>
    <row r="640" spans="1:10" ht="15" x14ac:dyDescent="0.2">
      <c r="A640" s="58">
        <v>44383</v>
      </c>
      <c r="B640" s="60">
        <v>136.09209999999999</v>
      </c>
      <c r="C640" s="60">
        <v>406.8125</v>
      </c>
      <c r="D640" s="23">
        <f t="shared" si="18"/>
        <v>-6.7198638234519025E-3</v>
      </c>
      <c r="E640" s="23">
        <f t="shared" si="19"/>
        <v>-9.7073777668702367E-4</v>
      </c>
      <c r="H640" s="62">
        <v>597</v>
      </c>
      <c r="I640" s="62">
        <v>5.1124119977040286E-4</v>
      </c>
      <c r="J640" s="62">
        <v>6.7325462223869949E-3</v>
      </c>
    </row>
    <row r="641" spans="1:10" ht="15" x14ac:dyDescent="0.2">
      <c r="A641" s="58">
        <v>44414</v>
      </c>
      <c r="B641" s="60">
        <v>135.05860000000001</v>
      </c>
      <c r="C641" s="60">
        <v>406.89920000000001</v>
      </c>
      <c r="D641" s="23">
        <f t="shared" si="18"/>
        <v>-7.623104088366083E-3</v>
      </c>
      <c r="E641" s="23">
        <f t="shared" si="19"/>
        <v>2.130975880722999E-4</v>
      </c>
      <c r="H641" s="62">
        <v>598</v>
      </c>
      <c r="I641" s="62">
        <v>3.4909994065763779E-4</v>
      </c>
      <c r="J641" s="62">
        <v>1.5522599626781298E-5</v>
      </c>
    </row>
    <row r="642" spans="1:10" ht="15" x14ac:dyDescent="0.2">
      <c r="A642" s="58">
        <v>44445</v>
      </c>
      <c r="B642" s="60">
        <v>134.33420000000001</v>
      </c>
      <c r="C642" s="60">
        <v>406.2921</v>
      </c>
      <c r="D642" s="23">
        <f t="shared" si="18"/>
        <v>-5.3780334589416615E-3</v>
      </c>
      <c r="E642" s="23">
        <f t="shared" si="19"/>
        <v>-1.4931298767975937E-3</v>
      </c>
      <c r="H642" s="62">
        <v>599</v>
      </c>
      <c r="I642" s="62">
        <v>-1.1149413537669503E-3</v>
      </c>
      <c r="J642" s="62">
        <v>4.0741523735891372E-3</v>
      </c>
    </row>
    <row r="643" spans="1:10" ht="15" x14ac:dyDescent="0.2">
      <c r="A643" s="58">
        <v>44475</v>
      </c>
      <c r="B643" s="60">
        <v>135.1069</v>
      </c>
      <c r="C643" s="60">
        <v>408.18079999999998</v>
      </c>
      <c r="D643" s="23">
        <f t="shared" si="18"/>
        <v>5.7355920703451458E-3</v>
      </c>
      <c r="E643" s="23">
        <f t="shared" si="19"/>
        <v>4.6378544588661103E-3</v>
      </c>
      <c r="H643" s="62">
        <v>600</v>
      </c>
      <c r="I643" s="62">
        <v>1.2101074992261506E-4</v>
      </c>
      <c r="J643" s="62">
        <v>-3.5419481073810143E-3</v>
      </c>
    </row>
    <row r="644" spans="1:10" ht="15" x14ac:dyDescent="0.2">
      <c r="A644" s="58">
        <v>44506</v>
      </c>
      <c r="B644" s="60">
        <v>135.94720000000001</v>
      </c>
      <c r="C644" s="60">
        <v>408.8553</v>
      </c>
      <c r="D644" s="23">
        <f t="shared" si="18"/>
        <v>6.2002581180910623E-3</v>
      </c>
      <c r="E644" s="23">
        <f t="shared" si="19"/>
        <v>1.65109021065165E-3</v>
      </c>
      <c r="H644" s="62">
        <v>601</v>
      </c>
      <c r="I644" s="62">
        <v>3.0134029898533504E-3</v>
      </c>
      <c r="J644" s="62">
        <v>7.6717780966706825E-3</v>
      </c>
    </row>
    <row r="645" spans="1:10" ht="15" x14ac:dyDescent="0.2">
      <c r="A645" s="57" t="s">
        <v>656</v>
      </c>
      <c r="B645" s="60">
        <v>135.7637</v>
      </c>
      <c r="C645" s="60">
        <v>409.77069999999998</v>
      </c>
      <c r="D645" s="23">
        <f t="shared" ref="D645:D708" si="20">LN(B645/B644)</f>
        <v>-1.3507005269056331E-3</v>
      </c>
      <c r="E645" s="23">
        <f t="shared" ref="E645:E708" si="21">LN(C645/C644)</f>
        <v>2.2364312434262324E-3</v>
      </c>
      <c r="H645" s="62">
        <v>602</v>
      </c>
      <c r="I645" s="62">
        <v>1.7397289599556899E-3</v>
      </c>
      <c r="J645" s="62">
        <v>1.5971584420753728E-3</v>
      </c>
    </row>
    <row r="646" spans="1:10" ht="15" x14ac:dyDescent="0.2">
      <c r="A646" s="57" t="s">
        <v>657</v>
      </c>
      <c r="B646" s="60">
        <v>135.22280000000001</v>
      </c>
      <c r="C646" s="60">
        <v>409.01909999999998</v>
      </c>
      <c r="D646" s="23">
        <f t="shared" si="20"/>
        <v>-3.9920860880439607E-3</v>
      </c>
      <c r="E646" s="23">
        <f t="shared" si="21"/>
        <v>-1.835880737896407E-3</v>
      </c>
      <c r="H646" s="62">
        <v>603</v>
      </c>
      <c r="I646" s="62">
        <v>-2.6319969986537085E-3</v>
      </c>
      <c r="J646" s="62">
        <v>-2.2932836807754032E-3</v>
      </c>
    </row>
    <row r="647" spans="1:10" ht="15" x14ac:dyDescent="0.2">
      <c r="A647" s="57" t="s">
        <v>658</v>
      </c>
      <c r="B647" s="60">
        <v>132.47</v>
      </c>
      <c r="C647" s="60">
        <v>406.73540000000003</v>
      </c>
      <c r="D647" s="23">
        <f t="shared" si="20"/>
        <v>-2.0567583747981323E-2</v>
      </c>
      <c r="E647" s="23">
        <f t="shared" si="21"/>
        <v>-5.5990030479547625E-3</v>
      </c>
      <c r="H647" s="62">
        <v>604</v>
      </c>
      <c r="I647" s="62">
        <v>3.7805451688636606E-3</v>
      </c>
      <c r="J647" s="62">
        <v>-1.1129143126001245E-2</v>
      </c>
    </row>
    <row r="648" spans="1:10" ht="15" x14ac:dyDescent="0.2">
      <c r="A648" s="57" t="s">
        <v>659</v>
      </c>
      <c r="B648" s="60">
        <v>133.0206</v>
      </c>
      <c r="C648" s="60">
        <v>406.60050000000001</v>
      </c>
      <c r="D648" s="23">
        <f t="shared" si="20"/>
        <v>4.1477987498419041E-3</v>
      </c>
      <c r="E648" s="23">
        <f t="shared" si="21"/>
        <v>-3.3172026769510494E-4</v>
      </c>
      <c r="H648" s="62">
        <v>605</v>
      </c>
      <c r="I648" s="62">
        <v>1.6045494696851298E-3</v>
      </c>
      <c r="J648" s="62">
        <v>7.813207346505582E-3</v>
      </c>
    </row>
    <row r="649" spans="1:10" ht="15" x14ac:dyDescent="0.2">
      <c r="A649" s="57" t="s">
        <v>660</v>
      </c>
      <c r="B649" s="60">
        <v>130.55760000000001</v>
      </c>
      <c r="C649" s="60">
        <v>401.11529999999999</v>
      </c>
      <c r="D649" s="23">
        <f t="shared" si="20"/>
        <v>-1.868949475211391E-2</v>
      </c>
      <c r="E649" s="23">
        <f t="shared" si="21"/>
        <v>-1.3582213753805075E-2</v>
      </c>
      <c r="H649" s="62">
        <v>606</v>
      </c>
      <c r="I649" s="62">
        <v>-4.6633745783486108E-3</v>
      </c>
      <c r="J649" s="62">
        <v>-4.5116867660934543E-3</v>
      </c>
    </row>
    <row r="650" spans="1:10" ht="15" x14ac:dyDescent="0.2">
      <c r="A650" s="57" t="s">
        <v>661</v>
      </c>
      <c r="B650" s="60">
        <v>131.7456</v>
      </c>
      <c r="C650" s="60">
        <v>406.85770000000002</v>
      </c>
      <c r="D650" s="23">
        <f t="shared" si="20"/>
        <v>9.058281585454778E-3</v>
      </c>
      <c r="E650" s="23">
        <f t="shared" si="21"/>
        <v>1.4214575708164392E-2</v>
      </c>
      <c r="H650" s="62">
        <v>607</v>
      </c>
      <c r="I650" s="62">
        <v>1.0311632499678551E-3</v>
      </c>
      <c r="J650" s="62">
        <v>9.7526686942303615E-3</v>
      </c>
    </row>
    <row r="651" spans="1:10" ht="15" x14ac:dyDescent="0.2">
      <c r="A651" s="57" t="s">
        <v>662</v>
      </c>
      <c r="B651" s="60">
        <v>132.35409999999999</v>
      </c>
      <c r="C651" s="60">
        <v>409.03280000000001</v>
      </c>
      <c r="D651" s="23">
        <f t="shared" si="20"/>
        <v>4.6081163801224819E-3</v>
      </c>
      <c r="E651" s="23">
        <f t="shared" si="21"/>
        <v>5.3318555686907134E-3</v>
      </c>
      <c r="H651" s="62">
        <v>608</v>
      </c>
      <c r="I651" s="62">
        <v>-6.2218530591456808E-3</v>
      </c>
      <c r="J651" s="62">
        <v>8.3075292006339653E-3</v>
      </c>
    </row>
    <row r="652" spans="1:10" ht="15" x14ac:dyDescent="0.2">
      <c r="A652" s="57" t="s">
        <v>663</v>
      </c>
      <c r="B652" s="60">
        <v>131.32060000000001</v>
      </c>
      <c r="C652" s="60">
        <v>408.53980000000001</v>
      </c>
      <c r="D652" s="23">
        <f t="shared" si="20"/>
        <v>-7.8392450447455058E-3</v>
      </c>
      <c r="E652" s="23">
        <f t="shared" si="21"/>
        <v>-1.2060092516652176E-3</v>
      </c>
      <c r="H652" s="62">
        <v>609</v>
      </c>
      <c r="I652" s="62">
        <v>1.8289338268667585E-3</v>
      </c>
      <c r="J652" s="62">
        <v>-2.0446632354242092E-3</v>
      </c>
    </row>
    <row r="653" spans="1:10" ht="15" x14ac:dyDescent="0.2">
      <c r="A653" s="57" t="s">
        <v>664</v>
      </c>
      <c r="B653" s="60">
        <v>132.23820000000001</v>
      </c>
      <c r="C653" s="60">
        <v>410.95659999999998</v>
      </c>
      <c r="D653" s="23">
        <f t="shared" si="20"/>
        <v>6.963180190154899E-3</v>
      </c>
      <c r="E653" s="23">
        <f t="shared" si="21"/>
        <v>5.8982736388536443E-3</v>
      </c>
      <c r="H653" s="62">
        <v>610</v>
      </c>
      <c r="I653" s="62">
        <v>-1.3267794036843073E-3</v>
      </c>
      <c r="J653" s="62">
        <v>1.0396479259490441E-3</v>
      </c>
    </row>
    <row r="654" spans="1:10" ht="15" x14ac:dyDescent="0.2">
      <c r="A654" s="57" t="s">
        <v>665</v>
      </c>
      <c r="B654" s="60">
        <v>133.80289999999999</v>
      </c>
      <c r="C654" s="60">
        <v>412.41629999999998</v>
      </c>
      <c r="D654" s="23">
        <f t="shared" si="20"/>
        <v>1.1762979794870537E-2</v>
      </c>
      <c r="E654" s="23">
        <f t="shared" si="21"/>
        <v>3.5456632814745326E-3</v>
      </c>
      <c r="H654" s="62">
        <v>611</v>
      </c>
      <c r="I654" s="62">
        <v>5.9780883096620724E-3</v>
      </c>
      <c r="J654" s="62">
        <v>3.7443927675346982E-4</v>
      </c>
    </row>
    <row r="655" spans="1:10" ht="15" x14ac:dyDescent="0.2">
      <c r="A655" s="57" t="s">
        <v>666</v>
      </c>
      <c r="B655" s="60">
        <v>133.38759999999999</v>
      </c>
      <c r="C655" s="60">
        <v>413.24770000000001</v>
      </c>
      <c r="D655" s="23">
        <f t="shared" si="20"/>
        <v>-3.1086459619170548E-3</v>
      </c>
      <c r="E655" s="23">
        <f t="shared" si="21"/>
        <v>2.0138949524200526E-3</v>
      </c>
      <c r="H655" s="62">
        <v>612</v>
      </c>
      <c r="I655" s="62">
        <v>1.1936726435901926E-3</v>
      </c>
      <c r="J655" s="62">
        <v>-7.7859124968622413E-3</v>
      </c>
    </row>
    <row r="656" spans="1:10" ht="15" x14ac:dyDescent="0.2">
      <c r="A656" s="57" t="s">
        <v>667</v>
      </c>
      <c r="B656" s="60">
        <v>132.61490000000001</v>
      </c>
      <c r="C656" s="60">
        <v>413.4701</v>
      </c>
      <c r="D656" s="23">
        <f t="shared" si="20"/>
        <v>-5.809736174757078E-3</v>
      </c>
      <c r="E656" s="23">
        <f t="shared" si="21"/>
        <v>5.3803124927273029E-4</v>
      </c>
      <c r="H656" s="62">
        <v>613</v>
      </c>
      <c r="I656" s="62">
        <v>7.4006585571575814E-3</v>
      </c>
      <c r="J656" s="62">
        <v>-5.2460584566138748E-3</v>
      </c>
    </row>
    <row r="657" spans="1:10" ht="15" x14ac:dyDescent="0.2">
      <c r="A657" s="57" t="s">
        <v>668</v>
      </c>
      <c r="B657" s="60">
        <v>136.208</v>
      </c>
      <c r="C657" s="60">
        <v>413.81810000000002</v>
      </c>
      <c r="D657" s="23">
        <f t="shared" si="20"/>
        <v>2.6733689678619776E-2</v>
      </c>
      <c r="E657" s="23">
        <f t="shared" si="21"/>
        <v>8.413029958023768E-4</v>
      </c>
      <c r="H657" s="62">
        <v>614</v>
      </c>
      <c r="I657" s="62">
        <v>-4.2113834261006695E-3</v>
      </c>
      <c r="J657" s="62">
        <v>-1.9772004628502895E-3</v>
      </c>
    </row>
    <row r="658" spans="1:10" ht="15" x14ac:dyDescent="0.2">
      <c r="A658" s="58">
        <v>44203</v>
      </c>
      <c r="B658" s="60">
        <v>134.566</v>
      </c>
      <c r="C658" s="60">
        <v>416.10919999999999</v>
      </c>
      <c r="D658" s="23">
        <f t="shared" si="20"/>
        <v>-1.2128344137079207E-2</v>
      </c>
      <c r="E658" s="23">
        <f t="shared" si="21"/>
        <v>5.5212205216796529E-3</v>
      </c>
      <c r="H658" s="62">
        <v>615</v>
      </c>
      <c r="I658" s="62">
        <v>-1.0329357751153877E-4</v>
      </c>
      <c r="J658" s="62">
        <v>4.1611778721356259E-4</v>
      </c>
    </row>
    <row r="659" spans="1:10" ht="15" x14ac:dyDescent="0.2">
      <c r="A659" s="58">
        <v>44234</v>
      </c>
      <c r="B659" s="60">
        <v>135.32900000000001</v>
      </c>
      <c r="C659" s="60">
        <v>419.28980000000001</v>
      </c>
      <c r="D659" s="23">
        <f t="shared" si="20"/>
        <v>5.6540657119258375E-3</v>
      </c>
      <c r="E659" s="23">
        <f t="shared" si="21"/>
        <v>7.6146018086132739E-3</v>
      </c>
      <c r="H659" s="62">
        <v>616</v>
      </c>
      <c r="I659" s="62">
        <v>3.5145728867504514E-3</v>
      </c>
      <c r="J659" s="62">
        <v>4.4393405202861821E-3</v>
      </c>
    </row>
    <row r="660" spans="1:10" ht="15" x14ac:dyDescent="0.2">
      <c r="A660" s="58">
        <v>44354</v>
      </c>
      <c r="B660" s="60">
        <v>135.16480000000001</v>
      </c>
      <c r="C660" s="60">
        <v>418.52609999999999</v>
      </c>
      <c r="D660" s="23">
        <f t="shared" si="20"/>
        <v>-1.2140760355244026E-3</v>
      </c>
      <c r="E660" s="23">
        <f t="shared" si="21"/>
        <v>-1.82307404650449E-3</v>
      </c>
      <c r="H660" s="62">
        <v>617</v>
      </c>
      <c r="I660" s="62">
        <v>-2.4608741505003934E-3</v>
      </c>
      <c r="J660" s="62">
        <v>9.7122677145196571E-3</v>
      </c>
    </row>
    <row r="661" spans="1:10" ht="15" x14ac:dyDescent="0.2">
      <c r="A661" s="58">
        <v>44384</v>
      </c>
      <c r="B661" s="60">
        <v>134.9427</v>
      </c>
      <c r="C661" s="60">
        <v>420.0052</v>
      </c>
      <c r="D661" s="23">
        <f t="shared" si="20"/>
        <v>-1.6445307890780663E-3</v>
      </c>
      <c r="E661" s="23">
        <f t="shared" si="21"/>
        <v>3.5278385768765003E-3</v>
      </c>
      <c r="H661" s="62">
        <v>618</v>
      </c>
      <c r="I661" s="62">
        <v>2.2878437266527574E-3</v>
      </c>
      <c r="J661" s="62">
        <v>-1.2239470232727211E-2</v>
      </c>
    </row>
    <row r="662" spans="1:10" ht="15" x14ac:dyDescent="0.2">
      <c r="A662" s="58">
        <v>44415</v>
      </c>
      <c r="B662" s="60">
        <v>134.82679999999999</v>
      </c>
      <c r="C662" s="60">
        <v>416.58300000000003</v>
      </c>
      <c r="D662" s="23">
        <f t="shared" si="20"/>
        <v>-8.5925211805559971E-4</v>
      </c>
      <c r="E662" s="23">
        <f t="shared" si="21"/>
        <v>-8.1813706879336236E-3</v>
      </c>
      <c r="H662" s="62">
        <v>619</v>
      </c>
      <c r="I662" s="62">
        <v>-3.8301180534280332E-3</v>
      </c>
      <c r="J662" s="62">
        <v>-5.1348182908801249E-3</v>
      </c>
    </row>
    <row r="663" spans="1:10" ht="15" x14ac:dyDescent="0.2">
      <c r="A663" s="58">
        <v>44446</v>
      </c>
      <c r="B663" s="60">
        <v>135.51249999999999</v>
      </c>
      <c r="C663" s="60">
        <v>421.0299</v>
      </c>
      <c r="D663" s="23">
        <f t="shared" si="20"/>
        <v>5.0728952135201642E-3</v>
      </c>
      <c r="E663" s="23">
        <f t="shared" si="21"/>
        <v>1.0618131072937045E-2</v>
      </c>
      <c r="H663" s="62">
        <v>620</v>
      </c>
      <c r="I663" s="62">
        <v>-1.1617688031547576E-2</v>
      </c>
      <c r="J663" s="62">
        <v>-9.856567221603248E-3</v>
      </c>
    </row>
    <row r="664" spans="1:10" ht="15" x14ac:dyDescent="0.2">
      <c r="A664" s="58">
        <v>44537</v>
      </c>
      <c r="B664" s="60">
        <v>135.27099999999999</v>
      </c>
      <c r="C664" s="60">
        <v>422.53800000000001</v>
      </c>
      <c r="D664" s="23">
        <f t="shared" si="20"/>
        <v>-1.7837132914698412E-3</v>
      </c>
      <c r="E664" s="23">
        <f t="shared" si="21"/>
        <v>3.5755310430420793E-3</v>
      </c>
      <c r="H664" s="62">
        <v>621</v>
      </c>
      <c r="I664" s="62">
        <v>7.9026350213881776E-3</v>
      </c>
      <c r="J664" s="62">
        <v>4.0385246988078032E-3</v>
      </c>
    </row>
    <row r="665" spans="1:10" ht="15" x14ac:dyDescent="0.2">
      <c r="A665" s="57" t="s">
        <v>669</v>
      </c>
      <c r="B665" s="60">
        <v>135.78299999999999</v>
      </c>
      <c r="C665" s="60">
        <v>421.09750000000003</v>
      </c>
      <c r="D665" s="23">
        <f t="shared" si="20"/>
        <v>3.777849498216588E-3</v>
      </c>
      <c r="E665" s="23">
        <f t="shared" si="21"/>
        <v>-3.414985263044415E-3</v>
      </c>
      <c r="H665" s="62">
        <v>622</v>
      </c>
      <c r="I665" s="62">
        <v>4.4694838339652022E-3</v>
      </c>
      <c r="J665" s="62">
        <v>1.0769098015047772E-2</v>
      </c>
    </row>
    <row r="666" spans="1:10" ht="15" x14ac:dyDescent="0.2">
      <c r="A666" s="57" t="s">
        <v>670</v>
      </c>
      <c r="B666" s="60">
        <v>136.7199</v>
      </c>
      <c r="C666" s="60">
        <v>421.72590000000002</v>
      </c>
      <c r="D666" s="23">
        <f t="shared" si="20"/>
        <v>6.8762841910270621E-3</v>
      </c>
      <c r="E666" s="23">
        <f t="shared" si="21"/>
        <v>1.4911786180668524E-3</v>
      </c>
      <c r="H666" s="62">
        <v>623</v>
      </c>
      <c r="I666" s="62">
        <v>-1.7715197263002416E-3</v>
      </c>
      <c r="J666" s="62">
        <v>-7.7627396017787673E-4</v>
      </c>
    </row>
    <row r="667" spans="1:10" ht="15" x14ac:dyDescent="0.2">
      <c r="A667" s="57" t="s">
        <v>671</v>
      </c>
      <c r="B667" s="60">
        <v>136.8261</v>
      </c>
      <c r="C667" s="60">
        <v>420.28550000000001</v>
      </c>
      <c r="D667" s="23">
        <f t="shared" si="20"/>
        <v>7.7646907895345414E-4</v>
      </c>
      <c r="E667" s="23">
        <f t="shared" si="21"/>
        <v>-3.4213346875200303E-3</v>
      </c>
      <c r="H667" s="62">
        <v>624</v>
      </c>
      <c r="I667" s="62">
        <v>1.0052172707490621E-2</v>
      </c>
      <c r="J667" s="62">
        <v>-1.8705201183371101E-2</v>
      </c>
    </row>
    <row r="668" spans="1:10" ht="15" x14ac:dyDescent="0.2">
      <c r="A668" s="57" t="s">
        <v>672</v>
      </c>
      <c r="B668" s="60">
        <v>136.7295</v>
      </c>
      <c r="C668" s="60">
        <v>416.98899999999998</v>
      </c>
      <c r="D668" s="23">
        <f t="shared" si="20"/>
        <v>-7.0625499178448724E-4</v>
      </c>
      <c r="E668" s="23">
        <f t="shared" si="21"/>
        <v>-7.8743996947099274E-3</v>
      </c>
      <c r="H668" s="62">
        <v>625</v>
      </c>
      <c r="I668" s="62">
        <v>3.1606970929402741E-4</v>
      </c>
      <c r="J668" s="62">
        <v>-2.941347300557787E-3</v>
      </c>
    </row>
    <row r="669" spans="1:10" ht="15" x14ac:dyDescent="0.2">
      <c r="A669" s="57" t="s">
        <v>673</v>
      </c>
      <c r="B669" s="60">
        <v>136.41079999999999</v>
      </c>
      <c r="C669" s="60">
        <v>410.83089999999999</v>
      </c>
      <c r="D669" s="23">
        <f t="shared" si="20"/>
        <v>-2.3336003118430292E-3</v>
      </c>
      <c r="E669" s="23">
        <f t="shared" si="21"/>
        <v>-1.4878148243687257E-2</v>
      </c>
      <c r="H669" s="62">
        <v>626</v>
      </c>
      <c r="I669" s="62">
        <v>1.880842296000921E-3</v>
      </c>
      <c r="J669" s="62">
        <v>8.8196034496068106E-3</v>
      </c>
    </row>
    <row r="670" spans="1:10" ht="15" x14ac:dyDescent="0.2">
      <c r="A670" s="57" t="s">
        <v>674</v>
      </c>
      <c r="B670" s="60">
        <v>137.02889999999999</v>
      </c>
      <c r="C670" s="60">
        <v>416.7183</v>
      </c>
      <c r="D670" s="23">
        <f t="shared" si="20"/>
        <v>4.5209313261329225E-3</v>
      </c>
      <c r="E670" s="23">
        <f t="shared" si="21"/>
        <v>1.4228759640485865E-2</v>
      </c>
      <c r="H670" s="62">
        <v>627</v>
      </c>
      <c r="I670" s="62">
        <v>-1.8572488387437185E-3</v>
      </c>
      <c r="J670" s="62">
        <v>1.0382289317292142E-3</v>
      </c>
    </row>
    <row r="671" spans="1:10" ht="15" x14ac:dyDescent="0.2">
      <c r="A671" s="57" t="s">
        <v>675</v>
      </c>
      <c r="B671" s="60">
        <v>136.3528</v>
      </c>
      <c r="C671" s="60">
        <v>420.09219999999999</v>
      </c>
      <c r="D671" s="23">
        <f t="shared" si="20"/>
        <v>-4.9462080190212365E-3</v>
      </c>
      <c r="E671" s="23">
        <f t="shared" si="21"/>
        <v>8.0637570443239451E-3</v>
      </c>
      <c r="H671" s="62">
        <v>628</v>
      </c>
      <c r="I671" s="62">
        <v>3.1577432329641758E-4</v>
      </c>
      <c r="J671" s="62">
        <v>9.8270348665783821E-3</v>
      </c>
    </row>
    <row r="672" spans="1:10" ht="15" x14ac:dyDescent="0.2">
      <c r="A672" s="57" t="s">
        <v>676</v>
      </c>
      <c r="B672" s="60">
        <v>136.4494</v>
      </c>
      <c r="C672" s="60">
        <v>420.97190000000001</v>
      </c>
      <c r="D672" s="23">
        <f t="shared" si="20"/>
        <v>7.0820546196124351E-4</v>
      </c>
      <c r="E672" s="23">
        <f t="shared" si="21"/>
        <v>2.0918746164359766E-3</v>
      </c>
      <c r="H672" s="62">
        <v>629</v>
      </c>
      <c r="I672" s="62">
        <v>2.1380327391884411E-3</v>
      </c>
      <c r="J672" s="62">
        <v>-4.3591022264202845E-3</v>
      </c>
    </row>
    <row r="673" spans="1:10" ht="15" x14ac:dyDescent="0.2">
      <c r="A673" s="57" t="s">
        <v>677</v>
      </c>
      <c r="B673" s="60">
        <v>137.56979999999999</v>
      </c>
      <c r="C673" s="60">
        <v>425.30279999999999</v>
      </c>
      <c r="D673" s="23">
        <f t="shared" si="20"/>
        <v>8.1775747369293595E-3</v>
      </c>
      <c r="E673" s="23">
        <f t="shared" si="21"/>
        <v>1.0235300214423482E-2</v>
      </c>
      <c r="H673" s="62">
        <v>630</v>
      </c>
      <c r="I673" s="62">
        <v>-2.5873493563992138E-4</v>
      </c>
      <c r="J673" s="62">
        <v>2.2413521183309972E-3</v>
      </c>
    </row>
    <row r="674" spans="1:10" ht="15" x14ac:dyDescent="0.2">
      <c r="A674" s="57" t="s">
        <v>678</v>
      </c>
      <c r="B674" s="60">
        <v>137.76300000000001</v>
      </c>
      <c r="C674" s="60">
        <v>426.34690000000001</v>
      </c>
      <c r="D674" s="23">
        <f t="shared" si="20"/>
        <v>1.4033927792777602E-3</v>
      </c>
      <c r="E674" s="23">
        <f t="shared" si="21"/>
        <v>2.4519483141917696E-3</v>
      </c>
      <c r="H674" s="62">
        <v>631</v>
      </c>
      <c r="I674" s="62">
        <v>-1.2517415070969139E-3</v>
      </c>
      <c r="J674" s="62">
        <v>1.7763605482919794E-3</v>
      </c>
    </row>
    <row r="675" spans="1:10" ht="15" x14ac:dyDescent="0.2">
      <c r="A675" s="57" t="s">
        <v>679</v>
      </c>
      <c r="B675" s="60">
        <v>137.77269999999999</v>
      </c>
      <c r="C675" s="60">
        <v>424.40379999999999</v>
      </c>
      <c r="D675" s="23">
        <f t="shared" si="20"/>
        <v>7.0408299207657424E-5</v>
      </c>
      <c r="E675" s="23">
        <f t="shared" si="21"/>
        <v>-4.5679736232668222E-3</v>
      </c>
      <c r="H675" s="62">
        <v>632</v>
      </c>
      <c r="I675" s="62">
        <v>1.3722973615006881E-3</v>
      </c>
      <c r="J675" s="62">
        <v>4.1488591984577467E-4</v>
      </c>
    </row>
    <row r="676" spans="1:10" ht="15" x14ac:dyDescent="0.2">
      <c r="A676" s="57" t="s">
        <v>680</v>
      </c>
      <c r="B676" s="60">
        <v>137.21250000000001</v>
      </c>
      <c r="C676" s="60">
        <v>424.22980000000001</v>
      </c>
      <c r="D676" s="23">
        <f t="shared" si="20"/>
        <v>-4.0744067315621486E-3</v>
      </c>
      <c r="E676" s="23">
        <f t="shared" si="21"/>
        <v>-4.1007097159077887E-4</v>
      </c>
      <c r="H676" s="62">
        <v>633</v>
      </c>
      <c r="I676" s="62">
        <v>-9.006626329186591E-4</v>
      </c>
      <c r="J676" s="62">
        <v>1.9463858912472992E-5</v>
      </c>
    </row>
    <row r="677" spans="1:10" ht="15" x14ac:dyDescent="0.2">
      <c r="A677" s="57" t="s">
        <v>681</v>
      </c>
      <c r="B677" s="60">
        <v>137.38630000000001</v>
      </c>
      <c r="C677" s="60">
        <v>425.98919999999998</v>
      </c>
      <c r="D677" s="23">
        <f t="shared" si="20"/>
        <v>1.2658469243684474E-3</v>
      </c>
      <c r="E677" s="23">
        <f t="shared" si="21"/>
        <v>4.1387042900183192E-3</v>
      </c>
      <c r="H677" s="62">
        <v>634</v>
      </c>
      <c r="I677" s="62">
        <v>-7.1080660519086056E-4</v>
      </c>
      <c r="J677" s="62">
        <v>2.282085566036901E-3</v>
      </c>
    </row>
    <row r="678" spans="1:10" ht="15" x14ac:dyDescent="0.2">
      <c r="A678" s="57" t="s">
        <v>682</v>
      </c>
      <c r="B678" s="60">
        <v>137.6858</v>
      </c>
      <c r="C678" s="60">
        <v>423.9205</v>
      </c>
      <c r="D678" s="23">
        <f t="shared" si="20"/>
        <v>2.1776117487177188E-3</v>
      </c>
      <c r="E678" s="23">
        <f t="shared" si="21"/>
        <v>-4.8680561836888358E-3</v>
      </c>
      <c r="H678" s="62">
        <v>635</v>
      </c>
      <c r="I678" s="62">
        <v>1.0864767392265188E-3</v>
      </c>
      <c r="J678" s="62">
        <v>-4.8048009719974935E-3</v>
      </c>
    </row>
    <row r="679" spans="1:10" ht="15" x14ac:dyDescent="0.2">
      <c r="A679" s="58">
        <v>44235</v>
      </c>
      <c r="B679" s="60">
        <v>137.36699999999999</v>
      </c>
      <c r="C679" s="60">
        <v>423.03100000000001</v>
      </c>
      <c r="D679" s="23">
        <f t="shared" si="20"/>
        <v>-2.318101417316839E-3</v>
      </c>
      <c r="E679" s="23">
        <f t="shared" si="21"/>
        <v>-2.1004752386392734E-3</v>
      </c>
      <c r="H679" s="62">
        <v>636</v>
      </c>
      <c r="I679" s="62">
        <v>1.0850608914621707E-3</v>
      </c>
      <c r="J679" s="62">
        <v>8.0194500446464471E-3</v>
      </c>
    </row>
    <row r="680" spans="1:10" ht="15" x14ac:dyDescent="0.2">
      <c r="A680" s="58">
        <v>44263</v>
      </c>
      <c r="B680" s="60">
        <v>138.91239999999999</v>
      </c>
      <c r="C680" s="60">
        <v>426.4726</v>
      </c>
      <c r="D680" s="23">
        <f t="shared" si="20"/>
        <v>1.1187342364680697E-2</v>
      </c>
      <c r="E680" s="23">
        <f t="shared" si="21"/>
        <v>8.1026586097616218E-3</v>
      </c>
      <c r="H680" s="62">
        <v>637</v>
      </c>
      <c r="I680" s="62">
        <v>-2.7675577114460283E-3</v>
      </c>
      <c r="J680" s="62">
        <v>1.7968199347590046E-3</v>
      </c>
    </row>
    <row r="681" spans="1:10" ht="15" x14ac:dyDescent="0.2">
      <c r="A681" s="58">
        <v>44294</v>
      </c>
      <c r="B681" s="60">
        <v>137.9659</v>
      </c>
      <c r="C681" s="60">
        <v>424.37479999999999</v>
      </c>
      <c r="D681" s="23">
        <f t="shared" si="20"/>
        <v>-6.8369654605489006E-3</v>
      </c>
      <c r="E681" s="23">
        <f t="shared" si="21"/>
        <v>-4.9310939912040582E-3</v>
      </c>
      <c r="H681" s="62">
        <v>638</v>
      </c>
      <c r="I681" s="62">
        <v>-3.1777194677581454E-3</v>
      </c>
      <c r="J681" s="62">
        <v>3.3908170558304453E-3</v>
      </c>
    </row>
    <row r="682" spans="1:10" ht="15" x14ac:dyDescent="0.2">
      <c r="A682" s="58">
        <v>44324</v>
      </c>
      <c r="B682" s="60">
        <v>140.52539999999999</v>
      </c>
      <c r="C682" s="60">
        <v>427.06229999999999</v>
      </c>
      <c r="D682" s="23">
        <f t="shared" si="20"/>
        <v>1.8381702179351166E-2</v>
      </c>
      <c r="E682" s="23">
        <f t="shared" si="21"/>
        <v>6.3128771938064142E-3</v>
      </c>
      <c r="H682" s="62">
        <v>639</v>
      </c>
      <c r="I682" s="62">
        <v>-2.1582320199781662E-3</v>
      </c>
      <c r="J682" s="62">
        <v>6.6510214318057253E-4</v>
      </c>
    </row>
    <row r="683" spans="1:10" ht="15" x14ac:dyDescent="0.2">
      <c r="A683" s="58">
        <v>44355</v>
      </c>
      <c r="B683" s="60">
        <v>140.27430000000001</v>
      </c>
      <c r="C683" s="60">
        <v>427.76799999999997</v>
      </c>
      <c r="D683" s="23">
        <f t="shared" si="20"/>
        <v>-1.7884639259283404E-3</v>
      </c>
      <c r="E683" s="23">
        <f t="shared" si="21"/>
        <v>1.6510883161650258E-3</v>
      </c>
      <c r="H683" s="62">
        <v>640</v>
      </c>
      <c r="I683" s="62">
        <v>2.8884696641197655E-3</v>
      </c>
      <c r="J683" s="62">
        <v>1.7493847947463448E-3</v>
      </c>
    </row>
    <row r="684" spans="1:10" ht="15" x14ac:dyDescent="0.2">
      <c r="A684" s="58">
        <v>44447</v>
      </c>
      <c r="B684" s="60">
        <v>140.61240000000001</v>
      </c>
      <c r="C684" s="60">
        <v>427.42</v>
      </c>
      <c r="D684" s="23">
        <f t="shared" si="20"/>
        <v>2.4073775176058081E-3</v>
      </c>
      <c r="E684" s="23">
        <f t="shared" si="21"/>
        <v>-8.1385617947968291E-4</v>
      </c>
      <c r="H684" s="62">
        <v>641</v>
      </c>
      <c r="I684" s="62">
        <v>3.0994746974927889E-3</v>
      </c>
      <c r="J684" s="62">
        <v>-1.4483844868411388E-3</v>
      </c>
    </row>
    <row r="685" spans="1:10" ht="15" x14ac:dyDescent="0.2">
      <c r="A685" s="58">
        <v>44477</v>
      </c>
      <c r="B685" s="60">
        <v>143.60659999999999</v>
      </c>
      <c r="C685" s="60">
        <v>427.95170000000002</v>
      </c>
      <c r="D685" s="23">
        <f t="shared" si="20"/>
        <v>2.1070447616369923E-2</v>
      </c>
      <c r="E685" s="23">
        <f t="shared" si="21"/>
        <v>1.2432023843689745E-3</v>
      </c>
      <c r="H685" s="62">
        <v>642</v>
      </c>
      <c r="I685" s="62">
        <v>-3.2941856599150979E-4</v>
      </c>
      <c r="J685" s="62">
        <v>2.5658498094177423E-3</v>
      </c>
    </row>
    <row r="686" spans="1:10" ht="15" x14ac:dyDescent="0.2">
      <c r="A686" s="58">
        <v>44508</v>
      </c>
      <c r="B686" s="60">
        <v>144.8912</v>
      </c>
      <c r="C686" s="60">
        <v>429.01510000000002</v>
      </c>
      <c r="D686" s="23">
        <f t="shared" si="20"/>
        <v>8.9054993826750591E-3</v>
      </c>
      <c r="E686" s="23">
        <f t="shared" si="21"/>
        <v>2.4817776973612812E-3</v>
      </c>
      <c r="H686" s="62">
        <v>643</v>
      </c>
      <c r="I686" s="62">
        <v>-1.5288727787162928E-3</v>
      </c>
      <c r="J686" s="62">
        <v>-3.0700795918011422E-4</v>
      </c>
    </row>
    <row r="687" spans="1:10" ht="15" x14ac:dyDescent="0.2">
      <c r="A687" s="58">
        <v>44538</v>
      </c>
      <c r="B687" s="60">
        <v>144.5034</v>
      </c>
      <c r="C687" s="60">
        <v>430.30079999999998</v>
      </c>
      <c r="D687" s="23">
        <f t="shared" si="20"/>
        <v>-2.6800792559704251E-3</v>
      </c>
      <c r="E687" s="23">
        <f t="shared" si="21"/>
        <v>2.9923825670726488E-3</v>
      </c>
      <c r="H687" s="62">
        <v>644</v>
      </c>
      <c r="I687" s="62">
        <v>-9.0558127259663754E-3</v>
      </c>
      <c r="J687" s="62">
        <v>3.4568096780116129E-3</v>
      </c>
    </row>
    <row r="688" spans="1:10" ht="15" x14ac:dyDescent="0.2">
      <c r="A688" s="57" t="s">
        <v>683</v>
      </c>
      <c r="B688" s="60">
        <v>144.95910000000001</v>
      </c>
      <c r="C688" s="60">
        <v>431.08390000000003</v>
      </c>
      <c r="D688" s="23">
        <f t="shared" si="20"/>
        <v>3.1485969786849612E-3</v>
      </c>
      <c r="E688" s="23">
        <f t="shared" si="21"/>
        <v>1.8182357214907993E-3</v>
      </c>
      <c r="H688" s="62">
        <v>645</v>
      </c>
      <c r="I688" s="62">
        <v>2.1674520984777657E-3</v>
      </c>
      <c r="J688" s="62">
        <v>-2.4991723661728707E-3</v>
      </c>
    </row>
    <row r="689" spans="1:10" ht="15" x14ac:dyDescent="0.2">
      <c r="A689" s="57" t="s">
        <v>684</v>
      </c>
      <c r="B689" s="60">
        <v>146.14179999999999</v>
      </c>
      <c r="C689" s="60">
        <v>432.09890000000001</v>
      </c>
      <c r="D689" s="23">
        <f t="shared" si="20"/>
        <v>8.1257495774376878E-3</v>
      </c>
      <c r="E689" s="23">
        <f t="shared" si="21"/>
        <v>2.3517624952959968E-3</v>
      </c>
      <c r="H689" s="62">
        <v>646</v>
      </c>
      <c r="I689" s="62">
        <v>-8.2029717810062561E-3</v>
      </c>
      <c r="J689" s="62">
        <v>-5.3792419727988188E-3</v>
      </c>
    </row>
    <row r="690" spans="1:10" ht="15" x14ac:dyDescent="0.2">
      <c r="A690" s="57" t="s">
        <v>685</v>
      </c>
      <c r="B690" s="60">
        <v>146.0933</v>
      </c>
      <c r="C690" s="60">
        <v>429.26639999999998</v>
      </c>
      <c r="D690" s="23">
        <f t="shared" si="20"/>
        <v>-3.3192453914866814E-4</v>
      </c>
      <c r="E690" s="23">
        <f t="shared" si="21"/>
        <v>-6.5767920063287584E-3</v>
      </c>
      <c r="H690" s="62">
        <v>647</v>
      </c>
      <c r="I690" s="62">
        <v>4.3973042678635554E-3</v>
      </c>
      <c r="J690" s="62">
        <v>9.8172714403008364E-3</v>
      </c>
    </row>
    <row r="691" spans="1:10" ht="15" x14ac:dyDescent="0.2">
      <c r="A691" s="57" t="s">
        <v>686</v>
      </c>
      <c r="B691" s="60">
        <v>144.54220000000001</v>
      </c>
      <c r="C691" s="60">
        <v>424.56810000000002</v>
      </c>
      <c r="D691" s="23">
        <f t="shared" si="20"/>
        <v>-1.0673952265259601E-2</v>
      </c>
      <c r="E691" s="23">
        <f t="shared" si="21"/>
        <v>-1.1005288308193851E-2</v>
      </c>
      <c r="H691" s="62">
        <v>648</v>
      </c>
      <c r="I691" s="62">
        <v>2.3764825137850953E-3</v>
      </c>
      <c r="J691" s="62">
        <v>2.9553730549056181E-3</v>
      </c>
    </row>
    <row r="692" spans="1:10" ht="15" x14ac:dyDescent="0.2">
      <c r="A692" s="57" t="s">
        <v>687</v>
      </c>
      <c r="B692" s="60">
        <v>145.5213</v>
      </c>
      <c r="C692" s="60">
        <v>425.22550000000001</v>
      </c>
      <c r="D692" s="23">
        <f t="shared" si="20"/>
        <v>6.7509612107438527E-3</v>
      </c>
      <c r="E692" s="23">
        <f t="shared" si="21"/>
        <v>1.5471995344322725E-3</v>
      </c>
      <c r="H692" s="62">
        <v>649</v>
      </c>
      <c r="I692" s="62">
        <v>-3.275869160285402E-3</v>
      </c>
      <c r="J692" s="62">
        <v>2.0698599086201846E-3</v>
      </c>
    </row>
    <row r="693" spans="1:10" ht="15" x14ac:dyDescent="0.2">
      <c r="A693" s="57" t="s">
        <v>688</v>
      </c>
      <c r="B693" s="60">
        <v>146.82040000000001</v>
      </c>
      <c r="C693" s="60">
        <v>428.60910000000001</v>
      </c>
      <c r="D693" s="23">
        <f t="shared" si="20"/>
        <v>8.8876034534918109E-3</v>
      </c>
      <c r="E693" s="23">
        <f t="shared" si="21"/>
        <v>7.9256982844102732E-3</v>
      </c>
      <c r="H693" s="62">
        <v>650</v>
      </c>
      <c r="I693" s="62">
        <v>3.4459179077461696E-3</v>
      </c>
      <c r="J693" s="62">
        <v>2.4523557311074747E-3</v>
      </c>
    </row>
    <row r="694" spans="1:10" ht="15" x14ac:dyDescent="0.2">
      <c r="A694" s="57" t="s">
        <v>689</v>
      </c>
      <c r="B694" s="60">
        <v>145.8509</v>
      </c>
      <c r="C694" s="60">
        <v>432.37939999999998</v>
      </c>
      <c r="D694" s="23">
        <f t="shared" si="20"/>
        <v>-6.6252040853519894E-3</v>
      </c>
      <c r="E694" s="23">
        <f t="shared" si="21"/>
        <v>8.7581288251459329E-3</v>
      </c>
      <c r="H694" s="62">
        <v>651</v>
      </c>
      <c r="I694" s="62">
        <v>5.6255087788455909E-3</v>
      </c>
      <c r="J694" s="62">
        <v>-2.0798454973710583E-3</v>
      </c>
    </row>
    <row r="695" spans="1:10" ht="15" x14ac:dyDescent="0.2">
      <c r="A695" s="57" t="s">
        <v>690</v>
      </c>
      <c r="B695" s="60">
        <v>144.34829999999999</v>
      </c>
      <c r="C695" s="60">
        <v>433.06569999999999</v>
      </c>
      <c r="D695" s="23">
        <f t="shared" si="20"/>
        <v>-1.0355737909512266E-2</v>
      </c>
      <c r="E695" s="23">
        <f t="shared" si="21"/>
        <v>1.5860050368547633E-3</v>
      </c>
      <c r="H695" s="62">
        <v>652</v>
      </c>
      <c r="I695" s="62">
        <v>-1.1277022731440705E-3</v>
      </c>
      <c r="J695" s="62">
        <v>3.1415972255641232E-3</v>
      </c>
    </row>
    <row r="696" spans="1:10" ht="15" x14ac:dyDescent="0.2">
      <c r="A696" s="57" t="s">
        <v>691</v>
      </c>
      <c r="B696" s="60">
        <v>144.40649999999999</v>
      </c>
      <c r="C696" s="60">
        <v>433.9744</v>
      </c>
      <c r="D696" s="23">
        <f t="shared" si="20"/>
        <v>4.0311018752329283E-4</v>
      </c>
      <c r="E696" s="23">
        <f t="shared" si="21"/>
        <v>2.0960975915813346E-3</v>
      </c>
      <c r="H696" s="62">
        <v>653</v>
      </c>
      <c r="I696" s="62">
        <v>-2.3542683914749406E-3</v>
      </c>
      <c r="J696" s="62">
        <v>2.8922996407476712E-3</v>
      </c>
    </row>
    <row r="697" spans="1:10" ht="15" x14ac:dyDescent="0.2">
      <c r="A697" s="57" t="s">
        <v>692</v>
      </c>
      <c r="B697" s="60">
        <v>142.84569999999999</v>
      </c>
      <c r="C697" s="60">
        <v>431.4126</v>
      </c>
      <c r="D697" s="23">
        <f t="shared" si="20"/>
        <v>-1.0867212577400944E-2</v>
      </c>
      <c r="E697" s="23">
        <f t="shared" si="21"/>
        <v>-5.920605424736697E-3</v>
      </c>
      <c r="H697" s="62">
        <v>654</v>
      </c>
      <c r="I697" s="62">
        <v>1.2423713971504017E-2</v>
      </c>
      <c r="J697" s="62">
        <v>-1.1582410975701641E-2</v>
      </c>
    </row>
    <row r="698" spans="1:10" ht="15" x14ac:dyDescent="0.2">
      <c r="A698" s="57" t="s">
        <v>693</v>
      </c>
      <c r="B698" s="60">
        <v>142.0411</v>
      </c>
      <c r="C698" s="60">
        <v>435.26979999999998</v>
      </c>
      <c r="D698" s="23">
        <f t="shared" si="20"/>
        <v>-5.6485743763660832E-3</v>
      </c>
      <c r="E698" s="23">
        <f t="shared" si="21"/>
        <v>8.9011279498804E-3</v>
      </c>
      <c r="H698" s="62">
        <v>655</v>
      </c>
      <c r="I698" s="62">
        <v>-5.2235507296798378E-3</v>
      </c>
      <c r="J698" s="62">
        <v>1.0744771251359491E-2</v>
      </c>
    </row>
    <row r="699" spans="1:10" ht="15" x14ac:dyDescent="0.2">
      <c r="A699" s="57" t="s">
        <v>694</v>
      </c>
      <c r="B699" s="60">
        <v>143.185</v>
      </c>
      <c r="C699" s="60">
        <v>437.18400000000003</v>
      </c>
      <c r="D699" s="23">
        <f t="shared" si="20"/>
        <v>8.0210480943938758E-3</v>
      </c>
      <c r="E699" s="23">
        <f t="shared" si="21"/>
        <v>4.3880903987037964E-3</v>
      </c>
      <c r="H699" s="62">
        <v>656</v>
      </c>
      <c r="I699" s="62">
        <v>2.8514485129887629E-3</v>
      </c>
      <c r="J699" s="62">
        <v>4.763153295624511E-3</v>
      </c>
    </row>
    <row r="700" spans="1:10" ht="15" x14ac:dyDescent="0.2">
      <c r="A700" s="57" t="s">
        <v>695</v>
      </c>
      <c r="B700" s="60">
        <v>143.5728</v>
      </c>
      <c r="C700" s="60">
        <v>436.53620000000001</v>
      </c>
      <c r="D700" s="23">
        <f t="shared" si="20"/>
        <v>2.7047231943713519E-3</v>
      </c>
      <c r="E700" s="23">
        <f t="shared" si="21"/>
        <v>-1.4828548514769736E-3</v>
      </c>
      <c r="H700" s="62">
        <v>657</v>
      </c>
      <c r="I700" s="62">
        <v>-2.6737733120942269E-4</v>
      </c>
      <c r="J700" s="62">
        <v>-1.5556967152950672E-3</v>
      </c>
    </row>
    <row r="701" spans="1:10" ht="15" x14ac:dyDescent="0.2">
      <c r="A701" s="58">
        <v>44205</v>
      </c>
      <c r="B701" s="60">
        <v>143.26249999999999</v>
      </c>
      <c r="C701" s="60">
        <v>436.76830000000001</v>
      </c>
      <c r="D701" s="23">
        <f t="shared" si="20"/>
        <v>-2.1636118082290008E-3</v>
      </c>
      <c r="E701" s="23">
        <f t="shared" si="21"/>
        <v>5.3154427914838779E-4</v>
      </c>
      <c r="H701" s="62">
        <v>658</v>
      </c>
      <c r="I701" s="62">
        <v>-4.6284700255677484E-4</v>
      </c>
      <c r="J701" s="62">
        <v>3.9906855794332747E-3</v>
      </c>
    </row>
    <row r="702" spans="1:10" ht="15" x14ac:dyDescent="0.2">
      <c r="A702" s="58">
        <v>44236</v>
      </c>
      <c r="B702" s="60">
        <v>144.0187</v>
      </c>
      <c r="C702" s="60">
        <v>438.1121</v>
      </c>
      <c r="D702" s="23">
        <f t="shared" si="20"/>
        <v>5.2645404330699469E-3</v>
      </c>
      <c r="E702" s="23">
        <f t="shared" si="21"/>
        <v>3.0719651664001812E-3</v>
      </c>
      <c r="H702" s="62">
        <v>659</v>
      </c>
      <c r="I702" s="62">
        <v>-1.0625165200337276E-4</v>
      </c>
      <c r="J702" s="62">
        <v>-8.0751190359302505E-3</v>
      </c>
    </row>
    <row r="703" spans="1:10" ht="15" x14ac:dyDescent="0.2">
      <c r="A703" s="58">
        <v>44264</v>
      </c>
      <c r="B703" s="60">
        <v>144.6876</v>
      </c>
      <c r="C703" s="60">
        <v>438.00569999999999</v>
      </c>
      <c r="D703" s="23">
        <f t="shared" si="20"/>
        <v>4.633783169135256E-3</v>
      </c>
      <c r="E703" s="23">
        <f t="shared" si="21"/>
        <v>-2.4288971305705252E-4</v>
      </c>
      <c r="H703" s="62">
        <v>660</v>
      </c>
      <c r="I703" s="62">
        <v>2.5875387631665407E-3</v>
      </c>
      <c r="J703" s="62">
        <v>8.030592309770504E-3</v>
      </c>
    </row>
    <row r="704" spans="1:10" ht="15" x14ac:dyDescent="0.2">
      <c r="A704" s="58">
        <v>44386</v>
      </c>
      <c r="B704" s="60">
        <v>142.7681</v>
      </c>
      <c r="C704" s="60">
        <v>436.43959999999998</v>
      </c>
      <c r="D704" s="23">
        <f t="shared" si="20"/>
        <v>-1.3355299830399743E-2</v>
      </c>
      <c r="E704" s="23">
        <f t="shared" si="21"/>
        <v>-3.5819317101988797E-3</v>
      </c>
      <c r="H704" s="62">
        <v>661</v>
      </c>
      <c r="I704" s="62">
        <v>-5.2604983113566886E-4</v>
      </c>
      <c r="J704" s="62">
        <v>4.1015808741777481E-3</v>
      </c>
    </row>
    <row r="705" spans="1:10" ht="15" x14ac:dyDescent="0.2">
      <c r="A705" s="58">
        <v>44417</v>
      </c>
      <c r="B705" s="60">
        <v>142.95230000000001</v>
      </c>
      <c r="C705" s="60">
        <v>435.90789999999998</v>
      </c>
      <c r="D705" s="23">
        <f t="shared" si="20"/>
        <v>1.2893725860604272E-3</v>
      </c>
      <c r="E705" s="23">
        <f t="shared" si="21"/>
        <v>-1.2190097772768009E-3</v>
      </c>
      <c r="H705" s="62">
        <v>662</v>
      </c>
      <c r="I705" s="62">
        <v>1.9994579991365344E-3</v>
      </c>
      <c r="J705" s="62">
        <v>-5.4144432621809494E-3</v>
      </c>
    </row>
    <row r="706" spans="1:10" ht="15" x14ac:dyDescent="0.2">
      <c r="A706" s="58">
        <v>44448</v>
      </c>
      <c r="B706" s="60">
        <v>141.94409999999999</v>
      </c>
      <c r="C706" s="60">
        <v>434.0421</v>
      </c>
      <c r="D706" s="23">
        <f t="shared" si="20"/>
        <v>-7.0776900564689417E-3</v>
      </c>
      <c r="E706" s="23">
        <f t="shared" si="21"/>
        <v>-4.2894484988660478E-3</v>
      </c>
      <c r="H706" s="62">
        <v>663</v>
      </c>
      <c r="I706" s="62">
        <v>3.4064584006767455E-3</v>
      </c>
      <c r="J706" s="62">
        <v>-1.9152797826098931E-3</v>
      </c>
    </row>
    <row r="707" spans="1:10" ht="15" x14ac:dyDescent="0.2">
      <c r="A707" s="58">
        <v>44478</v>
      </c>
      <c r="B707" s="60">
        <v>141.43029999999999</v>
      </c>
      <c r="C707" s="60">
        <v>430.6198</v>
      </c>
      <c r="D707" s="23">
        <f t="shared" si="20"/>
        <v>-3.6263019033607536E-3</v>
      </c>
      <c r="E707" s="23">
        <f t="shared" si="21"/>
        <v>-7.9159677807412523E-3</v>
      </c>
      <c r="H707" s="62">
        <v>664</v>
      </c>
      <c r="I707" s="62">
        <v>6.3652998103856965E-4</v>
      </c>
      <c r="J707" s="62">
        <v>-4.0578646685586004E-3</v>
      </c>
    </row>
    <row r="708" spans="1:10" ht="15" x14ac:dyDescent="0.2">
      <c r="A708" s="57" t="s">
        <v>696</v>
      </c>
      <c r="B708" s="60">
        <v>140.62569999999999</v>
      </c>
      <c r="C708" s="60">
        <v>431.72199999999998</v>
      </c>
      <c r="D708" s="23">
        <f t="shared" si="20"/>
        <v>-5.7052654967804164E-3</v>
      </c>
      <c r="E708" s="23">
        <f t="shared" si="21"/>
        <v>2.5562963553607855E-3</v>
      </c>
      <c r="H708" s="62">
        <v>665</v>
      </c>
      <c r="I708" s="62">
        <v>-3.6775597336978342E-5</v>
      </c>
      <c r="J708" s="62">
        <v>-7.8376240973729496E-3</v>
      </c>
    </row>
    <row r="709" spans="1:10" ht="15" x14ac:dyDescent="0.2">
      <c r="A709" s="57" t="s">
        <v>697</v>
      </c>
      <c r="B709" s="60">
        <v>139.88890000000001</v>
      </c>
      <c r="C709" s="60">
        <v>429.39210000000003</v>
      </c>
      <c r="D709" s="23">
        <f t="shared" ref="D709:D772" si="22">LN(B709/B708)</f>
        <v>-5.2532145878309774E-3</v>
      </c>
      <c r="E709" s="23">
        <f t="shared" ref="E709:E772" si="23">LN(C709/C708)</f>
        <v>-5.4113750675591071E-3</v>
      </c>
      <c r="H709" s="62">
        <v>666</v>
      </c>
      <c r="I709" s="62">
        <v>-7.7575374139141127E-4</v>
      </c>
      <c r="J709" s="62">
        <v>-1.4102394502295846E-2</v>
      </c>
    </row>
    <row r="710" spans="1:10" ht="15" x14ac:dyDescent="0.2">
      <c r="A710" s="57" t="s">
        <v>698</v>
      </c>
      <c r="B710" s="60">
        <v>140.13130000000001</v>
      </c>
      <c r="C710" s="60">
        <v>432.9787</v>
      </c>
      <c r="D710" s="23">
        <f t="shared" si="22"/>
        <v>1.7313041026879342E-3</v>
      </c>
      <c r="E710" s="23">
        <f t="shared" si="23"/>
        <v>8.318047595509432E-3</v>
      </c>
      <c r="H710" s="62">
        <v>667</v>
      </c>
      <c r="I710" s="62">
        <v>2.3368917467903108E-3</v>
      </c>
      <c r="J710" s="62">
        <v>1.1891867893695554E-2</v>
      </c>
    </row>
    <row r="711" spans="1:10" ht="15" x14ac:dyDescent="0.2">
      <c r="A711" s="57" t="s">
        <v>699</v>
      </c>
      <c r="B711" s="60">
        <v>140.5966</v>
      </c>
      <c r="C711" s="60">
        <v>432.29230000000001</v>
      </c>
      <c r="D711" s="23">
        <f t="shared" si="22"/>
        <v>3.3149567684293774E-3</v>
      </c>
      <c r="E711" s="23">
        <f t="shared" si="23"/>
        <v>-1.5865552965057762E-3</v>
      </c>
      <c r="H711" s="62">
        <v>668</v>
      </c>
      <c r="I711" s="62">
        <v>-1.9621399194174778E-3</v>
      </c>
      <c r="J711" s="62">
        <v>1.0025896963741423E-2</v>
      </c>
    </row>
    <row r="712" spans="1:10" ht="15" x14ac:dyDescent="0.2">
      <c r="A712" s="57" t="s">
        <v>700</v>
      </c>
      <c r="B712" s="60">
        <v>140.3058</v>
      </c>
      <c r="C712" s="60">
        <v>428.08139999999997</v>
      </c>
      <c r="D712" s="23">
        <f t="shared" si="22"/>
        <v>-2.0704707676731985E-3</v>
      </c>
      <c r="E712" s="23">
        <f t="shared" si="23"/>
        <v>-9.7886153956753871E-3</v>
      </c>
      <c r="H712" s="62">
        <v>669</v>
      </c>
      <c r="I712" s="62">
        <v>6.0553144595842348E-4</v>
      </c>
      <c r="J712" s="62">
        <v>1.4863431704775531E-3</v>
      </c>
    </row>
    <row r="713" spans="1:10" ht="15" x14ac:dyDescent="0.2">
      <c r="A713" s="57" t="s">
        <v>701</v>
      </c>
      <c r="B713" s="60">
        <v>138.3766</v>
      </c>
      <c r="C713" s="60">
        <v>420.9434</v>
      </c>
      <c r="D713" s="23">
        <f t="shared" si="22"/>
        <v>-1.3845372495439523E-2</v>
      </c>
      <c r="E713" s="23">
        <f t="shared" si="23"/>
        <v>-1.6814981575399623E-2</v>
      </c>
      <c r="H713" s="62">
        <v>670</v>
      </c>
      <c r="I713" s="62">
        <v>3.9973749447153924E-3</v>
      </c>
      <c r="J713" s="62">
        <v>6.2379252697080893E-3</v>
      </c>
    </row>
    <row r="714" spans="1:10" ht="15" x14ac:dyDescent="0.2">
      <c r="A714" s="57" t="s">
        <v>702</v>
      </c>
      <c r="B714" s="60">
        <v>138.6481</v>
      </c>
      <c r="C714" s="60">
        <v>420.54579999999999</v>
      </c>
      <c r="D714" s="23">
        <f t="shared" si="22"/>
        <v>1.9601146535046846E-3</v>
      </c>
      <c r="E714" s="23">
        <f t="shared" si="23"/>
        <v>-9.4499140235753244E-4</v>
      </c>
      <c r="H714" s="62">
        <v>671</v>
      </c>
      <c r="I714" s="62">
        <v>9.212162776831731E-4</v>
      </c>
      <c r="J714" s="62">
        <v>1.5307320365085964E-3</v>
      </c>
    </row>
    <row r="715" spans="1:10" ht="15" x14ac:dyDescent="0.2">
      <c r="A715" s="57" t="s">
        <v>703</v>
      </c>
      <c r="B715" s="60">
        <v>138.32810000000001</v>
      </c>
      <c r="C715" s="60">
        <v>424.6481</v>
      </c>
      <c r="D715" s="23">
        <f t="shared" si="22"/>
        <v>-2.3106688760867926E-3</v>
      </c>
      <c r="E715" s="23">
        <f t="shared" si="23"/>
        <v>9.7074345063893827E-3</v>
      </c>
      <c r="H715" s="62">
        <v>672</v>
      </c>
      <c r="I715" s="62">
        <v>3.1590750578703246E-4</v>
      </c>
      <c r="J715" s="62">
        <v>-4.8838811290538549E-3</v>
      </c>
    </row>
    <row r="716" spans="1:10" ht="15" x14ac:dyDescent="0.2">
      <c r="A716" s="57" t="s">
        <v>704</v>
      </c>
      <c r="B716" s="60">
        <v>138.4057</v>
      </c>
      <c r="C716" s="60">
        <v>429.80759999999998</v>
      </c>
      <c r="D716" s="23">
        <f t="shared" si="22"/>
        <v>5.6082778492504159E-4</v>
      </c>
      <c r="E716" s="23">
        <f t="shared" si="23"/>
        <v>1.2076840752085797E-2</v>
      </c>
      <c r="H716" s="62">
        <v>673</v>
      </c>
      <c r="I716" s="62">
        <v>-1.5662546150202487E-3</v>
      </c>
      <c r="J716" s="62">
        <v>1.1561836434294697E-3</v>
      </c>
    </row>
    <row r="717" spans="1:10" ht="15" x14ac:dyDescent="0.2">
      <c r="A717" s="57" t="s">
        <v>705</v>
      </c>
      <c r="B717" s="60">
        <v>138.79349999999999</v>
      </c>
      <c r="C717" s="60">
        <v>430.51560000000001</v>
      </c>
      <c r="D717" s="23">
        <f t="shared" si="22"/>
        <v>2.7979896983754359E-3</v>
      </c>
      <c r="E717" s="23">
        <f t="shared" si="23"/>
        <v>1.645893449877738E-3</v>
      </c>
      <c r="H717" s="62">
        <v>674</v>
      </c>
      <c r="I717" s="62">
        <v>8.5875665136390619E-4</v>
      </c>
      <c r="J717" s="62">
        <v>3.2799476386544133E-3</v>
      </c>
    </row>
    <row r="718" spans="1:10" ht="15" x14ac:dyDescent="0.2">
      <c r="A718" s="57" t="s">
        <v>706</v>
      </c>
      <c r="B718" s="60">
        <v>137.9016</v>
      </c>
      <c r="C718" s="60">
        <v>429.28399999999999</v>
      </c>
      <c r="D718" s="23">
        <f t="shared" si="22"/>
        <v>-6.446829662431452E-3</v>
      </c>
      <c r="E718" s="23">
        <f t="shared" si="23"/>
        <v>-2.8648555834463363E-3</v>
      </c>
      <c r="H718" s="62">
        <v>675</v>
      </c>
      <c r="I718" s="62">
        <v>1.2727894134377249E-3</v>
      </c>
      <c r="J718" s="62">
        <v>-6.1408455971265607E-3</v>
      </c>
    </row>
    <row r="719" spans="1:10" ht="15" x14ac:dyDescent="0.2">
      <c r="A719" s="57" t="s">
        <v>707</v>
      </c>
      <c r="B719" s="60">
        <v>136.20509999999999</v>
      </c>
      <c r="C719" s="60">
        <v>420.63310000000001</v>
      </c>
      <c r="D719" s="23">
        <f t="shared" si="22"/>
        <v>-1.2378549394245167E-2</v>
      </c>
      <c r="E719" s="23">
        <f t="shared" si="23"/>
        <v>-2.0357747290068208E-2</v>
      </c>
      <c r="H719" s="62">
        <v>676</v>
      </c>
      <c r="I719" s="62">
        <v>-7.6871568734677423E-4</v>
      </c>
      <c r="J719" s="62">
        <v>-1.3317595512924991E-3</v>
      </c>
    </row>
    <row r="720" spans="1:10" ht="15" x14ac:dyDescent="0.2">
      <c r="A720" s="57" t="s">
        <v>708</v>
      </c>
      <c r="B720" s="60">
        <v>136.14689999999999</v>
      </c>
      <c r="C720" s="60">
        <v>421.34100000000001</v>
      </c>
      <c r="D720" s="23">
        <f t="shared" si="22"/>
        <v>-4.2738809251194191E-4</v>
      </c>
      <c r="E720" s="23">
        <f t="shared" si="23"/>
        <v>1.6815248041488126E-3</v>
      </c>
      <c r="H720" s="62">
        <v>677</v>
      </c>
      <c r="I720" s="62">
        <v>5.364111597456549E-3</v>
      </c>
      <c r="J720" s="62">
        <v>2.7385470123050728E-3</v>
      </c>
    </row>
    <row r="721" spans="1:10" ht="15" x14ac:dyDescent="0.2">
      <c r="A721" s="57" t="s">
        <v>709</v>
      </c>
      <c r="B721" s="60">
        <v>135.11930000000001</v>
      </c>
      <c r="C721" s="60">
        <v>416.19130000000001</v>
      </c>
      <c r="D721" s="23">
        <f t="shared" si="22"/>
        <v>-7.5763579498761566E-3</v>
      </c>
      <c r="E721" s="23">
        <f t="shared" si="23"/>
        <v>-1.2297471746442374E-2</v>
      </c>
      <c r="H721" s="62">
        <v>678</v>
      </c>
      <c r="I721" s="62">
        <v>-2.8207336104891165E-3</v>
      </c>
      <c r="J721" s="62">
        <v>-2.1103603807149417E-3</v>
      </c>
    </row>
    <row r="722" spans="1:10" ht="15" x14ac:dyDescent="0.2">
      <c r="A722" s="58">
        <v>44206</v>
      </c>
      <c r="B722" s="60">
        <v>132.86060000000001</v>
      </c>
      <c r="C722" s="60">
        <v>421.13740000000001</v>
      </c>
      <c r="D722" s="23">
        <f t="shared" si="22"/>
        <v>-1.6857633647089226E-2</v>
      </c>
      <c r="E722" s="23">
        <f t="shared" si="23"/>
        <v>1.1814135903140909E-2</v>
      </c>
      <c r="H722" s="62">
        <v>679</v>
      </c>
      <c r="I722" s="62">
        <v>8.6310731931145135E-3</v>
      </c>
      <c r="J722" s="62">
        <v>-2.3181959993080993E-3</v>
      </c>
    </row>
    <row r="723" spans="1:10" ht="15" x14ac:dyDescent="0.2">
      <c r="A723" s="58">
        <v>44296</v>
      </c>
      <c r="B723" s="60">
        <v>131.58090000000001</v>
      </c>
      <c r="C723" s="60">
        <v>415.70639999999997</v>
      </c>
      <c r="D723" s="23">
        <f t="shared" si="22"/>
        <v>-9.6785866790711165E-3</v>
      </c>
      <c r="E723" s="23">
        <f t="shared" si="23"/>
        <v>-1.2979904374229606E-2</v>
      </c>
      <c r="H723" s="62">
        <v>680</v>
      </c>
      <c r="I723" s="62">
        <v>-5.2820709609471058E-4</v>
      </c>
      <c r="J723" s="62">
        <v>2.1792954122597363E-3</v>
      </c>
    </row>
    <row r="724" spans="1:10" ht="15" x14ac:dyDescent="0.2">
      <c r="A724" s="58">
        <v>44326</v>
      </c>
      <c r="B724" s="60">
        <v>132.44370000000001</v>
      </c>
      <c r="C724" s="60">
        <v>420.03179999999998</v>
      </c>
      <c r="D724" s="23">
        <f t="shared" si="22"/>
        <v>6.5357778881697812E-3</v>
      </c>
      <c r="E724" s="23">
        <f t="shared" si="23"/>
        <v>1.0351180838801495E-2</v>
      </c>
      <c r="H724" s="62">
        <v>681</v>
      </c>
      <c r="I724" s="62">
        <v>1.3771261386350863E-3</v>
      </c>
      <c r="J724" s="62">
        <v>-2.1909823181147691E-3</v>
      </c>
    </row>
    <row r="725" spans="1:10" ht="15" x14ac:dyDescent="0.2">
      <c r="A725" s="58">
        <v>44357</v>
      </c>
      <c r="B725" s="60">
        <v>133.41309999999999</v>
      </c>
      <c r="C725" s="60">
        <v>421.77749999999997</v>
      </c>
      <c r="D725" s="23">
        <f t="shared" si="22"/>
        <v>7.2926800917708645E-3</v>
      </c>
      <c r="E725" s="23">
        <f t="shared" si="23"/>
        <v>4.1475011084483853E-3</v>
      </c>
      <c r="H725" s="62">
        <v>682</v>
      </c>
      <c r="I725" s="62">
        <v>9.8520335439338906E-3</v>
      </c>
      <c r="J725" s="62">
        <v>-8.6088311595649159E-3</v>
      </c>
    </row>
    <row r="726" spans="1:10" ht="15" x14ac:dyDescent="0.2">
      <c r="A726" s="58">
        <v>44387</v>
      </c>
      <c r="B726" s="60">
        <v>134.9836</v>
      </c>
      <c r="C726" s="60">
        <v>425.42399999999998</v>
      </c>
      <c r="D726" s="23">
        <f t="shared" si="22"/>
        <v>1.170296001779428E-2</v>
      </c>
      <c r="E726" s="23">
        <f t="shared" si="23"/>
        <v>8.6083948587569823E-3</v>
      </c>
      <c r="H726" s="62">
        <v>683</v>
      </c>
      <c r="I726" s="62">
        <v>4.3279258100383635E-3</v>
      </c>
      <c r="J726" s="62">
        <v>-1.8461481126770822E-3</v>
      </c>
    </row>
    <row r="727" spans="1:10" ht="15" x14ac:dyDescent="0.2">
      <c r="A727" s="58">
        <v>44418</v>
      </c>
      <c r="B727" s="60">
        <v>135.39080000000001</v>
      </c>
      <c r="C727" s="60">
        <v>424.6481</v>
      </c>
      <c r="D727" s="23">
        <f t="shared" si="22"/>
        <v>3.012121767984966E-3</v>
      </c>
      <c r="E727" s="23">
        <f t="shared" si="23"/>
        <v>-1.8254927210737768E-3</v>
      </c>
      <c r="H727" s="62">
        <v>684</v>
      </c>
      <c r="I727" s="62">
        <v>-9.3308996495089047E-4</v>
      </c>
      <c r="J727" s="62">
        <v>3.9254725320235391E-3</v>
      </c>
    </row>
    <row r="728" spans="1:10" ht="15" x14ac:dyDescent="0.2">
      <c r="A728" s="58">
        <v>44510</v>
      </c>
      <c r="B728" s="60">
        <v>135.2647</v>
      </c>
      <c r="C728" s="60">
        <v>421.57380000000001</v>
      </c>
      <c r="D728" s="23">
        <f t="shared" si="22"/>
        <v>-9.31811909413382E-4</v>
      </c>
      <c r="E728" s="23">
        <f t="shared" si="23"/>
        <v>-7.2659748594807233E-3</v>
      </c>
      <c r="H728" s="62">
        <v>685</v>
      </c>
      <c r="I728" s="62">
        <v>1.7137141847822894E-3</v>
      </c>
      <c r="J728" s="62">
        <v>1.0452153670850988E-4</v>
      </c>
    </row>
    <row r="729" spans="1:10" ht="15" x14ac:dyDescent="0.2">
      <c r="A729" s="58">
        <v>44540</v>
      </c>
      <c r="B729" s="60">
        <v>135.11930000000001</v>
      </c>
      <c r="C729" s="60">
        <v>420.53609999999998</v>
      </c>
      <c r="D729" s="23">
        <f t="shared" si="22"/>
        <v>-1.075507530146285E-3</v>
      </c>
      <c r="E729" s="23">
        <f t="shared" si="23"/>
        <v>-2.4645251771511435E-3</v>
      </c>
      <c r="H729" s="62">
        <v>686</v>
      </c>
      <c r="I729" s="62">
        <v>3.9738411195927061E-3</v>
      </c>
      <c r="J729" s="62">
        <v>-1.6220786242967093E-3</v>
      </c>
    </row>
    <row r="730" spans="1:10" ht="15" x14ac:dyDescent="0.2">
      <c r="A730" s="57" t="s">
        <v>710</v>
      </c>
      <c r="B730" s="60">
        <v>134.14019999999999</v>
      </c>
      <c r="C730" s="60">
        <v>422.04899999999998</v>
      </c>
      <c r="D730" s="23">
        <f t="shared" si="22"/>
        <v>-7.2725702558473129E-3</v>
      </c>
      <c r="E730" s="23">
        <f t="shared" si="23"/>
        <v>3.5910951329624079E-3</v>
      </c>
      <c r="H730" s="62">
        <v>687</v>
      </c>
      <c r="I730" s="62">
        <v>1.3320800709058244E-4</v>
      </c>
      <c r="J730" s="62">
        <v>-6.710000013419341E-3</v>
      </c>
    </row>
    <row r="731" spans="1:10" ht="15" x14ac:dyDescent="0.2">
      <c r="A731" s="57" t="s">
        <v>711</v>
      </c>
      <c r="B731" s="60">
        <v>135.5943</v>
      </c>
      <c r="C731" s="60">
        <v>429.14819999999997</v>
      </c>
      <c r="D731" s="23">
        <f t="shared" si="22"/>
        <v>1.0781817574499829E-2</v>
      </c>
      <c r="E731" s="23">
        <f t="shared" si="23"/>
        <v>1.6680892778379901E-2</v>
      </c>
      <c r="H731" s="62">
        <v>688</v>
      </c>
      <c r="I731" s="62">
        <v>-4.5631108138748499E-3</v>
      </c>
      <c r="J731" s="62">
        <v>-6.442177494319001E-3</v>
      </c>
    </row>
    <row r="732" spans="1:10" ht="15" x14ac:dyDescent="0.2">
      <c r="A732" s="57" t="s">
        <v>712</v>
      </c>
      <c r="B732" s="60">
        <v>136.25360000000001</v>
      </c>
      <c r="C732" s="60">
        <v>432.41640000000001</v>
      </c>
      <c r="D732" s="23">
        <f t="shared" si="22"/>
        <v>4.8505159880937246E-3</v>
      </c>
      <c r="E732" s="23">
        <f t="shared" si="23"/>
        <v>7.5866990726105605E-3</v>
      </c>
      <c r="H732" s="62">
        <v>689</v>
      </c>
      <c r="I732" s="62">
        <v>3.3495491864887423E-3</v>
      </c>
      <c r="J732" s="62">
        <v>-1.8023496520564698E-3</v>
      </c>
    </row>
    <row r="733" spans="1:10" ht="15" x14ac:dyDescent="0.2">
      <c r="A733" s="57" t="s">
        <v>713</v>
      </c>
      <c r="B733" s="60">
        <v>137.34899999999999</v>
      </c>
      <c r="C733" s="60">
        <v>433.69670000000002</v>
      </c>
      <c r="D733" s="23">
        <f t="shared" si="22"/>
        <v>8.0072766323102725E-3</v>
      </c>
      <c r="E733" s="23">
        <f t="shared" si="23"/>
        <v>2.9564289756970415E-3</v>
      </c>
      <c r="H733" s="62">
        <v>690</v>
      </c>
      <c r="I733" s="62">
        <v>4.3197992616217738E-3</v>
      </c>
      <c r="J733" s="62">
        <v>3.6058990227884995E-3</v>
      </c>
    </row>
    <row r="734" spans="1:10" ht="15" x14ac:dyDescent="0.2">
      <c r="A734" s="57" t="s">
        <v>714</v>
      </c>
      <c r="B734" s="60">
        <v>140.267</v>
      </c>
      <c r="C734" s="60">
        <v>437.04250000000002</v>
      </c>
      <c r="D734" s="23">
        <f t="shared" si="22"/>
        <v>2.1022617333465256E-2</v>
      </c>
      <c r="E734" s="23">
        <f t="shared" si="23"/>
        <v>7.685002505206655E-3</v>
      </c>
      <c r="H734" s="62">
        <v>691</v>
      </c>
      <c r="I734" s="62">
        <v>-2.724572687483667E-3</v>
      </c>
      <c r="J734" s="62">
        <v>1.14827015126296E-2</v>
      </c>
    </row>
    <row r="735" spans="1:10" ht="15" x14ac:dyDescent="0.2">
      <c r="A735" s="57" t="s">
        <v>715</v>
      </c>
      <c r="B735" s="60">
        <v>141.53700000000001</v>
      </c>
      <c r="C735" s="60">
        <v>438.75909999999999</v>
      </c>
      <c r="D735" s="23">
        <f t="shared" si="22"/>
        <v>9.0134178228015137E-3</v>
      </c>
      <c r="E735" s="23">
        <f t="shared" si="23"/>
        <v>3.9200709344273275E-3</v>
      </c>
      <c r="H735" s="62">
        <v>692</v>
      </c>
      <c r="I735" s="62">
        <v>-4.4186095509141507E-3</v>
      </c>
      <c r="J735" s="62">
        <v>6.0046145877689135E-3</v>
      </c>
    </row>
    <row r="736" spans="1:10" ht="15" x14ac:dyDescent="0.2">
      <c r="A736" s="57" t="s">
        <v>716</v>
      </c>
      <c r="B736" s="60">
        <v>142.32220000000001</v>
      </c>
      <c r="C736" s="60">
        <v>439.90350000000001</v>
      </c>
      <c r="D736" s="23">
        <f t="shared" si="22"/>
        <v>5.5323343594213719E-3</v>
      </c>
      <c r="E736" s="23">
        <f t="shared" si="23"/>
        <v>2.6048693710090777E-3</v>
      </c>
      <c r="H736" s="62">
        <v>693</v>
      </c>
      <c r="I736" s="62">
        <v>4.6698756293313899E-4</v>
      </c>
      <c r="J736" s="62">
        <v>1.6291100286481956E-3</v>
      </c>
    </row>
    <row r="737" spans="1:10" ht="15" x14ac:dyDescent="0.2">
      <c r="A737" s="57" t="s">
        <v>717</v>
      </c>
      <c r="B737" s="60">
        <v>143.80549999999999</v>
      </c>
      <c r="C737" s="60">
        <v>439.4477</v>
      </c>
      <c r="D737" s="23">
        <f t="shared" si="22"/>
        <v>1.0368190760945807E-2</v>
      </c>
      <c r="E737" s="23">
        <f t="shared" si="23"/>
        <v>-1.036673494777496E-3</v>
      </c>
      <c r="H737" s="62">
        <v>694</v>
      </c>
      <c r="I737" s="62">
        <v>-4.6508703969364538E-3</v>
      </c>
      <c r="J737" s="62">
        <v>-1.2697350278002431E-3</v>
      </c>
    </row>
    <row r="738" spans="1:10" ht="15" x14ac:dyDescent="0.2">
      <c r="A738" s="57" t="s">
        <v>718</v>
      </c>
      <c r="B738" s="60">
        <v>145.47280000000001</v>
      </c>
      <c r="C738" s="60">
        <v>441.80430000000001</v>
      </c>
      <c r="D738" s="23">
        <f t="shared" si="22"/>
        <v>1.1527435433445081E-2</v>
      </c>
      <c r="E738" s="23">
        <f t="shared" si="23"/>
        <v>5.3483126675099449E-3</v>
      </c>
      <c r="H738" s="62">
        <v>695</v>
      </c>
      <c r="I738" s="62">
        <v>-2.2810847560169375E-3</v>
      </c>
      <c r="J738" s="62">
        <v>1.1182212705897338E-2</v>
      </c>
    </row>
    <row r="739" spans="1:10" ht="15" x14ac:dyDescent="0.2">
      <c r="A739" s="57" t="s">
        <v>719</v>
      </c>
      <c r="B739" s="60">
        <v>144.2029</v>
      </c>
      <c r="C739" s="60">
        <v>442.202</v>
      </c>
      <c r="D739" s="23">
        <f t="shared" si="22"/>
        <v>-8.7677919494056501E-3</v>
      </c>
      <c r="E739" s="23">
        <f t="shared" si="23"/>
        <v>8.9976740398994468E-4</v>
      </c>
      <c r="H739" s="62">
        <v>696</v>
      </c>
      <c r="I739" s="62">
        <v>3.9262961353378088E-3</v>
      </c>
      <c r="J739" s="62">
        <v>4.6179426336598762E-4</v>
      </c>
    </row>
    <row r="740" spans="1:10" ht="15" x14ac:dyDescent="0.2">
      <c r="A740" s="57" t="s">
        <v>720</v>
      </c>
      <c r="B740" s="60">
        <v>143.02019999999999</v>
      </c>
      <c r="C740" s="60">
        <v>440.24290000000002</v>
      </c>
      <c r="D740" s="23">
        <f t="shared" si="22"/>
        <v>-8.2354565805409022E-3</v>
      </c>
      <c r="E740" s="23">
        <f t="shared" si="23"/>
        <v>-4.4401712076450233E-3</v>
      </c>
      <c r="H740" s="62">
        <v>697</v>
      </c>
      <c r="I740" s="62">
        <v>1.5121509263371249E-3</v>
      </c>
      <c r="J740" s="62">
        <v>-2.9950057778140985E-3</v>
      </c>
    </row>
    <row r="741" spans="1:10" ht="15" x14ac:dyDescent="0.2">
      <c r="A741" s="57" t="s">
        <v>721</v>
      </c>
      <c r="B741" s="60">
        <v>143.91210000000001</v>
      </c>
      <c r="C741" s="60">
        <v>444.49079999999998</v>
      </c>
      <c r="D741" s="23">
        <f t="shared" si="22"/>
        <v>6.2168175041409082E-3</v>
      </c>
      <c r="E741" s="23">
        <f t="shared" si="23"/>
        <v>9.6027372811248284E-3</v>
      </c>
      <c r="H741" s="62">
        <v>698</v>
      </c>
      <c r="I741" s="62">
        <v>-6.98561895651648E-4</v>
      </c>
      <c r="J741" s="62">
        <v>1.2301061748000359E-3</v>
      </c>
    </row>
    <row r="742" spans="1:10" ht="15" x14ac:dyDescent="0.2">
      <c r="A742" s="57" t="s">
        <v>722</v>
      </c>
      <c r="B742" s="60">
        <v>144.85239999999999</v>
      </c>
      <c r="C742" s="60">
        <v>445.39269999999999</v>
      </c>
      <c r="D742" s="23">
        <f t="shared" si="22"/>
        <v>6.5125964132093763E-3</v>
      </c>
      <c r="E742" s="23">
        <f t="shared" si="23"/>
        <v>2.0270076000004208E-3</v>
      </c>
      <c r="H742" s="62">
        <v>699</v>
      </c>
      <c r="I742" s="62">
        <v>2.6745649320528767E-3</v>
      </c>
      <c r="J742" s="62">
        <v>3.9740023434730459E-4</v>
      </c>
    </row>
    <row r="743" spans="1:10" ht="15" x14ac:dyDescent="0.2">
      <c r="A743" s="58">
        <v>44207</v>
      </c>
      <c r="B743" s="60">
        <v>145.21109999999999</v>
      </c>
      <c r="C743" s="60">
        <v>446.15890000000002</v>
      </c>
      <c r="D743" s="23">
        <f t="shared" si="22"/>
        <v>2.4732528073797074E-3</v>
      </c>
      <c r="E743" s="23">
        <f t="shared" si="23"/>
        <v>1.7188016680823087E-3</v>
      </c>
      <c r="H743" s="62">
        <v>700</v>
      </c>
      <c r="I743" s="62">
        <v>2.3881378126787648E-3</v>
      </c>
      <c r="J743" s="62">
        <v>-2.6310275257358175E-3</v>
      </c>
    </row>
    <row r="744" spans="1:10" ht="15" x14ac:dyDescent="0.2">
      <c r="A744" s="58">
        <v>44238</v>
      </c>
      <c r="B744" s="60">
        <v>145.14320000000001</v>
      </c>
      <c r="C744" s="60">
        <v>447.96280000000002</v>
      </c>
      <c r="D744" s="23">
        <f t="shared" si="22"/>
        <v>-4.6770446477100889E-4</v>
      </c>
      <c r="E744" s="23">
        <f t="shared" si="23"/>
        <v>4.0350266580193505E-3</v>
      </c>
      <c r="H744" s="62">
        <v>701</v>
      </c>
      <c r="I744" s="62">
        <v>-5.7807117881910168E-3</v>
      </c>
      <c r="J744" s="62">
        <v>2.1987800779921371E-3</v>
      </c>
    </row>
    <row r="745" spans="1:10" ht="15" x14ac:dyDescent="0.2">
      <c r="A745" s="58">
        <v>44266</v>
      </c>
      <c r="B745" s="60">
        <v>145.58920000000001</v>
      </c>
      <c r="C745" s="60">
        <v>450.6977</v>
      </c>
      <c r="D745" s="23">
        <f t="shared" si="22"/>
        <v>3.0681159021990223E-3</v>
      </c>
      <c r="E745" s="23">
        <f t="shared" si="23"/>
        <v>6.0866332576953982E-3</v>
      </c>
      <c r="H745" s="62">
        <v>702</v>
      </c>
      <c r="I745" s="62">
        <v>8.6943966350675383E-4</v>
      </c>
      <c r="J745" s="62">
        <v>-2.0884494407835547E-3</v>
      </c>
    </row>
    <row r="746" spans="1:10" ht="15" x14ac:dyDescent="0.2">
      <c r="A746" s="58">
        <v>44297</v>
      </c>
      <c r="B746" s="60">
        <v>146.65559999999999</v>
      </c>
      <c r="C746" s="60">
        <v>452.82170000000002</v>
      </c>
      <c r="D746" s="23">
        <f t="shared" si="22"/>
        <v>7.2980236646578061E-3</v>
      </c>
      <c r="E746" s="23">
        <f t="shared" si="23"/>
        <v>4.7016232581831704E-3</v>
      </c>
      <c r="H746" s="62">
        <v>703</v>
      </c>
      <c r="I746" s="62">
        <v>-2.9300467433126072E-3</v>
      </c>
      <c r="J746" s="62">
        <v>-1.3594017555534407E-3</v>
      </c>
    </row>
    <row r="747" spans="1:10" ht="15" x14ac:dyDescent="0.2">
      <c r="A747" s="58">
        <v>44327</v>
      </c>
      <c r="B747" s="60">
        <v>145.6377</v>
      </c>
      <c r="C747" s="60">
        <v>454.39269999999999</v>
      </c>
      <c r="D747" s="23">
        <f t="shared" si="22"/>
        <v>-6.9649500341081539E-3</v>
      </c>
      <c r="E747" s="23">
        <f t="shared" si="23"/>
        <v>3.4633523681285431E-3</v>
      </c>
      <c r="H747" s="62">
        <v>704</v>
      </c>
      <c r="I747" s="62">
        <v>-1.3627700378967004E-3</v>
      </c>
      <c r="J747" s="62">
        <v>-6.5531977428445517E-3</v>
      </c>
    </row>
    <row r="748" spans="1:10" ht="15" x14ac:dyDescent="0.2">
      <c r="A748" s="58">
        <v>44419</v>
      </c>
      <c r="B748" s="60">
        <v>144.70699999999999</v>
      </c>
      <c r="C748" s="60">
        <v>454.78070000000002</v>
      </c>
      <c r="D748" s="23">
        <f t="shared" si="22"/>
        <v>-6.4110224001955171E-3</v>
      </c>
      <c r="E748" s="23">
        <f t="shared" si="23"/>
        <v>8.535226031797968E-4</v>
      </c>
      <c r="H748" s="62">
        <v>705</v>
      </c>
      <c r="I748" s="62">
        <v>-2.3068282158909877E-3</v>
      </c>
      <c r="J748" s="62">
        <v>4.8631245712517732E-3</v>
      </c>
    </row>
    <row r="749" spans="1:10" ht="15" x14ac:dyDescent="0.2">
      <c r="A749" s="58">
        <v>44450</v>
      </c>
      <c r="B749" s="60">
        <v>145.21109999999999</v>
      </c>
      <c r="C749" s="60">
        <v>453.2774</v>
      </c>
      <c r="D749" s="23">
        <f t="shared" si="22"/>
        <v>3.477537332217789E-3</v>
      </c>
      <c r="E749" s="23">
        <f t="shared" si="23"/>
        <v>-3.311024643412281E-3</v>
      </c>
      <c r="H749" s="62">
        <v>706</v>
      </c>
      <c r="I749" s="62">
        <v>-2.1015517219618697E-3</v>
      </c>
      <c r="J749" s="62">
        <v>-3.3098233455972374E-3</v>
      </c>
    </row>
    <row r="750" spans="1:10" ht="15" x14ac:dyDescent="0.2">
      <c r="A750" s="58">
        <v>44480</v>
      </c>
      <c r="B750" s="60">
        <v>143.9024</v>
      </c>
      <c r="C750" s="60">
        <v>449.6309</v>
      </c>
      <c r="D750" s="23">
        <f t="shared" si="22"/>
        <v>-9.0532537467937577E-3</v>
      </c>
      <c r="E750" s="23">
        <f t="shared" si="23"/>
        <v>-8.0772761209738867E-3</v>
      </c>
      <c r="H750" s="62">
        <v>707</v>
      </c>
      <c r="I750" s="62">
        <v>1.0701209374387106E-3</v>
      </c>
      <c r="J750" s="62">
        <v>7.2479266580707212E-3</v>
      </c>
    </row>
    <row r="751" spans="1:10" ht="15" x14ac:dyDescent="0.2">
      <c r="A751" s="58">
        <v>44511</v>
      </c>
      <c r="B751" s="60">
        <v>143.9605</v>
      </c>
      <c r="C751" s="60">
        <v>449.77629999999999</v>
      </c>
      <c r="D751" s="23">
        <f t="shared" si="22"/>
        <v>4.0366438876915665E-4</v>
      </c>
      <c r="E751" s="23">
        <f t="shared" si="23"/>
        <v>3.2332407671781368E-4</v>
      </c>
      <c r="H751" s="62">
        <v>708</v>
      </c>
      <c r="I751" s="62">
        <v>1.7892582301396644E-3</v>
      </c>
      <c r="J751" s="62">
        <v>-3.3758135266454409E-3</v>
      </c>
    </row>
    <row r="752" spans="1:10" ht="15" x14ac:dyDescent="0.2">
      <c r="A752" s="58">
        <v>44541</v>
      </c>
      <c r="B752" s="60">
        <v>143.2432</v>
      </c>
      <c r="C752" s="60">
        <v>453.17070000000001</v>
      </c>
      <c r="D752" s="23">
        <f t="shared" si="22"/>
        <v>-4.9950713826441024E-3</v>
      </c>
      <c r="E752" s="23">
        <f t="shared" si="23"/>
        <v>7.5185276432499521E-3</v>
      </c>
      <c r="H752" s="62">
        <v>709</v>
      </c>
      <c r="I752" s="62">
        <v>-6.5626651283594078E-4</v>
      </c>
      <c r="J752" s="62">
        <v>-9.1323488828394458E-3</v>
      </c>
    </row>
    <row r="753" spans="1:10" ht="15" x14ac:dyDescent="0.2">
      <c r="A753" s="57" t="s">
        <v>723</v>
      </c>
      <c r="B753" s="60">
        <v>142.41909999999999</v>
      </c>
      <c r="C753" s="60">
        <v>453.32589999999999</v>
      </c>
      <c r="D753" s="23">
        <f t="shared" si="22"/>
        <v>-5.7697658123110028E-3</v>
      </c>
      <c r="E753" s="23">
        <f t="shared" si="23"/>
        <v>3.4241717291919781E-4</v>
      </c>
      <c r="H753" s="62">
        <v>710</v>
      </c>
      <c r="I753" s="62">
        <v>-6.0032539763787566E-3</v>
      </c>
      <c r="J753" s="62">
        <v>-1.0811727599020868E-2</v>
      </c>
    </row>
    <row r="754" spans="1:10" ht="15" x14ac:dyDescent="0.2">
      <c r="A754" s="57" t="s">
        <v>724</v>
      </c>
      <c r="B754" s="60">
        <v>138.79349999999999</v>
      </c>
      <c r="C754" s="60">
        <v>455.12009999999998</v>
      </c>
      <c r="D754" s="23">
        <f t="shared" si="22"/>
        <v>-2.5786902191874548E-2</v>
      </c>
      <c r="E754" s="23">
        <f t="shared" si="23"/>
        <v>3.9500472959075805E-3</v>
      </c>
      <c r="H754" s="62">
        <v>711</v>
      </c>
      <c r="I754" s="62">
        <v>1.1740238977376053E-3</v>
      </c>
      <c r="J754" s="62">
        <v>-2.1190153000951377E-3</v>
      </c>
    </row>
    <row r="755" spans="1:10" ht="15" x14ac:dyDescent="0.2">
      <c r="A755" s="57" t="s">
        <v>725</v>
      </c>
      <c r="B755" s="60">
        <v>137.6011</v>
      </c>
      <c r="C755" s="60">
        <v>454.0145</v>
      </c>
      <c r="D755" s="23">
        <f t="shared" si="22"/>
        <v>-8.6282973516286811E-3</v>
      </c>
      <c r="E755" s="23">
        <f t="shared" si="23"/>
        <v>-2.4322043073171382E-3</v>
      </c>
      <c r="H755" s="62">
        <v>712</v>
      </c>
      <c r="I755" s="62">
        <v>-7.6534056747756905E-4</v>
      </c>
      <c r="J755" s="62">
        <v>1.0472775073866951E-2</v>
      </c>
    </row>
    <row r="756" spans="1:10" ht="15" x14ac:dyDescent="0.2">
      <c r="A756" s="57" t="s">
        <v>726</v>
      </c>
      <c r="B756" s="60">
        <v>138.78380000000001</v>
      </c>
      <c r="C756" s="60">
        <v>455.55650000000003</v>
      </c>
      <c r="D756" s="23">
        <f t="shared" si="22"/>
        <v>8.5584069102711182E-3</v>
      </c>
      <c r="E756" s="23">
        <f t="shared" si="23"/>
        <v>3.3906126674408568E-3</v>
      </c>
      <c r="H756" s="62">
        <v>713</v>
      </c>
      <c r="I756" s="62">
        <v>5.3860718537963718E-4</v>
      </c>
      <c r="J756" s="62">
        <v>1.153823356670616E-2</v>
      </c>
    </row>
    <row r="757" spans="1:10" ht="15" x14ac:dyDescent="0.2">
      <c r="A757" s="57" t="s">
        <v>727</v>
      </c>
      <c r="B757" s="60">
        <v>138.03729999999999</v>
      </c>
      <c r="C757" s="60">
        <v>454.74189999999999</v>
      </c>
      <c r="D757" s="23">
        <f t="shared" si="22"/>
        <v>-5.3933880730525916E-3</v>
      </c>
      <c r="E757" s="23">
        <f t="shared" si="23"/>
        <v>-1.7897432697731881E-3</v>
      </c>
      <c r="H757" s="62">
        <v>714</v>
      </c>
      <c r="I757" s="62">
        <v>1.5545032821535931E-3</v>
      </c>
      <c r="J757" s="62">
        <v>9.1390167724144907E-5</v>
      </c>
    </row>
    <row r="758" spans="1:10" ht="15" x14ac:dyDescent="0.2">
      <c r="A758" s="57" t="s">
        <v>728</v>
      </c>
      <c r="B758" s="60">
        <v>140.35429999999999</v>
      </c>
      <c r="C758" s="60">
        <v>453.46170000000001</v>
      </c>
      <c r="D758" s="23">
        <f t="shared" si="22"/>
        <v>1.6646001539497635E-2</v>
      </c>
      <c r="E758" s="23">
        <f t="shared" si="23"/>
        <v>-2.8191935110215209E-3</v>
      </c>
      <c r="H758" s="62">
        <v>715</v>
      </c>
      <c r="I758" s="62">
        <v>-2.6435727925186222E-3</v>
      </c>
      <c r="J758" s="62">
        <v>-2.2128279092771411E-4</v>
      </c>
    </row>
    <row r="759" spans="1:10" ht="15" x14ac:dyDescent="0.2">
      <c r="A759" s="57" t="s">
        <v>729</v>
      </c>
      <c r="B759" s="60">
        <v>141.3528</v>
      </c>
      <c r="C759" s="60">
        <v>454.06299999999999</v>
      </c>
      <c r="D759" s="23">
        <f t="shared" si="22"/>
        <v>7.0889528981409964E-3</v>
      </c>
      <c r="E759" s="23">
        <f t="shared" si="23"/>
        <v>1.3251431900211149E-3</v>
      </c>
      <c r="H759" s="62">
        <v>716</v>
      </c>
      <c r="I759" s="62">
        <v>-5.3371690344699435E-3</v>
      </c>
      <c r="J759" s="62">
        <v>-1.5020578255598264E-2</v>
      </c>
    </row>
    <row r="760" spans="1:10" ht="15" x14ac:dyDescent="0.2">
      <c r="A760" s="57" t="s">
        <v>730</v>
      </c>
      <c r="B760" s="60">
        <v>142.06049999999999</v>
      </c>
      <c r="C760" s="60">
        <v>455.27519999999998</v>
      </c>
      <c r="D760" s="23">
        <f t="shared" si="22"/>
        <v>4.9941302748652203E-3</v>
      </c>
      <c r="E760" s="23">
        <f t="shared" si="23"/>
        <v>2.6661163427297366E-3</v>
      </c>
      <c r="H760" s="62">
        <v>717</v>
      </c>
      <c r="I760" s="62">
        <v>8.9857970303863072E-5</v>
      </c>
      <c r="J760" s="62">
        <v>1.5916668338449495E-3</v>
      </c>
    </row>
    <row r="761" spans="1:10" ht="15" x14ac:dyDescent="0.2">
      <c r="A761" s="57" t="s">
        <v>731</v>
      </c>
      <c r="B761" s="60">
        <v>140.47059999999999</v>
      </c>
      <c r="C761" s="60">
        <v>445.12119999999999</v>
      </c>
      <c r="D761" s="23">
        <f t="shared" si="22"/>
        <v>-1.1254808994691997E-2</v>
      </c>
      <c r="E761" s="23">
        <f t="shared" si="23"/>
        <v>-2.2555466643045832E-2</v>
      </c>
      <c r="H761" s="62">
        <v>718</v>
      </c>
      <c r="I761" s="62">
        <v>-3.1564920280517687E-3</v>
      </c>
      <c r="J761" s="62">
        <v>-9.1409797183906044E-3</v>
      </c>
    </row>
    <row r="762" spans="1:10" ht="15" x14ac:dyDescent="0.2">
      <c r="A762" s="57" t="s">
        <v>732</v>
      </c>
      <c r="B762" s="60">
        <v>138.27000000000001</v>
      </c>
      <c r="C762" s="60">
        <v>450.5813</v>
      </c>
      <c r="D762" s="23">
        <f t="shared" si="22"/>
        <v>-1.5789918807840125E-2</v>
      </c>
      <c r="E762" s="23">
        <f t="shared" si="23"/>
        <v>1.219192228138692E-2</v>
      </c>
      <c r="H762" s="62">
        <v>719</v>
      </c>
      <c r="I762" s="62">
        <v>-7.3711229392939472E-3</v>
      </c>
      <c r="J762" s="62">
        <v>1.9185258842434855E-2</v>
      </c>
    </row>
    <row r="763" spans="1:10" ht="15" x14ac:dyDescent="0.2">
      <c r="A763" s="57" t="s">
        <v>733</v>
      </c>
      <c r="B763" s="60">
        <v>136.33109999999999</v>
      </c>
      <c r="C763" s="60">
        <v>441.8141</v>
      </c>
      <c r="D763" s="23">
        <f t="shared" si="22"/>
        <v>-1.412180957810443E-2</v>
      </c>
      <c r="E763" s="23">
        <f t="shared" si="23"/>
        <v>-1.964932154469522E-2</v>
      </c>
      <c r="H763" s="62">
        <v>720</v>
      </c>
      <c r="I763" s="62">
        <v>-4.1111149132686039E-3</v>
      </c>
      <c r="J763" s="62">
        <v>-8.8687894609610022E-3</v>
      </c>
    </row>
    <row r="764" spans="1:10" ht="15" x14ac:dyDescent="0.2">
      <c r="A764" s="58">
        <v>44208</v>
      </c>
      <c r="B764" s="60">
        <v>132.9478</v>
      </c>
      <c r="C764" s="60">
        <v>436.9067</v>
      </c>
      <c r="D764" s="23">
        <f t="shared" si="22"/>
        <v>-2.512991584458206E-2</v>
      </c>
      <c r="E764" s="23">
        <f t="shared" si="23"/>
        <v>-1.1169534213552846E-2</v>
      </c>
      <c r="H764" s="62">
        <v>721</v>
      </c>
      <c r="I764" s="62">
        <v>3.2518343558457083E-3</v>
      </c>
      <c r="J764" s="62">
        <v>7.0993464829557868E-3</v>
      </c>
    </row>
    <row r="765" spans="1:10" ht="15" x14ac:dyDescent="0.2">
      <c r="A765" s="58">
        <v>44239</v>
      </c>
      <c r="B765" s="60">
        <v>131.3288</v>
      </c>
      <c r="C765" s="60">
        <v>443.5985</v>
      </c>
      <c r="D765" s="23">
        <f t="shared" si="22"/>
        <v>-1.2252467710265294E-2</v>
      </c>
      <c r="E765" s="23">
        <f t="shared" si="23"/>
        <v>1.5200202888976293E-2</v>
      </c>
      <c r="H765" s="62">
        <v>722</v>
      </c>
      <c r="I765" s="62">
        <v>3.595543941484064E-3</v>
      </c>
      <c r="J765" s="62">
        <v>5.5195716696432133E-4</v>
      </c>
    </row>
    <row r="766" spans="1:10" ht="15" x14ac:dyDescent="0.2">
      <c r="A766" s="58">
        <v>44267</v>
      </c>
      <c r="B766" s="60">
        <v>133.3065</v>
      </c>
      <c r="C766" s="60">
        <v>439.73869999999999</v>
      </c>
      <c r="D766" s="23">
        <f t="shared" si="22"/>
        <v>1.4946885918798752E-2</v>
      </c>
      <c r="E766" s="23">
        <f t="shared" si="23"/>
        <v>-8.739187176698587E-3</v>
      </c>
      <c r="H766" s="62">
        <v>723</v>
      </c>
      <c r="I766" s="62">
        <v>5.5982537746841034E-3</v>
      </c>
      <c r="J766" s="62">
        <v>3.0101410840728789E-3</v>
      </c>
    </row>
    <row r="767" spans="1:10" ht="15" x14ac:dyDescent="0.2">
      <c r="A767" s="58">
        <v>44359</v>
      </c>
      <c r="B767" s="60">
        <v>134.7509</v>
      </c>
      <c r="C767" s="60">
        <v>444.94659999999999</v>
      </c>
      <c r="D767" s="23">
        <f t="shared" si="22"/>
        <v>1.0776900615678641E-2</v>
      </c>
      <c r="E767" s="23">
        <f t="shared" si="23"/>
        <v>1.1773588096574666E-2</v>
      </c>
      <c r="H767" s="62">
        <v>724</v>
      </c>
      <c r="I767" s="62">
        <v>1.6517407384157297E-3</v>
      </c>
      <c r="J767" s="62">
        <v>-3.4772334594895065E-3</v>
      </c>
    </row>
    <row r="768" spans="1:10" ht="15" x14ac:dyDescent="0.2">
      <c r="A768" s="58">
        <v>44389</v>
      </c>
      <c r="B768" s="60">
        <v>134.31469999999999</v>
      </c>
      <c r="C768" s="60">
        <v>454.15019999999998</v>
      </c>
      <c r="D768" s="23">
        <f t="shared" si="22"/>
        <v>-3.2423348219755661E-3</v>
      </c>
      <c r="E768" s="23">
        <f t="shared" si="23"/>
        <v>2.0473705365594657E-2</v>
      </c>
      <c r="H768" s="62">
        <v>725</v>
      </c>
      <c r="I768" s="62">
        <v>-1.3920108153724818E-4</v>
      </c>
      <c r="J768" s="62">
        <v>-7.1267737779434747E-3</v>
      </c>
    </row>
    <row r="769" spans="1:10" ht="15" x14ac:dyDescent="0.2">
      <c r="A769" s="58">
        <v>44420</v>
      </c>
      <c r="B769" s="60">
        <v>132.95750000000001</v>
      </c>
      <c r="C769" s="60">
        <v>455.3528</v>
      </c>
      <c r="D769" s="23">
        <f t="shared" si="22"/>
        <v>-1.015602569712345E-2</v>
      </c>
      <c r="E769" s="23">
        <f t="shared" si="23"/>
        <v>2.6445227797274613E-3</v>
      </c>
      <c r="H769" s="62">
        <v>726</v>
      </c>
      <c r="I769" s="62">
        <v>-2.0445331891371992E-4</v>
      </c>
      <c r="J769" s="62">
        <v>-2.2600718582374236E-3</v>
      </c>
    </row>
    <row r="770" spans="1:10" ht="15" x14ac:dyDescent="0.2">
      <c r="A770" s="58">
        <v>44451</v>
      </c>
      <c r="B770" s="60">
        <v>134.80680000000001</v>
      </c>
      <c r="C770" s="60">
        <v>452.27850000000001</v>
      </c>
      <c r="D770" s="23">
        <f t="shared" si="22"/>
        <v>1.3813114026799507E-2</v>
      </c>
      <c r="E770" s="23">
        <f t="shared" si="23"/>
        <v>-6.7743625790251758E-3</v>
      </c>
      <c r="H770" s="62">
        <v>727</v>
      </c>
      <c r="I770" s="62">
        <v>-3.0185419177998548E-3</v>
      </c>
      <c r="J770" s="62">
        <v>6.6096370507622623E-3</v>
      </c>
    </row>
    <row r="771" spans="1:10" ht="15" x14ac:dyDescent="0.2">
      <c r="A771" s="58">
        <v>44481</v>
      </c>
      <c r="B771" s="60">
        <v>137.26939999999999</v>
      </c>
      <c r="C771" s="60">
        <v>456.536</v>
      </c>
      <c r="D771" s="23">
        <f t="shared" si="22"/>
        <v>1.8102775996495526E-2</v>
      </c>
      <c r="E771" s="23">
        <f t="shared" si="23"/>
        <v>9.3694172918427666E-3</v>
      </c>
      <c r="H771" s="62">
        <v>728</v>
      </c>
      <c r="I771" s="62">
        <v>5.1799626321925932E-3</v>
      </c>
      <c r="J771" s="62">
        <v>1.1500930146187308E-2</v>
      </c>
    </row>
    <row r="772" spans="1:10" ht="15" x14ac:dyDescent="0.2">
      <c r="A772" s="57" t="s">
        <v>734</v>
      </c>
      <c r="B772" s="60">
        <v>139.74160000000001</v>
      </c>
      <c r="C772" s="60">
        <v>452.49180000000001</v>
      </c>
      <c r="D772" s="23">
        <f t="shared" si="22"/>
        <v>1.7849584587916158E-2</v>
      </c>
      <c r="E772" s="23">
        <f t="shared" si="23"/>
        <v>-8.8979163949817648E-3</v>
      </c>
      <c r="H772" s="62">
        <v>729</v>
      </c>
      <c r="I772" s="62">
        <v>2.4865562702338292E-3</v>
      </c>
      <c r="J772" s="62">
        <v>5.1001428023767312E-3</v>
      </c>
    </row>
    <row r="773" spans="1:10" ht="15" x14ac:dyDescent="0.2">
      <c r="A773" s="57" t="s">
        <v>735</v>
      </c>
      <c r="B773" s="60">
        <v>141.07509999999999</v>
      </c>
      <c r="C773" s="60">
        <v>449.37869999999998</v>
      </c>
      <c r="D773" s="23">
        <f t="shared" ref="D773:D836" si="24">LN(B773/B772)</f>
        <v>9.4973698036022285E-3</v>
      </c>
      <c r="E773" s="23">
        <f t="shared" ref="E773:E836" si="25">LN(C773/C772)</f>
        <v>-6.9036793295494444E-3</v>
      </c>
      <c r="H773" s="62">
        <v>730</v>
      </c>
      <c r="I773" s="62">
        <v>3.9200425090385729E-3</v>
      </c>
      <c r="J773" s="62">
        <v>-9.6361353334153141E-4</v>
      </c>
    </row>
    <row r="774" spans="1:10" ht="15" x14ac:dyDescent="0.2">
      <c r="A774" s="57" t="s">
        <v>736</v>
      </c>
      <c r="B774" s="60">
        <v>141.88300000000001</v>
      </c>
      <c r="C774" s="60">
        <v>456.40019999999998</v>
      </c>
      <c r="D774" s="23">
        <f t="shared" si="24"/>
        <v>5.7104016133741617E-3</v>
      </c>
      <c r="E774" s="23">
        <f t="shared" si="25"/>
        <v>1.550409410064625E-2</v>
      </c>
      <c r="H774" s="62">
        <v>731</v>
      </c>
      <c r="I774" s="62">
        <v>9.8303137938262619E-3</v>
      </c>
      <c r="J774" s="62">
        <v>-2.145311288619607E-3</v>
      </c>
    </row>
    <row r="775" spans="1:10" ht="15" x14ac:dyDescent="0.2">
      <c r="A775" s="57" t="s">
        <v>737</v>
      </c>
      <c r="B775" s="60">
        <v>139.51769999999999</v>
      </c>
      <c r="C775" s="60">
        <v>452.37549999999999</v>
      </c>
      <c r="D775" s="23">
        <f t="shared" si="24"/>
        <v>-1.6811299378095133E-2</v>
      </c>
      <c r="E775" s="23">
        <f t="shared" si="25"/>
        <v>-8.8574690389224605E-3</v>
      </c>
      <c r="H775" s="62">
        <v>732</v>
      </c>
      <c r="I775" s="62">
        <v>4.3769316157582141E-3</v>
      </c>
      <c r="J775" s="62">
        <v>-4.5686068133088658E-4</v>
      </c>
    </row>
    <row r="776" spans="1:10" ht="15" x14ac:dyDescent="0.2">
      <c r="A776" s="57" t="s">
        <v>738</v>
      </c>
      <c r="B776" s="60">
        <v>135.05009999999999</v>
      </c>
      <c r="C776" s="60">
        <v>447.5609</v>
      </c>
      <c r="D776" s="23">
        <f t="shared" si="24"/>
        <v>-3.254565422820152E-2</v>
      </c>
      <c r="E776" s="23">
        <f t="shared" si="25"/>
        <v>-1.0699969319932071E-2</v>
      </c>
      <c r="H776" s="62">
        <v>733</v>
      </c>
      <c r="I776" s="62">
        <v>2.7961702583748317E-3</v>
      </c>
      <c r="J776" s="62">
        <v>-1.9130088736575394E-4</v>
      </c>
    </row>
    <row r="777" spans="1:10" ht="15" x14ac:dyDescent="0.2">
      <c r="A777" s="57" t="s">
        <v>739</v>
      </c>
      <c r="B777" s="60">
        <v>135.48820000000001</v>
      </c>
      <c r="C777" s="60">
        <v>442.80180000000001</v>
      </c>
      <c r="D777" s="23">
        <f t="shared" si="24"/>
        <v>3.2387309519552525E-3</v>
      </c>
      <c r="E777" s="23">
        <f t="shared" si="25"/>
        <v>-1.0690351974194602E-2</v>
      </c>
      <c r="H777" s="62">
        <v>734</v>
      </c>
      <c r="I777" s="62">
        <v>4.9921345349573341E-3</v>
      </c>
      <c r="J777" s="62">
        <v>-6.0288080297348301E-3</v>
      </c>
    </row>
    <row r="778" spans="1:10" ht="15" x14ac:dyDescent="0.2">
      <c r="A778" s="57" t="s">
        <v>740</v>
      </c>
      <c r="B778" s="60">
        <v>135.89699999999999</v>
      </c>
      <c r="C778" s="60">
        <v>450.66550000000001</v>
      </c>
      <c r="D778" s="23">
        <f t="shared" si="24"/>
        <v>3.0126942014532913E-3</v>
      </c>
      <c r="E778" s="23">
        <f t="shared" si="25"/>
        <v>1.7603113307182418E-2</v>
      </c>
      <c r="H778" s="62">
        <v>735</v>
      </c>
      <c r="I778" s="62">
        <v>5.5185479925249541E-3</v>
      </c>
      <c r="J778" s="62">
        <v>-1.7023532501500918E-4</v>
      </c>
    </row>
    <row r="779" spans="1:10" ht="15" x14ac:dyDescent="0.2">
      <c r="A779" s="57" t="s">
        <v>741</v>
      </c>
      <c r="B779" s="60">
        <v>136.07220000000001</v>
      </c>
      <c r="C779" s="60">
        <v>455.17160000000001</v>
      </c>
      <c r="D779" s="23">
        <f t="shared" si="24"/>
        <v>1.2883813625583463E-3</v>
      </c>
      <c r="E779" s="23">
        <f t="shared" si="25"/>
        <v>9.9491115335495917E-3</v>
      </c>
      <c r="H779" s="62">
        <v>736</v>
      </c>
      <c r="I779" s="62">
        <v>-3.697522671568771E-3</v>
      </c>
      <c r="J779" s="62">
        <v>4.5972900755587159E-3</v>
      </c>
    </row>
    <row r="780" spans="1:10" ht="15" x14ac:dyDescent="0.2">
      <c r="A780" s="57" t="s">
        <v>742</v>
      </c>
      <c r="B780" s="60">
        <v>135.7704</v>
      </c>
      <c r="C780" s="60">
        <v>458.00369999999998</v>
      </c>
      <c r="D780" s="23">
        <f t="shared" si="24"/>
        <v>-2.2204034540158476E-3</v>
      </c>
      <c r="E780" s="23">
        <f t="shared" si="25"/>
        <v>6.2027719765712823E-3</v>
      </c>
      <c r="H780" s="62">
        <v>737</v>
      </c>
      <c r="I780" s="62">
        <v>-3.4557889731033145E-3</v>
      </c>
      <c r="J780" s="62">
        <v>-9.8438223454170876E-4</v>
      </c>
    </row>
    <row r="781" spans="1:10" ht="15" x14ac:dyDescent="0.2">
      <c r="A781" s="57" t="s">
        <v>743</v>
      </c>
      <c r="B781" s="60">
        <v>137.00659999999999</v>
      </c>
      <c r="C781" s="60">
        <v>464.48540000000003</v>
      </c>
      <c r="D781" s="23">
        <f t="shared" si="24"/>
        <v>9.0638760834245036E-3</v>
      </c>
      <c r="E781" s="23">
        <f t="shared" si="25"/>
        <v>1.4052863428803193E-2</v>
      </c>
      <c r="H781" s="62">
        <v>738</v>
      </c>
      <c r="I781" s="62">
        <v>3.1069943211516175E-3</v>
      </c>
      <c r="J781" s="62">
        <v>6.4957429599732108E-3</v>
      </c>
    </row>
    <row r="782" spans="1:10" ht="15" x14ac:dyDescent="0.2">
      <c r="A782" s="57" t="s">
        <v>744</v>
      </c>
      <c r="B782" s="60">
        <v>138.9727</v>
      </c>
      <c r="C782" s="60">
        <v>464.10579999999999</v>
      </c>
      <c r="D782" s="23">
        <f t="shared" si="24"/>
        <v>1.4248411113203352E-2</v>
      </c>
      <c r="E782" s="23">
        <f t="shared" si="25"/>
        <v>-8.175826373221797E-4</v>
      </c>
      <c r="H782" s="62">
        <v>739</v>
      </c>
      <c r="I782" s="62">
        <v>3.2413076390318072E-3</v>
      </c>
      <c r="J782" s="62">
        <v>-1.2143000390313864E-3</v>
      </c>
    </row>
    <row r="783" spans="1:10" ht="15" x14ac:dyDescent="0.2">
      <c r="A783" s="57" t="s">
        <v>745</v>
      </c>
      <c r="B783" s="60">
        <v>138.90459999999999</v>
      </c>
      <c r="C783" s="60">
        <v>464.69959999999998</v>
      </c>
      <c r="D783" s="23">
        <f t="shared" si="24"/>
        <v>-4.9014440088041239E-4</v>
      </c>
      <c r="E783" s="23">
        <f t="shared" si="25"/>
        <v>1.2786318445181439E-3</v>
      </c>
      <c r="H783" s="62">
        <v>740</v>
      </c>
      <c r="I783" s="62">
        <v>1.4070401333946083E-3</v>
      </c>
      <c r="J783" s="62">
        <v>3.1176153468770039E-4</v>
      </c>
    </row>
    <row r="784" spans="1:10" ht="15" x14ac:dyDescent="0.2">
      <c r="A784" s="57" t="s">
        <v>746</v>
      </c>
      <c r="B784" s="60">
        <v>139.35230000000001</v>
      </c>
      <c r="C784" s="60">
        <v>463.41489999999999</v>
      </c>
      <c r="D784" s="23">
        <f t="shared" si="24"/>
        <v>3.2178924319323302E-3</v>
      </c>
      <c r="E784" s="23">
        <f t="shared" si="25"/>
        <v>-2.7684101918570157E-3</v>
      </c>
      <c r="H784" s="62">
        <v>741</v>
      </c>
      <c r="I784" s="62">
        <v>7.1550289948754924E-5</v>
      </c>
      <c r="J784" s="62">
        <v>3.9634763680705953E-3</v>
      </c>
    </row>
    <row r="785" spans="1:10" ht="15" x14ac:dyDescent="0.2">
      <c r="A785" s="57" t="s">
        <v>747</v>
      </c>
      <c r="B785" s="60">
        <v>140.83179999999999</v>
      </c>
      <c r="C785" s="60">
        <v>462.24700000000001</v>
      </c>
      <c r="D785" s="23">
        <f t="shared" si="24"/>
        <v>1.0561011501409322E-2</v>
      </c>
      <c r="E785" s="23">
        <f t="shared" si="25"/>
        <v>-2.523384876733206E-3</v>
      </c>
      <c r="H785" s="62">
        <v>742</v>
      </c>
      <c r="I785" s="62">
        <v>1.6771676965846017E-3</v>
      </c>
      <c r="J785" s="62">
        <v>4.4094655611107963E-3</v>
      </c>
    </row>
    <row r="786" spans="1:10" ht="15" x14ac:dyDescent="0.2">
      <c r="A786" s="58">
        <v>44621</v>
      </c>
      <c r="B786" s="60">
        <v>140.7928</v>
      </c>
      <c r="C786" s="60">
        <v>464.92329999999998</v>
      </c>
      <c r="D786" s="23">
        <f t="shared" si="24"/>
        <v>-2.7696444308692478E-4</v>
      </c>
      <c r="E786" s="23">
        <f t="shared" si="25"/>
        <v>5.7730654940881419E-3</v>
      </c>
      <c r="H786" s="62">
        <v>743</v>
      </c>
      <c r="I786" s="62">
        <v>3.5979704600145445E-3</v>
      </c>
      <c r="J786" s="62">
        <v>1.1036527981686259E-3</v>
      </c>
    </row>
    <row r="787" spans="1:10" ht="15" x14ac:dyDescent="0.2">
      <c r="A787" s="58">
        <v>44652</v>
      </c>
      <c r="B787" s="60">
        <v>138.21350000000001</v>
      </c>
      <c r="C787" s="60">
        <v>464.76760000000002</v>
      </c>
      <c r="D787" s="23">
        <f t="shared" si="24"/>
        <v>-1.8489714974853886E-2</v>
      </c>
      <c r="E787" s="23">
        <f t="shared" si="25"/>
        <v>-3.3495003867560047E-4</v>
      </c>
      <c r="H787" s="62">
        <v>744</v>
      </c>
      <c r="I787" s="62">
        <v>-2.8788514552210587E-3</v>
      </c>
      <c r="J787" s="62">
        <v>6.3422038233496014E-3</v>
      </c>
    </row>
    <row r="788" spans="1:10" ht="15" x14ac:dyDescent="0.2">
      <c r="A788" s="58">
        <v>44682</v>
      </c>
      <c r="B788" s="60">
        <v>140.0823</v>
      </c>
      <c r="C788" s="60">
        <v>455.84309999999999</v>
      </c>
      <c r="D788" s="23">
        <f t="shared" si="24"/>
        <v>1.3430515953894412E-2</v>
      </c>
      <c r="E788" s="23">
        <f t="shared" si="25"/>
        <v>-1.9388824348720458E-2</v>
      </c>
      <c r="H788" s="62">
        <v>745</v>
      </c>
      <c r="I788" s="62">
        <v>-2.6273127007823277E-3</v>
      </c>
      <c r="J788" s="62">
        <v>3.4808353039621244E-3</v>
      </c>
    </row>
    <row r="789" spans="1:10" ht="15" x14ac:dyDescent="0.2">
      <c r="A789" s="58">
        <v>44713</v>
      </c>
      <c r="B789" s="60">
        <v>139.69300000000001</v>
      </c>
      <c r="C789" s="60">
        <v>455.41489999999999</v>
      </c>
      <c r="D789" s="23">
        <f t="shared" si="24"/>
        <v>-2.7829493972800342E-3</v>
      </c>
      <c r="E789" s="23">
        <f t="shared" si="25"/>
        <v>-9.397997746332568E-4</v>
      </c>
      <c r="H789" s="62">
        <v>746</v>
      </c>
      <c r="I789" s="62">
        <v>1.863086127517562E-3</v>
      </c>
      <c r="J789" s="62">
        <v>-5.1741107709298434E-3</v>
      </c>
    </row>
    <row r="790" spans="1:10" ht="15" x14ac:dyDescent="0.2">
      <c r="A790" s="58">
        <v>44743</v>
      </c>
      <c r="B790" s="60">
        <v>141.0264</v>
      </c>
      <c r="C790" s="60">
        <v>453.61439999999999</v>
      </c>
      <c r="D790" s="23">
        <f t="shared" si="24"/>
        <v>9.4999492600577832E-3</v>
      </c>
      <c r="E790" s="23">
        <f t="shared" si="25"/>
        <v>-3.9613736422476594E-3</v>
      </c>
      <c r="H790" s="62">
        <v>747</v>
      </c>
      <c r="I790" s="62">
        <v>-3.8271509850140804E-3</v>
      </c>
      <c r="J790" s="62">
        <v>-4.2501251359598063E-3</v>
      </c>
    </row>
    <row r="791" spans="1:10" ht="15" x14ac:dyDescent="0.2">
      <c r="A791" s="58">
        <v>44835</v>
      </c>
      <c r="B791" s="60">
        <v>140.75389999999999</v>
      </c>
      <c r="C791" s="60">
        <v>453.05</v>
      </c>
      <c r="D791" s="23">
        <f t="shared" si="24"/>
        <v>-1.9341315553202544E-3</v>
      </c>
      <c r="E791" s="23">
        <f t="shared" si="25"/>
        <v>-1.2450032733240897E-3</v>
      </c>
      <c r="H791" s="62">
        <v>748</v>
      </c>
      <c r="I791" s="62">
        <v>4.6723922593487139E-4</v>
      </c>
      <c r="J791" s="62">
        <v>-1.439151492170577E-4</v>
      </c>
    </row>
    <row r="792" spans="1:10" ht="15" x14ac:dyDescent="0.2">
      <c r="A792" s="58">
        <v>44866</v>
      </c>
      <c r="B792" s="60">
        <v>140.35480000000001</v>
      </c>
      <c r="C792" s="60">
        <v>457.17649999999998</v>
      </c>
      <c r="D792" s="23">
        <f t="shared" si="24"/>
        <v>-2.839472902466526E-3</v>
      </c>
      <c r="E792" s="23">
        <f t="shared" si="25"/>
        <v>9.0670361065476671E-3</v>
      </c>
      <c r="H792" s="62">
        <v>749</v>
      </c>
      <c r="I792" s="62">
        <v>-1.9843287918818566E-3</v>
      </c>
      <c r="J792" s="62">
        <v>9.5028564351318096E-3</v>
      </c>
    </row>
    <row r="793" spans="1:10" ht="15" x14ac:dyDescent="0.2">
      <c r="A793" s="58">
        <v>44896</v>
      </c>
      <c r="B793" s="60">
        <v>139.61510000000001</v>
      </c>
      <c r="C793" s="60">
        <v>458.41239999999999</v>
      </c>
      <c r="D793" s="23">
        <f t="shared" si="24"/>
        <v>-5.2841517689854759E-3</v>
      </c>
      <c r="E793" s="23">
        <f t="shared" si="25"/>
        <v>2.6996848708715558E-3</v>
      </c>
      <c r="H793" s="62">
        <v>750</v>
      </c>
      <c r="I793" s="62">
        <v>-2.3361178343107606E-3</v>
      </c>
      <c r="J793" s="62">
        <v>2.6785350072299585E-3</v>
      </c>
    </row>
    <row r="794" spans="1:10" ht="15" x14ac:dyDescent="0.2">
      <c r="A794" s="57" t="s">
        <v>748</v>
      </c>
      <c r="B794" s="60">
        <v>141.59100000000001</v>
      </c>
      <c r="C794" s="60">
        <v>452.09620000000001</v>
      </c>
      <c r="D794" s="23">
        <f t="shared" si="24"/>
        <v>1.4053269249762777E-2</v>
      </c>
      <c r="E794" s="23">
        <f t="shared" si="25"/>
        <v>-1.3874226600337469E-2</v>
      </c>
      <c r="H794" s="62">
        <v>751</v>
      </c>
      <c r="I794" s="62">
        <v>-1.1425907265432982E-2</v>
      </c>
      <c r="J794" s="62">
        <v>1.5375954561340562E-2</v>
      </c>
    </row>
    <row r="795" spans="1:10" ht="15" x14ac:dyDescent="0.2">
      <c r="A795" s="57" t="s">
        <v>749</v>
      </c>
      <c r="B795" s="60">
        <v>141.1919</v>
      </c>
      <c r="C795" s="60">
        <v>452.28109999999998</v>
      </c>
      <c r="D795" s="23">
        <f t="shared" si="24"/>
        <v>-2.8226619430176824E-3</v>
      </c>
      <c r="E795" s="23">
        <f t="shared" si="25"/>
        <v>4.0890014062976821E-4</v>
      </c>
      <c r="H795" s="62">
        <v>752</v>
      </c>
      <c r="I795" s="62">
        <v>-3.6341781203538285E-3</v>
      </c>
      <c r="J795" s="62">
        <v>1.2019738130366903E-3</v>
      </c>
    </row>
    <row r="796" spans="1:10" ht="15" x14ac:dyDescent="0.2">
      <c r="A796" s="57" t="s">
        <v>750</v>
      </c>
      <c r="B796" s="60">
        <v>138.71960000000001</v>
      </c>
      <c r="C796" s="60">
        <v>444.2713</v>
      </c>
      <c r="D796" s="23">
        <f t="shared" si="24"/>
        <v>-1.7665328452857686E-2</v>
      </c>
      <c r="E796" s="23">
        <f t="shared" si="25"/>
        <v>-1.7868477324027458E-2</v>
      </c>
      <c r="H796" s="62">
        <v>753</v>
      </c>
      <c r="I796" s="62">
        <v>4.170310983049398E-3</v>
      </c>
      <c r="J796" s="62">
        <v>-7.7969831560854115E-4</v>
      </c>
    </row>
    <row r="797" spans="1:10" ht="15" x14ac:dyDescent="0.2">
      <c r="A797" s="57" t="s">
        <v>751</v>
      </c>
      <c r="B797" s="60">
        <v>140.10169999999999</v>
      </c>
      <c r="C797" s="60">
        <v>439.6583</v>
      </c>
      <c r="D797" s="23">
        <f t="shared" si="24"/>
        <v>9.9139579374761966E-3</v>
      </c>
      <c r="E797" s="23">
        <f t="shared" si="25"/>
        <v>-1.0437577561467818E-2</v>
      </c>
      <c r="H797" s="62">
        <v>754</v>
      </c>
      <c r="I797" s="62">
        <v>-2.1652045562300035E-3</v>
      </c>
      <c r="J797" s="62">
        <v>3.7546128645681541E-4</v>
      </c>
    </row>
    <row r="798" spans="1:10" ht="15" x14ac:dyDescent="0.2">
      <c r="A798" s="57" t="s">
        <v>752</v>
      </c>
      <c r="B798" s="60">
        <v>137.45429999999999</v>
      </c>
      <c r="C798" s="60">
        <v>434.7921</v>
      </c>
      <c r="D798" s="23">
        <f t="shared" si="24"/>
        <v>-1.9077089233979359E-2</v>
      </c>
      <c r="E798" s="23">
        <f t="shared" si="25"/>
        <v>-1.1129848491523863E-2</v>
      </c>
      <c r="H798" s="62">
        <v>755</v>
      </c>
      <c r="I798" s="62">
        <v>7.8428908561124864E-3</v>
      </c>
      <c r="J798" s="62">
        <v>-1.0662084367134008E-2</v>
      </c>
    </row>
    <row r="799" spans="1:10" ht="15" x14ac:dyDescent="0.2">
      <c r="A799" s="57" t="s">
        <v>753</v>
      </c>
      <c r="B799" s="60">
        <v>136.45179999999999</v>
      </c>
      <c r="C799" s="60">
        <v>426.25689999999997</v>
      </c>
      <c r="D799" s="23">
        <f t="shared" si="24"/>
        <v>-7.320059512597797E-3</v>
      </c>
      <c r="E799" s="23">
        <f t="shared" si="25"/>
        <v>-1.9825769658770288E-2</v>
      </c>
      <c r="H799" s="62">
        <v>756</v>
      </c>
      <c r="I799" s="62">
        <v>3.5030313434593245E-3</v>
      </c>
      <c r="J799" s="62">
        <v>-2.1778881534382094E-3</v>
      </c>
    </row>
    <row r="800" spans="1:10" ht="15" x14ac:dyDescent="0.2">
      <c r="A800" s="57" t="s">
        <v>754</v>
      </c>
      <c r="B800" s="60">
        <v>136.4615</v>
      </c>
      <c r="C800" s="60">
        <v>428.06700000000001</v>
      </c>
      <c r="D800" s="23">
        <f t="shared" si="24"/>
        <v>7.1084846389669762E-5</v>
      </c>
      <c r="E800" s="23">
        <f t="shared" si="25"/>
        <v>4.2375092364506815E-3</v>
      </c>
      <c r="H800" s="62">
        <v>757</v>
      </c>
      <c r="I800" s="62">
        <v>2.5517715738267279E-3</v>
      </c>
      <c r="J800" s="62">
        <v>1.143447689030087E-4</v>
      </c>
    </row>
    <row r="801" spans="1:10" ht="15" x14ac:dyDescent="0.2">
      <c r="A801" s="57" t="s">
        <v>755</v>
      </c>
      <c r="B801" s="60">
        <v>133.49279999999999</v>
      </c>
      <c r="C801" s="60">
        <v>422.84070000000003</v>
      </c>
      <c r="D801" s="23">
        <f t="shared" si="24"/>
        <v>-2.1994979757398975E-2</v>
      </c>
      <c r="E801" s="23">
        <f t="shared" si="25"/>
        <v>-1.2284213014831248E-2</v>
      </c>
      <c r="H801" s="62">
        <v>758</v>
      </c>
      <c r="I801" s="62">
        <v>-4.8268780810840238E-3</v>
      </c>
      <c r="J801" s="62">
        <v>-1.7728588561961807E-2</v>
      </c>
    </row>
    <row r="802" spans="1:10" ht="15" x14ac:dyDescent="0.2">
      <c r="A802" s="57" t="s">
        <v>756</v>
      </c>
      <c r="B802" s="60">
        <v>132.1301</v>
      </c>
      <c r="C802" s="60">
        <v>421.7799</v>
      </c>
      <c r="D802" s="23">
        <f t="shared" si="24"/>
        <v>-1.0260500545386903E-2</v>
      </c>
      <c r="E802" s="23">
        <f t="shared" si="25"/>
        <v>-2.5118983784472686E-3</v>
      </c>
      <c r="H802" s="62">
        <v>759</v>
      </c>
      <c r="I802" s="62">
        <v>-6.8862732146766211E-3</v>
      </c>
      <c r="J802" s="62">
        <v>1.907819549606354E-2</v>
      </c>
    </row>
    <row r="803" spans="1:10" ht="15" x14ac:dyDescent="0.2">
      <c r="A803" s="57" t="s">
        <v>757</v>
      </c>
      <c r="B803" s="60">
        <v>132.21780000000001</v>
      </c>
      <c r="C803" s="60">
        <v>419.69720000000001</v>
      </c>
      <c r="D803" s="23">
        <f t="shared" si="24"/>
        <v>6.6351957566195897E-4</v>
      </c>
      <c r="E803" s="23">
        <f t="shared" si="25"/>
        <v>-4.9501151078480557E-3</v>
      </c>
      <c r="H803" s="62">
        <v>760</v>
      </c>
      <c r="I803" s="62">
        <v>-6.1287841633511113E-3</v>
      </c>
      <c r="J803" s="62">
        <v>-1.3520537381344108E-2</v>
      </c>
    </row>
    <row r="804" spans="1:10" ht="15" x14ac:dyDescent="0.2">
      <c r="A804" s="57" t="s">
        <v>758</v>
      </c>
      <c r="B804" s="60">
        <v>133.85300000000001</v>
      </c>
      <c r="C804" s="60">
        <v>430.12060000000002</v>
      </c>
      <c r="D804" s="23">
        <f t="shared" si="24"/>
        <v>1.2291620032342715E-2</v>
      </c>
      <c r="E804" s="23">
        <f t="shared" si="25"/>
        <v>2.4532135595582861E-2</v>
      </c>
      <c r="H804" s="62">
        <v>761</v>
      </c>
      <c r="I804" s="62">
        <v>-1.1127569509083985E-2</v>
      </c>
      <c r="J804" s="62">
        <v>-4.196470446886022E-5</v>
      </c>
    </row>
    <row r="805" spans="1:10" ht="15" x14ac:dyDescent="0.2">
      <c r="A805" s="57" t="s">
        <v>759</v>
      </c>
      <c r="B805" s="60">
        <v>136.08189999999999</v>
      </c>
      <c r="C805" s="60">
        <v>437.86750000000001</v>
      </c>
      <c r="D805" s="23">
        <f t="shared" si="24"/>
        <v>1.6514727500968492E-2</v>
      </c>
      <c r="E805" s="23">
        <f t="shared" si="25"/>
        <v>1.785071871421386E-2</v>
      </c>
      <c r="H805" s="62">
        <v>762</v>
      </c>
      <c r="I805" s="62">
        <v>-5.2799152926375995E-3</v>
      </c>
      <c r="J805" s="62">
        <v>2.0480118181613893E-2</v>
      </c>
    </row>
    <row r="806" spans="1:10" ht="15" x14ac:dyDescent="0.2">
      <c r="A806" s="58">
        <v>44563</v>
      </c>
      <c r="B806" s="60">
        <v>137.15260000000001</v>
      </c>
      <c r="C806" s="60">
        <v>440.82619999999997</v>
      </c>
      <c r="D806" s="23">
        <f t="shared" si="24"/>
        <v>7.8372641846889413E-3</v>
      </c>
      <c r="E806" s="23">
        <f t="shared" si="25"/>
        <v>6.7343402638302676E-3</v>
      </c>
      <c r="H806" s="62">
        <v>763</v>
      </c>
      <c r="I806" s="62">
        <v>7.0713217905666531E-3</v>
      </c>
      <c r="J806" s="62">
        <v>-1.5810508967265241E-2</v>
      </c>
    </row>
    <row r="807" spans="1:10" ht="15" x14ac:dyDescent="0.2">
      <c r="A807" s="58">
        <v>44594</v>
      </c>
      <c r="B807" s="60">
        <v>137.0942</v>
      </c>
      <c r="C807" s="60">
        <v>445.10840000000002</v>
      </c>
      <c r="D807" s="23">
        <f t="shared" si="24"/>
        <v>-4.2589376344773504E-4</v>
      </c>
      <c r="E807" s="23">
        <f t="shared" si="25"/>
        <v>9.667154548347422E-3</v>
      </c>
      <c r="H807" s="62">
        <v>764</v>
      </c>
      <c r="I807" s="62">
        <v>5.1777298392756341E-3</v>
      </c>
      <c r="J807" s="62">
        <v>6.5958582572990324E-3</v>
      </c>
    </row>
    <row r="808" spans="1:10" ht="15" x14ac:dyDescent="0.2">
      <c r="A808" s="58">
        <v>44622</v>
      </c>
      <c r="B808" s="60">
        <v>137.2304</v>
      </c>
      <c r="C808" s="60">
        <v>434.64609999999999</v>
      </c>
      <c r="D808" s="23">
        <f t="shared" si="24"/>
        <v>9.9298430539071481E-4</v>
      </c>
      <c r="E808" s="23">
        <f t="shared" si="25"/>
        <v>-2.3785711259157051E-2</v>
      </c>
      <c r="H808" s="62">
        <v>765</v>
      </c>
      <c r="I808" s="62">
        <v>-1.1884104365984243E-3</v>
      </c>
      <c r="J808" s="62">
        <v>2.1662115802193082E-2</v>
      </c>
    </row>
    <row r="809" spans="1:10" ht="15" x14ac:dyDescent="0.2">
      <c r="A809" s="58">
        <v>44653</v>
      </c>
      <c r="B809" s="60">
        <v>135.6147</v>
      </c>
      <c r="C809" s="60">
        <v>436.68990000000002</v>
      </c>
      <c r="D809" s="23">
        <f t="shared" si="24"/>
        <v>-1.1843488381520304E-2</v>
      </c>
      <c r="E809" s="23">
        <f t="shared" si="25"/>
        <v>4.6911954704298344E-3</v>
      </c>
      <c r="H809" s="62">
        <v>766</v>
      </c>
      <c r="I809" s="62">
        <v>-4.3279201574357076E-3</v>
      </c>
      <c r="J809" s="62">
        <v>6.9724429371631688E-3</v>
      </c>
    </row>
    <row r="810" spans="1:10" ht="15" x14ac:dyDescent="0.2">
      <c r="A810" s="58">
        <v>44744</v>
      </c>
      <c r="B810" s="60">
        <v>134.28120000000001</v>
      </c>
      <c r="C810" s="60">
        <v>435.2885</v>
      </c>
      <c r="D810" s="23">
        <f t="shared" si="24"/>
        <v>-9.8816680879233419E-3</v>
      </c>
      <c r="E810" s="23">
        <f t="shared" si="25"/>
        <v>-3.2143025711989424E-3</v>
      </c>
      <c r="H810" s="62">
        <v>767</v>
      </c>
      <c r="I810" s="62">
        <v>6.5564755325514543E-3</v>
      </c>
      <c r="J810" s="62">
        <v>-1.3330838111576631E-2</v>
      </c>
    </row>
    <row r="811" spans="1:10" ht="15" x14ac:dyDescent="0.2">
      <c r="A811" s="58">
        <v>44775</v>
      </c>
      <c r="B811" s="60">
        <v>134.31039999999999</v>
      </c>
      <c r="C811" s="60">
        <v>438.86989999999997</v>
      </c>
      <c r="D811" s="23">
        <f t="shared" si="24"/>
        <v>2.1743047895024598E-4</v>
      </c>
      <c r="E811" s="23">
        <f t="shared" si="25"/>
        <v>8.1939841528063401E-3</v>
      </c>
      <c r="H811" s="62">
        <v>768</v>
      </c>
      <c r="I811" s="62">
        <v>8.5044127047754856E-3</v>
      </c>
      <c r="J811" s="62">
        <v>8.6500458706728102E-4</v>
      </c>
    </row>
    <row r="812" spans="1:10" ht="15" x14ac:dyDescent="0.2">
      <c r="A812" s="58">
        <v>44806</v>
      </c>
      <c r="B812" s="60">
        <v>134.01840000000001</v>
      </c>
      <c r="C812" s="60">
        <v>445.29329999999999</v>
      </c>
      <c r="D812" s="23">
        <f t="shared" si="24"/>
        <v>-2.1764351442245117E-3</v>
      </c>
      <c r="E812" s="23">
        <f t="shared" si="25"/>
        <v>1.4530152377913321E-2</v>
      </c>
      <c r="H812" s="62">
        <v>769</v>
      </c>
      <c r="I812" s="62">
        <v>8.3894383874647763E-3</v>
      </c>
      <c r="J812" s="62">
        <v>-1.7287354782446543E-2</v>
      </c>
    </row>
    <row r="813" spans="1:10" ht="15" x14ac:dyDescent="0.2">
      <c r="A813" s="58">
        <v>44836</v>
      </c>
      <c r="B813" s="60">
        <v>132.45140000000001</v>
      </c>
      <c r="C813" s="60">
        <v>437.29329999999999</v>
      </c>
      <c r="D813" s="23">
        <f t="shared" si="24"/>
        <v>-1.1761318268479287E-2</v>
      </c>
      <c r="E813" s="23">
        <f t="shared" si="25"/>
        <v>-1.8129029166313707E-2</v>
      </c>
      <c r="H813" s="62">
        <v>770</v>
      </c>
      <c r="I813" s="62">
        <v>4.5966943988476157E-3</v>
      </c>
      <c r="J813" s="62">
        <v>-1.1500373728397059E-2</v>
      </c>
    </row>
    <row r="814" spans="1:10" ht="15" x14ac:dyDescent="0.2">
      <c r="A814" s="58">
        <v>44867</v>
      </c>
      <c r="B814" s="60">
        <v>131.72130000000001</v>
      </c>
      <c r="C814" s="60">
        <v>428.67039999999997</v>
      </c>
      <c r="D814" s="23">
        <f t="shared" si="24"/>
        <v>-5.5274588091985153E-3</v>
      </c>
      <c r="E814" s="23">
        <f t="shared" si="25"/>
        <v>-1.9915811744501234E-2</v>
      </c>
      <c r="H814" s="62">
        <v>771</v>
      </c>
      <c r="I814" s="62">
        <v>2.8770306677919112E-3</v>
      </c>
      <c r="J814" s="62">
        <v>1.2627063432854338E-2</v>
      </c>
    </row>
    <row r="815" spans="1:10" ht="15" x14ac:dyDescent="0.2">
      <c r="A815" s="57" t="s">
        <v>760</v>
      </c>
      <c r="B815" s="60">
        <v>130.37809999999999</v>
      </c>
      <c r="C815" s="60">
        <v>427.26900000000001</v>
      </c>
      <c r="D815" s="23">
        <f t="shared" si="24"/>
        <v>-1.0249636276471196E-2</v>
      </c>
      <c r="E815" s="23">
        <f t="shared" si="25"/>
        <v>-3.2745338097940253E-3</v>
      </c>
      <c r="H815" s="62">
        <v>772</v>
      </c>
      <c r="I815" s="62">
        <v>-7.3500825296861439E-3</v>
      </c>
      <c r="J815" s="62">
        <v>-1.5073865092363166E-3</v>
      </c>
    </row>
    <row r="816" spans="1:10" ht="15" x14ac:dyDescent="0.2">
      <c r="A816" s="57" t="s">
        <v>761</v>
      </c>
      <c r="B816" s="60">
        <v>130.7869</v>
      </c>
      <c r="C816" s="60">
        <v>434.15949999999998</v>
      </c>
      <c r="D816" s="23">
        <f t="shared" si="24"/>
        <v>3.130590499290761E-3</v>
      </c>
      <c r="E816" s="23">
        <f t="shared" si="25"/>
        <v>1.5998186647849653E-2</v>
      </c>
      <c r="H816" s="62">
        <v>773</v>
      </c>
      <c r="I816" s="62">
        <v>-1.4495059199178274E-2</v>
      </c>
      <c r="J816" s="62">
        <v>3.7950898792462034E-3</v>
      </c>
    </row>
    <row r="817" spans="1:10" ht="15" x14ac:dyDescent="0.2">
      <c r="A817" s="57" t="s">
        <v>762</v>
      </c>
      <c r="B817" s="60">
        <v>129.9693</v>
      </c>
      <c r="C817" s="60">
        <v>434.64609999999999</v>
      </c>
      <c r="D817" s="23">
        <f t="shared" si="24"/>
        <v>-6.2710123815441273E-3</v>
      </c>
      <c r="E817" s="23">
        <f t="shared" si="25"/>
        <v>1.1201586428087116E-3</v>
      </c>
      <c r="H817" s="62">
        <v>774</v>
      </c>
      <c r="I817" s="62">
        <v>1.754644057171719E-3</v>
      </c>
      <c r="J817" s="62">
        <v>-1.2444996031366321E-2</v>
      </c>
    </row>
    <row r="818" spans="1:10" ht="15" x14ac:dyDescent="0.2">
      <c r="A818" s="57" t="s">
        <v>763</v>
      </c>
      <c r="B818" s="60">
        <v>135.17670000000001</v>
      </c>
      <c r="C818" s="60">
        <v>425.36149999999998</v>
      </c>
      <c r="D818" s="23">
        <f t="shared" si="24"/>
        <v>3.9284542758263971E-2</v>
      </c>
      <c r="E818" s="23">
        <f t="shared" si="25"/>
        <v>-2.1592741133592594E-2</v>
      </c>
      <c r="H818" s="62">
        <v>775</v>
      </c>
      <c r="I818" s="62">
        <v>1.6520006806767873E-3</v>
      </c>
      <c r="J818" s="62">
        <v>1.5951112626505632E-2</v>
      </c>
    </row>
    <row r="819" spans="1:10" ht="15" x14ac:dyDescent="0.2">
      <c r="A819" s="57" t="s">
        <v>764</v>
      </c>
      <c r="B819" s="60">
        <v>134.31039999999999</v>
      </c>
      <c r="C819" s="60">
        <v>422.60719999999998</v>
      </c>
      <c r="D819" s="23">
        <f t="shared" si="24"/>
        <v>-6.4292723776368261E-3</v>
      </c>
      <c r="E819" s="23">
        <f t="shared" si="25"/>
        <v>-6.4962531901185195E-3</v>
      </c>
      <c r="H819" s="62">
        <v>776</v>
      </c>
      <c r="I819" s="62">
        <v>8.6898954852815521E-4</v>
      </c>
      <c r="J819" s="62">
        <v>9.080121985021436E-3</v>
      </c>
    </row>
    <row r="820" spans="1:10" ht="15" x14ac:dyDescent="0.2">
      <c r="A820" s="57" t="s">
        <v>765</v>
      </c>
      <c r="B820" s="60">
        <v>132.8115</v>
      </c>
      <c r="C820" s="60">
        <v>418.072</v>
      </c>
      <c r="D820" s="23">
        <f t="shared" si="24"/>
        <v>-1.1222709422720257E-2</v>
      </c>
      <c r="E820" s="23">
        <f t="shared" si="25"/>
        <v>-1.0789475928960023E-2</v>
      </c>
      <c r="H820" s="62">
        <v>777</v>
      </c>
      <c r="I820" s="62">
        <v>-7.2435100413653359E-4</v>
      </c>
      <c r="J820" s="62">
        <v>6.9271229807078161E-3</v>
      </c>
    </row>
    <row r="821" spans="1:10" ht="15" x14ac:dyDescent="0.2">
      <c r="A821" s="57" t="s">
        <v>766</v>
      </c>
      <c r="B821" s="60">
        <v>131.44880000000001</v>
      </c>
      <c r="C821" s="60">
        <v>410.65589999999997</v>
      </c>
      <c r="D821" s="23">
        <f t="shared" si="24"/>
        <v>-1.031340749077137E-2</v>
      </c>
      <c r="E821" s="23">
        <f t="shared" si="25"/>
        <v>-1.7898028946259893E-2</v>
      </c>
      <c r="H821" s="62">
        <v>778</v>
      </c>
      <c r="I821" s="62">
        <v>4.3998447315719185E-3</v>
      </c>
      <c r="J821" s="62">
        <v>9.6530186972312755E-3</v>
      </c>
    </row>
    <row r="822" spans="1:10" ht="15" x14ac:dyDescent="0.2">
      <c r="A822" s="57" t="s">
        <v>767</v>
      </c>
      <c r="B822" s="60">
        <v>130.9427</v>
      </c>
      <c r="C822" s="60">
        <v>416.83589999999998</v>
      </c>
      <c r="D822" s="23">
        <f t="shared" si="24"/>
        <v>-3.8575992561425587E-3</v>
      </c>
      <c r="E822" s="23">
        <f t="shared" si="25"/>
        <v>1.4936981618389304E-2</v>
      </c>
      <c r="H822" s="62">
        <v>779</v>
      </c>
      <c r="I822" s="62">
        <v>6.7541441091332486E-3</v>
      </c>
      <c r="J822" s="62">
        <v>-7.5717267464554278E-3</v>
      </c>
    </row>
    <row r="823" spans="1:10" ht="15" x14ac:dyDescent="0.2">
      <c r="A823" s="57" t="s">
        <v>768</v>
      </c>
      <c r="B823" s="60">
        <v>132.7433</v>
      </c>
      <c r="C823" s="60">
        <v>426.03300000000002</v>
      </c>
      <c r="D823" s="23">
        <f t="shared" si="24"/>
        <v>1.3657365106850033E-2</v>
      </c>
      <c r="E823" s="23">
        <f t="shared" si="25"/>
        <v>2.182418889026938E-2</v>
      </c>
      <c r="H823" s="62">
        <v>780</v>
      </c>
      <c r="I823" s="62">
        <v>6.1360306216088695E-5</v>
      </c>
      <c r="J823" s="62">
        <v>1.2172715383020553E-3</v>
      </c>
    </row>
    <row r="824" spans="1:10" ht="15" x14ac:dyDescent="0.2">
      <c r="A824" s="57" t="s">
        <v>769</v>
      </c>
      <c r="B824" s="60">
        <v>131.55590000000001</v>
      </c>
      <c r="C824" s="60">
        <v>424.94290000000001</v>
      </c>
      <c r="D824" s="23">
        <f t="shared" si="24"/>
        <v>-8.9853316910139258E-3</v>
      </c>
      <c r="E824" s="23">
        <f t="shared" si="25"/>
        <v>-2.5620011007855383E-3</v>
      </c>
      <c r="H824" s="62">
        <v>781</v>
      </c>
      <c r="I824" s="62">
        <v>1.7451812771080346E-3</v>
      </c>
      <c r="J824" s="62">
        <v>-4.5135914689650499E-3</v>
      </c>
    </row>
    <row r="825" spans="1:10" ht="15" x14ac:dyDescent="0.2">
      <c r="A825" s="58">
        <v>44564</v>
      </c>
      <c r="B825" s="60">
        <v>132.3638</v>
      </c>
      <c r="C825" s="60">
        <v>418.47089999999997</v>
      </c>
      <c r="D825" s="23">
        <f t="shared" si="24"/>
        <v>6.1223358736853797E-3</v>
      </c>
      <c r="E825" s="23">
        <f t="shared" si="25"/>
        <v>-1.5347453495328872E-2</v>
      </c>
      <c r="H825" s="62">
        <v>782</v>
      </c>
      <c r="I825" s="62">
        <v>5.0796945083487243E-3</v>
      </c>
      <c r="J825" s="62">
        <v>-7.6030793850819303E-3</v>
      </c>
    </row>
    <row r="826" spans="1:10" ht="15" x14ac:dyDescent="0.2">
      <c r="A826" s="58">
        <v>44595</v>
      </c>
      <c r="B826" s="60">
        <v>132.5292</v>
      </c>
      <c r="C826" s="60">
        <v>426.16930000000002</v>
      </c>
      <c r="D826" s="23">
        <f t="shared" si="24"/>
        <v>1.2488062840116947E-3</v>
      </c>
      <c r="E826" s="23">
        <f t="shared" si="25"/>
        <v>1.8229331698446049E-2</v>
      </c>
      <c r="H826" s="62">
        <v>783</v>
      </c>
      <c r="I826" s="62">
        <v>1.5816540813149942E-4</v>
      </c>
      <c r="J826" s="62">
        <v>5.6149000859566428E-3</v>
      </c>
    </row>
    <row r="827" spans="1:10" ht="15" x14ac:dyDescent="0.2">
      <c r="A827" s="58">
        <v>44623</v>
      </c>
      <c r="B827" s="60">
        <v>135.57579999999999</v>
      </c>
      <c r="C827" s="60">
        <v>424.04759999999999</v>
      </c>
      <c r="D827" s="23">
        <f t="shared" si="24"/>
        <v>2.2727894997389166E-2</v>
      </c>
      <c r="E827" s="23">
        <f t="shared" si="25"/>
        <v>-4.9909720784398716E-3</v>
      </c>
      <c r="H827" s="62">
        <v>784</v>
      </c>
      <c r="I827" s="62">
        <v>-8.1122517062934656E-3</v>
      </c>
      <c r="J827" s="62">
        <v>7.777301667617865E-3</v>
      </c>
    </row>
    <row r="828" spans="1:10" ht="15" x14ac:dyDescent="0.2">
      <c r="A828" s="58">
        <v>44654</v>
      </c>
      <c r="B828" s="60">
        <v>139.01159999999999</v>
      </c>
      <c r="C828" s="60">
        <v>420.60239999999999</v>
      </c>
      <c r="D828" s="23">
        <f t="shared" si="24"/>
        <v>2.5026489383440258E-2</v>
      </c>
      <c r="E828" s="23">
        <f t="shared" si="25"/>
        <v>-8.1577436953392847E-3</v>
      </c>
      <c r="H828" s="62">
        <v>785</v>
      </c>
      <c r="I828" s="62">
        <v>6.3827375985375237E-3</v>
      </c>
      <c r="J828" s="62">
        <v>-2.5771561947257982E-2</v>
      </c>
    </row>
    <row r="829" spans="1:10" ht="15" x14ac:dyDescent="0.2">
      <c r="A829" s="58">
        <v>44745</v>
      </c>
      <c r="B829" s="60">
        <v>137.89230000000001</v>
      </c>
      <c r="C829" s="60">
        <v>408.20330000000001</v>
      </c>
      <c r="D829" s="23">
        <f t="shared" si="24"/>
        <v>-8.0844372092444359E-3</v>
      </c>
      <c r="E829" s="23">
        <f t="shared" si="25"/>
        <v>-2.9922634770931229E-2</v>
      </c>
      <c r="H829" s="62">
        <v>786</v>
      </c>
      <c r="I829" s="62">
        <v>-9.7980333621056721E-4</v>
      </c>
      <c r="J829" s="62">
        <v>4.0003561577310414E-5</v>
      </c>
    </row>
    <row r="830" spans="1:10" ht="15" x14ac:dyDescent="0.2">
      <c r="A830" s="58">
        <v>44776</v>
      </c>
      <c r="B830" s="60">
        <v>135.04040000000001</v>
      </c>
      <c r="C830" s="60">
        <v>405.10849999999999</v>
      </c>
      <c r="D830" s="23">
        <f t="shared" si="24"/>
        <v>-2.0898952748261524E-2</v>
      </c>
      <c r="E830" s="23">
        <f t="shared" si="25"/>
        <v>-7.6104021535032479E-3</v>
      </c>
      <c r="H830" s="62">
        <v>787</v>
      </c>
      <c r="I830" s="62">
        <v>4.5978657310293599E-3</v>
      </c>
      <c r="J830" s="62">
        <v>-8.5592393732770201E-3</v>
      </c>
    </row>
    <row r="831" spans="1:10" ht="15" x14ac:dyDescent="0.2">
      <c r="A831" s="58">
        <v>44807</v>
      </c>
      <c r="B831" s="60">
        <v>135.7413</v>
      </c>
      <c r="C831" s="60">
        <v>415.96980000000002</v>
      </c>
      <c r="D831" s="23">
        <f t="shared" si="24"/>
        <v>5.1768754339375977E-3</v>
      </c>
      <c r="E831" s="23">
        <f t="shared" si="25"/>
        <v>2.6457729010209666E-2</v>
      </c>
      <c r="H831" s="62">
        <v>788</v>
      </c>
      <c r="I831" s="62">
        <v>-5.943548233717787E-4</v>
      </c>
      <c r="J831" s="62">
        <v>-6.5064844995231096E-4</v>
      </c>
    </row>
    <row r="832" spans="1:10" ht="15" x14ac:dyDescent="0.2">
      <c r="A832" s="58">
        <v>44837</v>
      </c>
      <c r="B832" s="60">
        <v>138.82669999999999</v>
      </c>
      <c r="C832" s="60">
        <v>414.09140000000002</v>
      </c>
      <c r="D832" s="23">
        <f t="shared" si="24"/>
        <v>2.2475524323179109E-2</v>
      </c>
      <c r="E832" s="23">
        <f t="shared" si="25"/>
        <v>-4.5259390667752291E-3</v>
      </c>
      <c r="H832" s="62">
        <v>789</v>
      </c>
      <c r="I832" s="62">
        <v>-1.0054706819443307E-3</v>
      </c>
      <c r="J832" s="62">
        <v>1.0072506788491998E-2</v>
      </c>
    </row>
    <row r="833" spans="1:10" ht="15" x14ac:dyDescent="0.2">
      <c r="A833" s="58">
        <v>44868</v>
      </c>
      <c r="B833" s="60">
        <v>138.2817</v>
      </c>
      <c r="C833" s="60">
        <v>408.82619999999997</v>
      </c>
      <c r="D833" s="23">
        <f t="shared" si="24"/>
        <v>-3.9334838113883235E-3</v>
      </c>
      <c r="E833" s="23">
        <f t="shared" si="25"/>
        <v>-1.2796595550027025E-2</v>
      </c>
      <c r="H833" s="62">
        <v>790</v>
      </c>
      <c r="I833" s="62">
        <v>-2.115600307981096E-3</v>
      </c>
      <c r="J833" s="62">
        <v>4.8152851788526522E-3</v>
      </c>
    </row>
    <row r="834" spans="1:10" ht="15" x14ac:dyDescent="0.2">
      <c r="A834" s="57" t="s">
        <v>770</v>
      </c>
      <c r="B834" s="60">
        <v>140.2088</v>
      </c>
      <c r="C834" s="60">
        <v>405.83839999999998</v>
      </c>
      <c r="D834" s="23">
        <f t="shared" si="24"/>
        <v>1.3839831231433286E-2</v>
      </c>
      <c r="E834" s="23">
        <f t="shared" si="25"/>
        <v>-7.3350760450940564E-3</v>
      </c>
      <c r="H834" s="62">
        <v>791</v>
      </c>
      <c r="I834" s="62">
        <v>6.6655301128933772E-3</v>
      </c>
      <c r="J834" s="62">
        <v>-2.0539756713230845E-2</v>
      </c>
    </row>
    <row r="835" spans="1:10" ht="15" x14ac:dyDescent="0.2">
      <c r="A835" s="57" t="s">
        <v>771</v>
      </c>
      <c r="B835" s="60">
        <v>141.89269999999999</v>
      </c>
      <c r="C835" s="60">
        <v>414.7629</v>
      </c>
      <c r="D835" s="23">
        <f t="shared" si="24"/>
        <v>1.1938398057592616E-2</v>
      </c>
      <c r="E835" s="23">
        <f t="shared" si="25"/>
        <v>2.1751980850711911E-2</v>
      </c>
      <c r="H835" s="62">
        <v>792</v>
      </c>
      <c r="I835" s="62">
        <v>-9.9783681870697308E-4</v>
      </c>
      <c r="J835" s="62">
        <v>1.4067369593367414E-3</v>
      </c>
    </row>
    <row r="836" spans="1:10" ht="15" x14ac:dyDescent="0.2">
      <c r="A836" s="57" t="s">
        <v>772</v>
      </c>
      <c r="B836" s="60">
        <v>141.4742</v>
      </c>
      <c r="C836" s="60">
        <v>423.96</v>
      </c>
      <c r="D836" s="23">
        <f t="shared" si="24"/>
        <v>-2.9537698600353747E-3</v>
      </c>
      <c r="E836" s="23">
        <f t="shared" si="25"/>
        <v>2.193207949804973E-2</v>
      </c>
      <c r="H836" s="62">
        <v>793</v>
      </c>
      <c r="I836" s="62">
        <v>-7.7378974653716159E-3</v>
      </c>
      <c r="J836" s="62">
        <v>-1.0130579858655842E-2</v>
      </c>
    </row>
    <row r="837" spans="1:10" ht="15" x14ac:dyDescent="0.2">
      <c r="A837" s="57" t="s">
        <v>773</v>
      </c>
      <c r="B837" s="60">
        <v>141.6891</v>
      </c>
      <c r="C837" s="60">
        <v>429.26409999999998</v>
      </c>
      <c r="D837" s="23">
        <f t="shared" ref="D837:D900" si="26">LN(B837/B836)</f>
        <v>1.517852357693009E-3</v>
      </c>
      <c r="E837" s="23">
        <f t="shared" ref="E837:E900" si="27">LN(C837/C836)</f>
        <v>1.2433236069728753E-2</v>
      </c>
      <c r="H837" s="62">
        <v>794</v>
      </c>
      <c r="I837" s="62">
        <v>4.7858672327942614E-3</v>
      </c>
      <c r="J837" s="62">
        <v>-1.5223444794262079E-2</v>
      </c>
    </row>
    <row r="838" spans="1:10" ht="15" x14ac:dyDescent="0.2">
      <c r="A838" s="57" t="s">
        <v>774</v>
      </c>
      <c r="B838" s="60">
        <v>142.10929999999999</v>
      </c>
      <c r="C838" s="60">
        <v>433.9658</v>
      </c>
      <c r="D838" s="23">
        <f t="shared" si="26"/>
        <v>2.9612591689246381E-3</v>
      </c>
      <c r="E838" s="23">
        <f t="shared" si="27"/>
        <v>1.089338192327566E-2</v>
      </c>
      <c r="H838" s="62">
        <v>795</v>
      </c>
      <c r="I838" s="62">
        <v>-8.3789785862763057E-3</v>
      </c>
      <c r="J838" s="62">
        <v>-2.750869905247557E-3</v>
      </c>
    </row>
    <row r="839" spans="1:10" ht="15" x14ac:dyDescent="0.2">
      <c r="A839" s="57" t="s">
        <v>775</v>
      </c>
      <c r="B839" s="60">
        <v>140.92699999999999</v>
      </c>
      <c r="C839" s="60">
        <v>433.83879999999999</v>
      </c>
      <c r="D839" s="23">
        <f t="shared" si="26"/>
        <v>-8.3544540169000758E-3</v>
      </c>
      <c r="E839" s="23">
        <f t="shared" si="27"/>
        <v>-2.9269261975944932E-4</v>
      </c>
      <c r="H839" s="62">
        <v>796</v>
      </c>
      <c r="I839" s="62">
        <v>-3.0401068077979621E-3</v>
      </c>
      <c r="J839" s="62">
        <v>-1.6785662850972327E-2</v>
      </c>
    </row>
    <row r="840" spans="1:10" ht="15" x14ac:dyDescent="0.2">
      <c r="A840" s="57" t="s">
        <v>776</v>
      </c>
      <c r="B840" s="60">
        <v>140.5069</v>
      </c>
      <c r="C840" s="60">
        <v>438.9153</v>
      </c>
      <c r="D840" s="23">
        <f t="shared" si="26"/>
        <v>-2.9854279247916557E-3</v>
      </c>
      <c r="E840" s="23">
        <f t="shared" si="27"/>
        <v>1.1633419431262981E-2</v>
      </c>
      <c r="H840" s="62">
        <v>797</v>
      </c>
      <c r="I840" s="62">
        <v>3.162147261260511E-4</v>
      </c>
      <c r="J840" s="62">
        <v>3.9212945103246303E-3</v>
      </c>
    </row>
    <row r="841" spans="1:10" ht="15" x14ac:dyDescent="0.2">
      <c r="A841" s="57" t="s">
        <v>777</v>
      </c>
      <c r="B841" s="60">
        <v>138.69919999999999</v>
      </c>
      <c r="C841" s="60">
        <v>433.26280000000003</v>
      </c>
      <c r="D841" s="23">
        <f t="shared" si="26"/>
        <v>-1.2949038428329366E-2</v>
      </c>
      <c r="E841" s="23">
        <f t="shared" si="27"/>
        <v>-1.2961983661161728E-2</v>
      </c>
      <c r="H841" s="62">
        <v>798</v>
      </c>
      <c r="I841" s="62">
        <v>-9.7039938101336955E-3</v>
      </c>
      <c r="J841" s="62">
        <v>-2.5802192046975522E-3</v>
      </c>
    </row>
    <row r="842" spans="1:10" ht="15" x14ac:dyDescent="0.2">
      <c r="A842" s="57" t="s">
        <v>778</v>
      </c>
      <c r="B842" s="60">
        <v>139.5591</v>
      </c>
      <c r="C842" s="60">
        <v>439.79399999999998</v>
      </c>
      <c r="D842" s="23">
        <f t="shared" si="26"/>
        <v>6.1806079986869815E-3</v>
      </c>
      <c r="E842" s="23">
        <f t="shared" si="27"/>
        <v>1.4961963160397674E-2</v>
      </c>
      <c r="H842" s="62">
        <v>799</v>
      </c>
      <c r="I842" s="62">
        <v>-4.3753622267485174E-3</v>
      </c>
      <c r="J842" s="62">
        <v>1.8634638483012488E-3</v>
      </c>
    </row>
    <row r="843" spans="1:10" ht="15" x14ac:dyDescent="0.2">
      <c r="A843" s="57" t="s">
        <v>779</v>
      </c>
      <c r="B843" s="60">
        <v>140.16489999999999</v>
      </c>
      <c r="C843" s="60">
        <v>441.9418</v>
      </c>
      <c r="D843" s="23">
        <f t="shared" si="26"/>
        <v>4.3314191640846586E-3</v>
      </c>
      <c r="E843" s="23">
        <f t="shared" si="27"/>
        <v>4.8717637369457599E-3</v>
      </c>
      <c r="H843" s="62">
        <v>800</v>
      </c>
      <c r="I843" s="62">
        <v>5.8523956757474717E-4</v>
      </c>
      <c r="J843" s="62">
        <v>-5.5353546754228029E-3</v>
      </c>
    </row>
    <row r="844" spans="1:10" ht="15" x14ac:dyDescent="0.2">
      <c r="A844" s="57" t="s">
        <v>780</v>
      </c>
      <c r="B844" s="60">
        <v>142.65649999999999</v>
      </c>
      <c r="C844" s="60">
        <v>445.08539999999999</v>
      </c>
      <c r="D844" s="23">
        <f t="shared" si="26"/>
        <v>1.7620056069554607E-2</v>
      </c>
      <c r="E844" s="23">
        <f t="shared" si="27"/>
        <v>7.0879746664660329E-3</v>
      </c>
      <c r="H844" s="62">
        <v>801</v>
      </c>
      <c r="I844" s="62">
        <v>5.8655645167055995E-3</v>
      </c>
      <c r="J844" s="62">
        <v>1.8666571078877262E-2</v>
      </c>
    </row>
    <row r="845" spans="1:10" ht="15" x14ac:dyDescent="0.2">
      <c r="A845" s="57" t="s">
        <v>781</v>
      </c>
      <c r="B845" s="60">
        <v>143.85830000000001</v>
      </c>
      <c r="C845" s="60">
        <v>450.59140000000002</v>
      </c>
      <c r="D845" s="23">
        <f t="shared" si="26"/>
        <v>8.3891446328301054E-3</v>
      </c>
      <c r="E845" s="23">
        <f t="shared" si="27"/>
        <v>1.229476828624099E-2</v>
      </c>
      <c r="H845" s="62">
        <v>802</v>
      </c>
      <c r="I845" s="62">
        <v>7.7832792640557345E-3</v>
      </c>
      <c r="J845" s="62">
        <v>1.0067439450158125E-2</v>
      </c>
    </row>
    <row r="846" spans="1:10" ht="15" x14ac:dyDescent="0.2">
      <c r="A846" s="57" t="s">
        <v>782</v>
      </c>
      <c r="B846" s="60">
        <v>146.43780000000001</v>
      </c>
      <c r="C846" s="60">
        <v>447.8091</v>
      </c>
      <c r="D846" s="23">
        <f t="shared" si="26"/>
        <v>1.7771977596446033E-2</v>
      </c>
      <c r="E846" s="23">
        <f t="shared" si="27"/>
        <v>-6.1939166221463386E-3</v>
      </c>
      <c r="H846" s="62">
        <v>803</v>
      </c>
      <c r="I846" s="62">
        <v>3.8428397903157614E-3</v>
      </c>
      <c r="J846" s="62">
        <v>2.8915004735145062E-3</v>
      </c>
    </row>
    <row r="847" spans="1:10" ht="15" x14ac:dyDescent="0.2">
      <c r="A847" s="57" t="s">
        <v>783</v>
      </c>
      <c r="B847" s="60">
        <v>145.50960000000001</v>
      </c>
      <c r="C847" s="60">
        <v>440.91669999999999</v>
      </c>
      <c r="D847" s="23">
        <f t="shared" si="26"/>
        <v>-6.3587011050389016E-3</v>
      </c>
      <c r="E847" s="23">
        <f t="shared" si="27"/>
        <v>-1.5511056814100397E-2</v>
      </c>
      <c r="H847" s="62">
        <v>804</v>
      </c>
      <c r="I847" s="62">
        <v>9.0536545714295613E-5</v>
      </c>
      <c r="J847" s="62">
        <v>9.5766180026331266E-3</v>
      </c>
    </row>
    <row r="848" spans="1:10" ht="15" x14ac:dyDescent="0.2">
      <c r="A848" s="58">
        <v>44565</v>
      </c>
      <c r="B848" s="60">
        <v>147.55170000000001</v>
      </c>
      <c r="C848" s="60">
        <v>442.16640000000001</v>
      </c>
      <c r="D848" s="23">
        <f t="shared" si="26"/>
        <v>1.3936559024258792E-2</v>
      </c>
      <c r="E848" s="23">
        <f t="shared" si="27"/>
        <v>2.8303131024581536E-3</v>
      </c>
      <c r="H848" s="62">
        <v>805</v>
      </c>
      <c r="I848" s="62">
        <v>7.3484962974495267E-4</v>
      </c>
      <c r="J848" s="62">
        <v>-2.4520560888902004E-2</v>
      </c>
    </row>
    <row r="849" spans="1:10" ht="15" x14ac:dyDescent="0.2">
      <c r="A849" s="58">
        <v>44655</v>
      </c>
      <c r="B849" s="60">
        <v>147.58099999999999</v>
      </c>
      <c r="C849" s="60">
        <v>445.95420000000001</v>
      </c>
      <c r="D849" s="23">
        <f t="shared" si="26"/>
        <v>1.9855475246375923E-4</v>
      </c>
      <c r="E849" s="23">
        <f t="shared" si="27"/>
        <v>8.5299743454032642E-3</v>
      </c>
      <c r="H849" s="62">
        <v>806</v>
      </c>
      <c r="I849" s="62">
        <v>-5.0941976200653593E-3</v>
      </c>
      <c r="J849" s="62">
        <v>9.7853930904951945E-3</v>
      </c>
    </row>
    <row r="850" spans="1:10" ht="15" x14ac:dyDescent="0.2">
      <c r="A850" s="58">
        <v>44685</v>
      </c>
      <c r="B850" s="60">
        <v>148.00120000000001</v>
      </c>
      <c r="C850" s="60">
        <v>440.32119999999998</v>
      </c>
      <c r="D850" s="23">
        <f t="shared" si="26"/>
        <v>2.8432042461831331E-3</v>
      </c>
      <c r="E850" s="23">
        <f t="shared" si="27"/>
        <v>-1.271179557215738E-2</v>
      </c>
      <c r="H850" s="62">
        <v>807</v>
      </c>
      <c r="I850" s="62">
        <v>-4.2033342601741387E-3</v>
      </c>
      <c r="J850" s="62">
        <v>9.8903168897519636E-4</v>
      </c>
    </row>
    <row r="851" spans="1:10" ht="15" x14ac:dyDescent="0.2">
      <c r="A851" s="58">
        <v>44716</v>
      </c>
      <c r="B851" s="60">
        <v>151.44059999999999</v>
      </c>
      <c r="C851" s="60">
        <v>435.91829999999999</v>
      </c>
      <c r="D851" s="23">
        <f t="shared" si="26"/>
        <v>2.2973087019000662E-2</v>
      </c>
      <c r="E851" s="23">
        <f t="shared" si="27"/>
        <v>-1.0049620122797677E-2</v>
      </c>
      <c r="H851" s="62">
        <v>808</v>
      </c>
      <c r="I851" s="62">
        <v>3.8267033490624298E-4</v>
      </c>
      <c r="J851" s="62">
        <v>7.8113138179000969E-3</v>
      </c>
    </row>
    <row r="852" spans="1:10" ht="15" x14ac:dyDescent="0.2">
      <c r="A852" s="58">
        <v>44746</v>
      </c>
      <c r="B852" s="60">
        <v>152.95509999999999</v>
      </c>
      <c r="C852" s="60">
        <v>438.1148</v>
      </c>
      <c r="D852" s="23">
        <f t="shared" si="26"/>
        <v>9.9509454127930698E-3</v>
      </c>
      <c r="E852" s="23">
        <f t="shared" si="27"/>
        <v>5.0261360216325626E-3</v>
      </c>
      <c r="H852" s="62">
        <v>809</v>
      </c>
      <c r="I852" s="62">
        <v>-7.0438497752477376E-4</v>
      </c>
      <c r="J852" s="62">
        <v>1.5234537355438095E-2</v>
      </c>
    </row>
    <row r="853" spans="1:10" ht="15" x14ac:dyDescent="0.2">
      <c r="A853" s="58">
        <v>44777</v>
      </c>
      <c r="B853" s="60">
        <v>153.80520000000001</v>
      </c>
      <c r="C853" s="60">
        <v>436.94330000000002</v>
      </c>
      <c r="D853" s="23">
        <f t="shared" si="26"/>
        <v>5.5424523718901574E-3</v>
      </c>
      <c r="E853" s="23">
        <f t="shared" si="27"/>
        <v>-2.6775380969425171E-3</v>
      </c>
      <c r="H853" s="62">
        <v>810</v>
      </c>
      <c r="I853" s="62">
        <v>-5.0568841397097518E-3</v>
      </c>
      <c r="J853" s="62">
        <v>-1.3072145026603955E-2</v>
      </c>
    </row>
    <row r="854" spans="1:10" ht="15" x14ac:dyDescent="0.2">
      <c r="A854" s="58">
        <v>44869</v>
      </c>
      <c r="B854" s="60">
        <v>150.75659999999999</v>
      </c>
      <c r="C854" s="60">
        <v>429.47500000000002</v>
      </c>
      <c r="D854" s="23">
        <f t="shared" si="26"/>
        <v>-2.002025089957863E-2</v>
      </c>
      <c r="E854" s="23">
        <f t="shared" si="27"/>
        <v>-1.7239905881291307E-2</v>
      </c>
      <c r="H854" s="62">
        <v>811</v>
      </c>
      <c r="I854" s="62">
        <v>-2.2260861297644782E-3</v>
      </c>
      <c r="J854" s="62">
        <v>-1.7689725614736754E-2</v>
      </c>
    </row>
    <row r="855" spans="1:10" ht="15" x14ac:dyDescent="0.2">
      <c r="A855" s="58">
        <v>44899</v>
      </c>
      <c r="B855" s="60">
        <v>149.7209</v>
      </c>
      <c r="C855" s="60">
        <v>427.88369999999998</v>
      </c>
      <c r="D855" s="23">
        <f t="shared" si="26"/>
        <v>-6.8937215043512988E-3</v>
      </c>
      <c r="E855" s="23">
        <f t="shared" si="27"/>
        <v>-3.7121028276815298E-3</v>
      </c>
      <c r="H855" s="62">
        <v>812</v>
      </c>
      <c r="I855" s="62">
        <v>-4.370428757999827E-3</v>
      </c>
      <c r="J855" s="62">
        <v>1.0958949482058017E-3</v>
      </c>
    </row>
    <row r="856" spans="1:10" ht="15" x14ac:dyDescent="0.2">
      <c r="A856" s="57" t="s">
        <v>784</v>
      </c>
      <c r="B856" s="60">
        <v>153.61949999999999</v>
      </c>
      <c r="C856" s="60">
        <v>432.78449999999998</v>
      </c>
      <c r="D856" s="23">
        <f t="shared" si="26"/>
        <v>2.570587154159908E-2</v>
      </c>
      <c r="E856" s="23">
        <f t="shared" si="27"/>
        <v>1.1388483897444552E-2</v>
      </c>
      <c r="H856" s="62">
        <v>813</v>
      </c>
      <c r="I856" s="62">
        <v>1.7055374354718225E-3</v>
      </c>
      <c r="J856" s="62">
        <v>1.4292649212377832E-2</v>
      </c>
    </row>
    <row r="857" spans="1:10" ht="15" x14ac:dyDescent="0.2">
      <c r="A857" s="57" t="s">
        <v>785</v>
      </c>
      <c r="B857" s="60">
        <v>153.48269999999999</v>
      </c>
      <c r="C857" s="60">
        <v>427.3956</v>
      </c>
      <c r="D857" s="23">
        <f t="shared" si="26"/>
        <v>-8.9090868804188631E-4</v>
      </c>
      <c r="E857" s="23">
        <f t="shared" si="27"/>
        <v>-1.2529865556019442E-2</v>
      </c>
      <c r="H857" s="62">
        <v>814</v>
      </c>
      <c r="I857" s="62">
        <v>-2.5637340967474397E-3</v>
      </c>
      <c r="J857" s="62">
        <v>3.6838927395561514E-3</v>
      </c>
    </row>
    <row r="858" spans="1:10" ht="15" x14ac:dyDescent="0.2">
      <c r="A858" s="57" t="s">
        <v>786</v>
      </c>
      <c r="B858" s="60">
        <v>152.31020000000001</v>
      </c>
      <c r="C858" s="60">
        <v>427.57130000000001</v>
      </c>
      <c r="D858" s="23">
        <f t="shared" si="26"/>
        <v>-7.6686263546957454E-3</v>
      </c>
      <c r="E858" s="23">
        <f t="shared" si="27"/>
        <v>4.1101006945040437E-4</v>
      </c>
      <c r="H858" s="62">
        <v>815</v>
      </c>
      <c r="I858" s="62">
        <v>1.8123061246341592E-2</v>
      </c>
      <c r="J858" s="62">
        <v>-3.971580237993419E-2</v>
      </c>
    </row>
    <row r="859" spans="1:10" ht="15" x14ac:dyDescent="0.2">
      <c r="A859" s="57" t="s">
        <v>787</v>
      </c>
      <c r="B859" s="60">
        <v>154.03970000000001</v>
      </c>
      <c r="C859" s="60">
        <v>434.47340000000003</v>
      </c>
      <c r="D859" s="23">
        <f t="shared" si="26"/>
        <v>1.1291130660751693E-2</v>
      </c>
      <c r="E859" s="23">
        <f t="shared" si="27"/>
        <v>1.601366494287005E-2</v>
      </c>
      <c r="H859" s="62">
        <v>816</v>
      </c>
      <c r="I859" s="62">
        <v>-2.6356000226508839E-3</v>
      </c>
      <c r="J859" s="62">
        <v>-3.8606531674676356E-3</v>
      </c>
    </row>
    <row r="860" spans="1:10" ht="15" x14ac:dyDescent="0.2">
      <c r="A860" s="57" t="s">
        <v>788</v>
      </c>
      <c r="B860" s="60">
        <v>155.9743</v>
      </c>
      <c r="C860" s="60">
        <v>434.15120000000002</v>
      </c>
      <c r="D860" s="23">
        <f t="shared" si="26"/>
        <v>1.2480888689357858E-2</v>
      </c>
      <c r="E860" s="23">
        <f t="shared" si="27"/>
        <v>-7.4186251408765594E-4</v>
      </c>
      <c r="H860" s="62">
        <v>817</v>
      </c>
      <c r="I860" s="62">
        <v>-4.8123016529416762E-3</v>
      </c>
      <c r="J860" s="62">
        <v>-5.9771742760183471E-3</v>
      </c>
    </row>
    <row r="861" spans="1:10" ht="15" x14ac:dyDescent="0.2">
      <c r="A861" s="57" t="s">
        <v>789</v>
      </c>
      <c r="B861" s="60">
        <v>156.2088</v>
      </c>
      <c r="C861" s="60">
        <v>427.65910000000002</v>
      </c>
      <c r="D861" s="23">
        <f t="shared" si="26"/>
        <v>1.502323758749838E-3</v>
      </c>
      <c r="E861" s="23">
        <f t="shared" si="27"/>
        <v>-1.506647764072894E-2</v>
      </c>
      <c r="H861" s="62">
        <v>818</v>
      </c>
      <c r="I861" s="62">
        <v>-4.3993872912667211E-3</v>
      </c>
      <c r="J861" s="62">
        <v>-1.3498641654993173E-2</v>
      </c>
    </row>
    <row r="862" spans="1:10" ht="15" x14ac:dyDescent="0.2">
      <c r="A862" s="57" t="s">
        <v>790</v>
      </c>
      <c r="B862" s="60">
        <v>153.26769999999999</v>
      </c>
      <c r="C862" s="60">
        <v>415.92450000000002</v>
      </c>
      <c r="D862" s="23">
        <f t="shared" si="26"/>
        <v>-1.90075081468177E-2</v>
      </c>
      <c r="E862" s="23">
        <f t="shared" si="27"/>
        <v>-2.7822629478481718E-2</v>
      </c>
      <c r="H862" s="62">
        <v>819</v>
      </c>
      <c r="I862" s="62">
        <v>-1.4678022559370936E-3</v>
      </c>
      <c r="J862" s="62">
        <v>1.6404783874326399E-2</v>
      </c>
    </row>
    <row r="863" spans="1:10" ht="15" x14ac:dyDescent="0.2">
      <c r="A863" s="57" t="s">
        <v>791</v>
      </c>
      <c r="B863" s="60">
        <v>153.3459</v>
      </c>
      <c r="C863" s="60">
        <v>418.33589999999998</v>
      </c>
      <c r="D863" s="23">
        <f t="shared" si="26"/>
        <v>5.1008827850816348E-4</v>
      </c>
      <c r="E863" s="23">
        <f t="shared" si="27"/>
        <v>5.7809449318447868E-3</v>
      </c>
      <c r="H863" s="62">
        <v>820</v>
      </c>
      <c r="I863" s="62">
        <v>6.4857498873032758E-3</v>
      </c>
      <c r="J863" s="62">
        <v>1.5338439002966105E-2</v>
      </c>
    </row>
    <row r="864" spans="1:10" ht="15" x14ac:dyDescent="0.2">
      <c r="A864" s="57" t="s">
        <v>792</v>
      </c>
      <c r="B864" s="60">
        <v>151.74350000000001</v>
      </c>
      <c r="C864" s="60">
        <v>406.22050000000002</v>
      </c>
      <c r="D864" s="23">
        <f t="shared" si="26"/>
        <v>-1.0504558564203048E-2</v>
      </c>
      <c r="E864" s="23">
        <f t="shared" si="27"/>
        <v>-2.9388582714412751E-2</v>
      </c>
      <c r="H864" s="62">
        <v>821</v>
      </c>
      <c r="I864" s="62">
        <v>-3.7963075530135903E-3</v>
      </c>
      <c r="J864" s="62">
        <v>1.234306452228052E-3</v>
      </c>
    </row>
    <row r="865" spans="1:10" ht="15" x14ac:dyDescent="0.2">
      <c r="A865" s="57" t="s">
        <v>793</v>
      </c>
      <c r="B865" s="60">
        <v>150.70779999999999</v>
      </c>
      <c r="C865" s="60">
        <v>407.36279999999999</v>
      </c>
      <c r="D865" s="23">
        <f t="shared" si="26"/>
        <v>-6.8487326607704147E-3</v>
      </c>
      <c r="E865" s="23">
        <f t="shared" si="27"/>
        <v>2.8080732498133266E-3</v>
      </c>
      <c r="H865" s="62">
        <v>822</v>
      </c>
      <c r="I865" s="62">
        <v>3.0640901759399842E-3</v>
      </c>
      <c r="J865" s="62">
        <v>-1.8411543671268855E-2</v>
      </c>
    </row>
    <row r="866" spans="1:10" ht="15" x14ac:dyDescent="0.2">
      <c r="A866" s="57" t="s">
        <v>794</v>
      </c>
      <c r="B866" s="60">
        <v>152.6326</v>
      </c>
      <c r="C866" s="60">
        <v>417.65249999999997</v>
      </c>
      <c r="D866" s="23">
        <f t="shared" si="26"/>
        <v>1.2690863687377365E-2</v>
      </c>
      <c r="E866" s="23">
        <f t="shared" si="27"/>
        <v>2.4945558184818539E-2</v>
      </c>
      <c r="H866" s="62">
        <v>823</v>
      </c>
      <c r="I866" s="62">
        <v>8.5101848993675495E-4</v>
      </c>
      <c r="J866" s="62">
        <v>1.7378313208509293E-2</v>
      </c>
    </row>
    <row r="867" spans="1:10" ht="15" x14ac:dyDescent="0.2">
      <c r="A867" s="57" t="s">
        <v>795</v>
      </c>
      <c r="B867" s="60">
        <v>149.4864</v>
      </c>
      <c r="C867" s="60">
        <v>402.21789999999999</v>
      </c>
      <c r="D867" s="23">
        <f t="shared" si="26"/>
        <v>-2.0828307647858403E-2</v>
      </c>
      <c r="E867" s="23">
        <f t="shared" si="27"/>
        <v>-3.7655765487832289E-2</v>
      </c>
      <c r="H867" s="62">
        <v>824</v>
      </c>
      <c r="I867" s="62">
        <v>1.0604681045602079E-2</v>
      </c>
      <c r="J867" s="62">
        <v>-1.5595653124041951E-2</v>
      </c>
    </row>
    <row r="868" spans="1:10" ht="15" x14ac:dyDescent="0.2">
      <c r="A868" s="58">
        <v>44597</v>
      </c>
      <c r="B868" s="60">
        <v>148.49950000000001</v>
      </c>
      <c r="C868" s="60">
        <v>404.63900000000001</v>
      </c>
      <c r="D868" s="23">
        <f t="shared" si="26"/>
        <v>-6.6238275593442598E-3</v>
      </c>
      <c r="E868" s="23">
        <f t="shared" si="27"/>
        <v>6.0013300165522726E-3</v>
      </c>
      <c r="H868" s="62">
        <v>825</v>
      </c>
      <c r="I868" s="62">
        <v>1.1648473652125733E-2</v>
      </c>
      <c r="J868" s="62">
        <v>-1.9806217347465016E-2</v>
      </c>
    </row>
    <row r="869" spans="1:10" ht="15" x14ac:dyDescent="0.2">
      <c r="A869" s="58">
        <v>44625</v>
      </c>
      <c r="B869" s="60">
        <v>149.01740000000001</v>
      </c>
      <c r="C869" s="60">
        <v>406.4939</v>
      </c>
      <c r="D869" s="23">
        <f t="shared" si="26"/>
        <v>3.4814864171491236E-3</v>
      </c>
      <c r="E869" s="23">
        <f t="shared" si="27"/>
        <v>4.5736111391515601E-3</v>
      </c>
      <c r="H869" s="62">
        <v>826</v>
      </c>
      <c r="I869" s="62">
        <v>-3.3872110177416859E-3</v>
      </c>
      <c r="J869" s="62">
        <v>-2.6535423753189541E-2</v>
      </c>
    </row>
    <row r="870" spans="1:10" ht="15" x14ac:dyDescent="0.2">
      <c r="A870" s="58">
        <v>44656</v>
      </c>
      <c r="B870" s="60">
        <v>151.07900000000001</v>
      </c>
      <c r="C870" s="60">
        <v>418.87279999999998</v>
      </c>
      <c r="D870" s="23">
        <f t="shared" si="26"/>
        <v>1.3739801161686186E-2</v>
      </c>
      <c r="E870" s="23">
        <f t="shared" si="27"/>
        <v>2.9998371154938232E-2</v>
      </c>
      <c r="H870" s="62">
        <v>827</v>
      </c>
      <c r="I870" s="62">
        <v>-9.2062875181361335E-3</v>
      </c>
      <c r="J870" s="62">
        <v>1.5958853646328855E-3</v>
      </c>
    </row>
    <row r="871" spans="1:10" ht="15" x14ac:dyDescent="0.2">
      <c r="A871" s="58">
        <v>44686</v>
      </c>
      <c r="B871" s="60">
        <v>149.78460000000001</v>
      </c>
      <c r="C871" s="60">
        <v>403.98489999999998</v>
      </c>
      <c r="D871" s="23">
        <f t="shared" si="26"/>
        <v>-8.604616752419322E-3</v>
      </c>
      <c r="E871" s="23">
        <f t="shared" si="27"/>
        <v>-3.6189792855131166E-2</v>
      </c>
      <c r="H871" s="62">
        <v>828</v>
      </c>
      <c r="I871" s="62">
        <v>2.6347562217817052E-3</v>
      </c>
      <c r="J871" s="62">
        <v>2.382297278842796E-2</v>
      </c>
    </row>
    <row r="872" spans="1:10" ht="15" x14ac:dyDescent="0.2">
      <c r="A872" s="58">
        <v>44717</v>
      </c>
      <c r="B872" s="60">
        <v>146.6661</v>
      </c>
      <c r="C872" s="60">
        <v>401.57350000000002</v>
      </c>
      <c r="D872" s="23">
        <f t="shared" si="26"/>
        <v>-2.1039687459765227E-2</v>
      </c>
      <c r="E872" s="23">
        <f t="shared" si="27"/>
        <v>-5.9869208804502689E-3</v>
      </c>
      <c r="H872" s="62">
        <v>829</v>
      </c>
      <c r="I872" s="62">
        <v>1.0490079424088333E-2</v>
      </c>
      <c r="J872" s="62">
        <v>-1.5016018490863562E-2</v>
      </c>
    </row>
    <row r="873" spans="1:10" ht="15" x14ac:dyDescent="0.2">
      <c r="A873" s="58">
        <v>44809</v>
      </c>
      <c r="B873" s="60">
        <v>148.38220000000001</v>
      </c>
      <c r="C873" s="60">
        <v>388.71620000000001</v>
      </c>
      <c r="D873" s="23">
        <f t="shared" si="26"/>
        <v>1.1632802847158513E-2</v>
      </c>
      <c r="E873" s="23">
        <f t="shared" si="27"/>
        <v>-3.2541065768708723E-2</v>
      </c>
      <c r="H873" s="62">
        <v>830</v>
      </c>
      <c r="I873" s="62">
        <v>-1.5022614620482427E-3</v>
      </c>
      <c r="J873" s="62">
        <v>-1.1294334087978782E-2</v>
      </c>
    </row>
    <row r="874" spans="1:10" ht="15" x14ac:dyDescent="0.2">
      <c r="A874" s="58">
        <v>44839</v>
      </c>
      <c r="B874" s="60">
        <v>146.29349999999999</v>
      </c>
      <c r="C874" s="60">
        <v>389.61439999999999</v>
      </c>
      <c r="D874" s="23">
        <f t="shared" si="26"/>
        <v>-1.417649966341381E-2</v>
      </c>
      <c r="E874" s="23">
        <f t="shared" si="27"/>
        <v>2.3080176951076167E-3</v>
      </c>
      <c r="H874" s="62">
        <v>831</v>
      </c>
      <c r="I874" s="62">
        <v>6.5686078255879953E-3</v>
      </c>
      <c r="J874" s="62">
        <v>-1.3903683870682051E-2</v>
      </c>
    </row>
    <row r="875" spans="1:10" ht="15" x14ac:dyDescent="0.2">
      <c r="A875" s="58">
        <v>44870</v>
      </c>
      <c r="B875" s="60">
        <v>144.7637</v>
      </c>
      <c r="C875" s="60">
        <v>383.42489999999998</v>
      </c>
      <c r="D875" s="23">
        <f t="shared" si="26"/>
        <v>-1.0512119868376291E-2</v>
      </c>
      <c r="E875" s="23">
        <f t="shared" si="27"/>
        <v>-1.6013758341354711E-2</v>
      </c>
      <c r="H875" s="62">
        <v>832</v>
      </c>
      <c r="I875" s="62">
        <v>5.7051662803124289E-3</v>
      </c>
      <c r="J875" s="62">
        <v>1.6046814570399484E-2</v>
      </c>
    </row>
    <row r="876" spans="1:10" ht="15" x14ac:dyDescent="0.2">
      <c r="A876" s="58">
        <v>44900</v>
      </c>
      <c r="B876" s="60">
        <v>144.62639999999999</v>
      </c>
      <c r="C876" s="60">
        <v>383.02460000000002</v>
      </c>
      <c r="D876" s="23">
        <f t="shared" si="26"/>
        <v>-9.4889224131748673E-4</v>
      </c>
      <c r="E876" s="23">
        <f t="shared" si="27"/>
        <v>-1.0445568465951665E-3</v>
      </c>
      <c r="H876" s="62">
        <v>833</v>
      </c>
      <c r="I876" s="62">
        <v>-1.0573729749206351E-3</v>
      </c>
      <c r="J876" s="62">
        <v>2.2989452472970365E-2</v>
      </c>
    </row>
    <row r="877" spans="1:10" ht="15" x14ac:dyDescent="0.2">
      <c r="A877" s="57" t="s">
        <v>796</v>
      </c>
      <c r="B877" s="60">
        <v>145.18530000000001</v>
      </c>
      <c r="C877" s="60">
        <v>392.18189999999998</v>
      </c>
      <c r="D877" s="23">
        <f t="shared" si="26"/>
        <v>3.8569919217724081E-3</v>
      </c>
      <c r="E877" s="23">
        <f t="shared" si="27"/>
        <v>2.3626545890780976E-2</v>
      </c>
      <c r="H877" s="62">
        <v>834</v>
      </c>
      <c r="I877" s="62">
        <v>9.731924168492049E-4</v>
      </c>
      <c r="J877" s="62">
        <v>1.1460043652879547E-2</v>
      </c>
    </row>
    <row r="878" spans="1:10" ht="15" x14ac:dyDescent="0.2">
      <c r="A878" s="57" t="s">
        <v>797</v>
      </c>
      <c r="B878" s="60">
        <v>145.34219999999999</v>
      </c>
      <c r="C878" s="60">
        <v>390.59070000000003</v>
      </c>
      <c r="D878" s="23">
        <f t="shared" si="26"/>
        <v>1.0801043980594831E-3</v>
      </c>
      <c r="E878" s="23">
        <f t="shared" si="27"/>
        <v>-4.065554138479123E-3</v>
      </c>
      <c r="H878" s="62">
        <v>835</v>
      </c>
      <c r="I878" s="62">
        <v>1.628644012360049E-3</v>
      </c>
      <c r="J878" s="62">
        <v>9.2647379109156106E-3</v>
      </c>
    </row>
    <row r="879" spans="1:10" ht="15" x14ac:dyDescent="0.2">
      <c r="A879" s="57" t="s">
        <v>798</v>
      </c>
      <c r="B879" s="60">
        <v>128.80850000000001</v>
      </c>
      <c r="C879" s="60">
        <v>398.62520000000001</v>
      </c>
      <c r="D879" s="23">
        <f t="shared" si="26"/>
        <v>-0.12076415671267365</v>
      </c>
      <c r="E879" s="23">
        <f t="shared" si="27"/>
        <v>2.0361418419456434E-2</v>
      </c>
      <c r="H879" s="62">
        <v>836</v>
      </c>
      <c r="I879" s="62">
        <v>-3.5098257553301954E-3</v>
      </c>
      <c r="J879" s="62">
        <v>3.2171331355707461E-3</v>
      </c>
    </row>
    <row r="880" spans="1:10" ht="15" x14ac:dyDescent="0.2">
      <c r="A880" s="57" t="s">
        <v>799</v>
      </c>
      <c r="B880" s="60">
        <v>120.0611</v>
      </c>
      <c r="C880" s="60">
        <v>382.55610000000001</v>
      </c>
      <c r="D880" s="23">
        <f t="shared" si="26"/>
        <v>-7.0326025414229748E-2</v>
      </c>
      <c r="E880" s="23">
        <f t="shared" si="27"/>
        <v>-4.1146317876021229E-2</v>
      </c>
      <c r="H880" s="62">
        <v>837</v>
      </c>
      <c r="I880" s="62">
        <v>-1.0717489144643762E-3</v>
      </c>
      <c r="J880" s="62">
        <v>1.2705168345727358E-2</v>
      </c>
    </row>
    <row r="881" spans="1:10" ht="15" x14ac:dyDescent="0.2">
      <c r="A881" s="57" t="s">
        <v>800</v>
      </c>
      <c r="B881" s="60">
        <v>116.76609999999999</v>
      </c>
      <c r="C881" s="60">
        <v>380.21300000000002</v>
      </c>
      <c r="D881" s="23">
        <f t="shared" si="26"/>
        <v>-2.7827991326950852E-2</v>
      </c>
      <c r="E881" s="23">
        <f t="shared" si="27"/>
        <v>-6.1436871787283256E-3</v>
      </c>
      <c r="H881" s="62">
        <v>838</v>
      </c>
      <c r="I881" s="62">
        <v>-5.5962283271809594E-3</v>
      </c>
      <c r="J881" s="62">
        <v>-7.3657553339807683E-3</v>
      </c>
    </row>
    <row r="882" spans="1:10" ht="15" x14ac:dyDescent="0.2">
      <c r="A882" s="57" t="s">
        <v>801</v>
      </c>
      <c r="B882" s="60">
        <v>116.89360000000001</v>
      </c>
      <c r="C882" s="60">
        <v>380.37900000000002</v>
      </c>
      <c r="D882" s="23">
        <f t="shared" si="26"/>
        <v>1.0913307913553059E-3</v>
      </c>
      <c r="E882" s="23">
        <f t="shared" si="27"/>
        <v>4.3650210003710324E-4</v>
      </c>
      <c r="H882" s="62">
        <v>839</v>
      </c>
      <c r="I882" s="62">
        <v>3.0905515706132689E-3</v>
      </c>
      <c r="J882" s="62">
        <v>1.1871411589784405E-2</v>
      </c>
    </row>
    <row r="883" spans="1:10" ht="15" x14ac:dyDescent="0.2">
      <c r="A883" s="57" t="s">
        <v>802</v>
      </c>
      <c r="B883" s="60">
        <v>120.2278</v>
      </c>
      <c r="C883" s="60">
        <v>387.49590000000001</v>
      </c>
      <c r="D883" s="23">
        <f t="shared" si="26"/>
        <v>2.8124157225983864E-2</v>
      </c>
      <c r="E883" s="23">
        <f t="shared" si="27"/>
        <v>1.8537143992203069E-2</v>
      </c>
      <c r="H883" s="62">
        <v>840</v>
      </c>
      <c r="I883" s="62">
        <v>2.2508342001467188E-3</v>
      </c>
      <c r="J883" s="62">
        <v>2.6209295367990411E-3</v>
      </c>
    </row>
    <row r="884" spans="1:10" ht="15" x14ac:dyDescent="0.2">
      <c r="A884" s="57" t="s">
        <v>803</v>
      </c>
      <c r="B884" s="60">
        <v>121.7282</v>
      </c>
      <c r="C884" s="60">
        <v>384.53789999999998</v>
      </c>
      <c r="D884" s="23">
        <f t="shared" si="26"/>
        <v>1.240241393114409E-2</v>
      </c>
      <c r="E884" s="23">
        <f t="shared" si="27"/>
        <v>-7.6629144333560479E-3</v>
      </c>
      <c r="H884" s="62">
        <v>841</v>
      </c>
      <c r="I884" s="62">
        <v>8.2852093978239786E-3</v>
      </c>
      <c r="J884" s="62">
        <v>-1.1972347313579457E-3</v>
      </c>
    </row>
    <row r="885" spans="1:10" ht="15" x14ac:dyDescent="0.2">
      <c r="A885" s="57" t="s">
        <v>804</v>
      </c>
      <c r="B885" s="60">
        <v>120.9829</v>
      </c>
      <c r="C885" s="60">
        <v>387.93520000000001</v>
      </c>
      <c r="D885" s="23">
        <f t="shared" si="26"/>
        <v>-6.1414771931290633E-3</v>
      </c>
      <c r="E885" s="23">
        <f t="shared" si="27"/>
        <v>8.7959617073115927E-3</v>
      </c>
      <c r="H885" s="62">
        <v>842</v>
      </c>
      <c r="I885" s="62">
        <v>4.0934489168978289E-3</v>
      </c>
      <c r="J885" s="62">
        <v>8.2013193693431623E-3</v>
      </c>
    </row>
    <row r="886" spans="1:10" ht="15" x14ac:dyDescent="0.2">
      <c r="A886" s="57" t="s">
        <v>805</v>
      </c>
      <c r="B886" s="60">
        <v>123.562</v>
      </c>
      <c r="C886" s="60">
        <v>395.68669999999997</v>
      </c>
      <c r="D886" s="23">
        <f t="shared" si="26"/>
        <v>2.1093841091741856E-2</v>
      </c>
      <c r="E886" s="23">
        <f t="shared" si="27"/>
        <v>1.9784421138576619E-2</v>
      </c>
      <c r="H886" s="62">
        <v>843</v>
      </c>
      <c r="I886" s="62">
        <v>8.3541970223928695E-3</v>
      </c>
      <c r="J886" s="62">
        <v>-1.4548113644539208E-2</v>
      </c>
    </row>
    <row r="887" spans="1:10" ht="15" x14ac:dyDescent="0.2">
      <c r="A887" s="57" t="s">
        <v>806</v>
      </c>
      <c r="B887" s="60">
        <v>125.994</v>
      </c>
      <c r="C887" s="60">
        <v>405.40050000000002</v>
      </c>
      <c r="D887" s="23">
        <f t="shared" si="26"/>
        <v>1.9491232382541884E-2</v>
      </c>
      <c r="E887" s="23">
        <f t="shared" si="27"/>
        <v>2.4252730862120198E-2</v>
      </c>
      <c r="H887" s="62">
        <v>844</v>
      </c>
      <c r="I887" s="62">
        <v>-2.6035535802608339E-3</v>
      </c>
      <c r="J887" s="62">
        <v>-1.2907503233839563E-2</v>
      </c>
    </row>
    <row r="888" spans="1:10" ht="15" x14ac:dyDescent="0.2">
      <c r="A888" s="57" t="s">
        <v>807</v>
      </c>
      <c r="B888" s="60">
        <v>126.14109999999999</v>
      </c>
      <c r="C888" s="60">
        <v>403.12580000000003</v>
      </c>
      <c r="D888" s="23">
        <f t="shared" si="26"/>
        <v>1.1668348967656859E-3</v>
      </c>
      <c r="E888" s="23">
        <f t="shared" si="27"/>
        <v>-5.6267953227252089E-3</v>
      </c>
      <c r="H888" s="62">
        <v>845</v>
      </c>
      <c r="I888" s="62">
        <v>6.6125319540072183E-3</v>
      </c>
      <c r="J888" s="62">
        <v>-3.7822188515490647E-3</v>
      </c>
    </row>
    <row r="889" spans="1:10" ht="15" x14ac:dyDescent="0.2">
      <c r="A889" s="58">
        <v>44567</v>
      </c>
      <c r="B889" s="60">
        <v>123.0226</v>
      </c>
      <c r="C889" s="60">
        <v>399.86509999999998</v>
      </c>
      <c r="D889" s="23">
        <f t="shared" si="26"/>
        <v>-2.5033043335082494E-2</v>
      </c>
      <c r="E889" s="23">
        <f t="shared" si="27"/>
        <v>-8.1214318177804806E-3</v>
      </c>
      <c r="H889" s="62">
        <v>846</v>
      </c>
      <c r="I889" s="62">
        <v>3.74098860152402E-4</v>
      </c>
      <c r="J889" s="62">
        <v>8.155875485250862E-3</v>
      </c>
    </row>
    <row r="890" spans="1:10" ht="15" x14ac:dyDescent="0.2">
      <c r="A890" s="58">
        <v>44598</v>
      </c>
      <c r="B890" s="60">
        <v>125.0428</v>
      </c>
      <c r="C890" s="60">
        <v>407.48</v>
      </c>
      <c r="D890" s="23">
        <f t="shared" si="26"/>
        <v>1.6288000365079016E-2</v>
      </c>
      <c r="E890" s="23">
        <f t="shared" si="27"/>
        <v>1.886461149545415E-2</v>
      </c>
      <c r="H890" s="62">
        <v>847</v>
      </c>
      <c r="I890" s="62">
        <v>1.5750352259342717E-3</v>
      </c>
      <c r="J890" s="62">
        <v>-1.4286830798091652E-2</v>
      </c>
    </row>
    <row r="891" spans="1:10" ht="15" x14ac:dyDescent="0.2">
      <c r="A891" s="58">
        <v>44626</v>
      </c>
      <c r="B891" s="60">
        <v>122.8951</v>
      </c>
      <c r="C891" s="60">
        <v>400.79259999999999</v>
      </c>
      <c r="D891" s="23">
        <f t="shared" si="26"/>
        <v>-1.732493273248744E-2</v>
      </c>
      <c r="E891" s="23">
        <f t="shared" si="27"/>
        <v>-1.6547765195507574E-2</v>
      </c>
      <c r="H891" s="62">
        <v>848</v>
      </c>
      <c r="I891" s="62">
        <v>1.0716022838173123E-2</v>
      </c>
      <c r="J891" s="62">
        <v>-2.07656429609708E-2</v>
      </c>
    </row>
    <row r="892" spans="1:10" ht="15" x14ac:dyDescent="0.2">
      <c r="A892" s="58">
        <v>44718</v>
      </c>
      <c r="B892" s="60">
        <v>122.4539</v>
      </c>
      <c r="C892" s="60">
        <v>402.0129</v>
      </c>
      <c r="D892" s="23">
        <f t="shared" si="26"/>
        <v>-3.5965133387407481E-3</v>
      </c>
      <c r="E892" s="23">
        <f t="shared" si="27"/>
        <v>3.0400911300430384E-3</v>
      </c>
      <c r="H892" s="62">
        <v>849</v>
      </c>
      <c r="I892" s="62">
        <v>4.802663259750567E-3</v>
      </c>
      <c r="J892" s="62">
        <v>2.2347276188199559E-4</v>
      </c>
    </row>
    <row r="893" spans="1:10" ht="15" x14ac:dyDescent="0.2">
      <c r="A893" s="58">
        <v>44748</v>
      </c>
      <c r="B893" s="60">
        <v>120.9829</v>
      </c>
      <c r="C893" s="60">
        <v>405.86900000000003</v>
      </c>
      <c r="D893" s="23">
        <f t="shared" si="26"/>
        <v>-1.2085419329817994E-2</v>
      </c>
      <c r="E893" s="23">
        <f t="shared" si="27"/>
        <v>9.5462697808397917E-3</v>
      </c>
      <c r="H893" s="62">
        <v>850</v>
      </c>
      <c r="I893" s="62">
        <v>2.8007648517801411E-3</v>
      </c>
      <c r="J893" s="62">
        <v>-5.4783029487226586E-3</v>
      </c>
    </row>
    <row r="894" spans="1:10" ht="15" x14ac:dyDescent="0.2">
      <c r="A894" s="58">
        <v>44779</v>
      </c>
      <c r="B894" s="60">
        <v>119.9336</v>
      </c>
      <c r="C894" s="60">
        <v>401.45639999999997</v>
      </c>
      <c r="D894" s="23">
        <f t="shared" si="26"/>
        <v>-8.7109569924248582E-3</v>
      </c>
      <c r="E894" s="23">
        <f t="shared" si="27"/>
        <v>-1.0931512724133046E-2</v>
      </c>
      <c r="H894" s="62">
        <v>851</v>
      </c>
      <c r="I894" s="62">
        <v>-8.8072686661978573E-3</v>
      </c>
      <c r="J894" s="62">
        <v>-8.4326372150934498E-3</v>
      </c>
    </row>
    <row r="895" spans="1:10" ht="15" x14ac:dyDescent="0.2">
      <c r="A895" s="58">
        <v>44810</v>
      </c>
      <c r="B895" s="60">
        <v>118.67829999999999</v>
      </c>
      <c r="C895" s="60">
        <v>391.90859999999998</v>
      </c>
      <c r="D895" s="23">
        <f t="shared" si="26"/>
        <v>-1.0521785216531567E-2</v>
      </c>
      <c r="E895" s="23">
        <f t="shared" si="27"/>
        <v>-2.4070285374731687E-2</v>
      </c>
      <c r="H895" s="62">
        <v>852</v>
      </c>
      <c r="I895" s="62">
        <v>-2.8465065520989893E-3</v>
      </c>
      <c r="J895" s="62">
        <v>-8.6559627558254046E-4</v>
      </c>
    </row>
    <row r="896" spans="1:10" ht="15" x14ac:dyDescent="0.2">
      <c r="A896" s="58">
        <v>44840</v>
      </c>
      <c r="B896" s="60">
        <v>119.34520000000001</v>
      </c>
      <c r="C896" s="60">
        <v>380.54489999999998</v>
      </c>
      <c r="D896" s="23">
        <f t="shared" si="26"/>
        <v>5.6036630426144181E-3</v>
      </c>
      <c r="E896" s="23">
        <f t="shared" si="27"/>
        <v>-2.9424476370277196E-2</v>
      </c>
      <c r="H896" s="62">
        <v>853</v>
      </c>
      <c r="I896" s="62">
        <v>1.195698135491732E-2</v>
      </c>
      <c r="J896" s="62">
        <v>-5.6849745747276741E-4</v>
      </c>
    </row>
    <row r="897" spans="1:10" ht="15" x14ac:dyDescent="0.2">
      <c r="A897" s="57" t="s">
        <v>808</v>
      </c>
      <c r="B897" s="60">
        <v>117.09950000000001</v>
      </c>
      <c r="C897" s="60">
        <v>366.09640000000002</v>
      </c>
      <c r="D897" s="23">
        <f t="shared" si="26"/>
        <v>-1.8996133389679454E-2</v>
      </c>
      <c r="E897" s="23">
        <f t="shared" si="27"/>
        <v>-3.8707486269114549E-2</v>
      </c>
      <c r="H897" s="62">
        <v>854</v>
      </c>
      <c r="I897" s="62">
        <v>-1.2062691277147687E-4</v>
      </c>
      <c r="J897" s="62">
        <v>-1.2409238643247965E-2</v>
      </c>
    </row>
    <row r="898" spans="1:10" ht="15" x14ac:dyDescent="0.2">
      <c r="A898" s="57" t="s">
        <v>809</v>
      </c>
      <c r="B898" s="60">
        <v>117.1485</v>
      </c>
      <c r="C898" s="60">
        <v>364.9932</v>
      </c>
      <c r="D898" s="23">
        <f t="shared" si="26"/>
        <v>4.1836003478934155E-4</v>
      </c>
      <c r="E898" s="23">
        <f t="shared" si="27"/>
        <v>-3.0179634270223071E-3</v>
      </c>
      <c r="H898" s="62">
        <v>855</v>
      </c>
      <c r="I898" s="62">
        <v>-3.1983911466395738E-3</v>
      </c>
      <c r="J898" s="62">
        <v>3.6094012160899783E-3</v>
      </c>
    </row>
    <row r="899" spans="1:10" ht="15" x14ac:dyDescent="0.2">
      <c r="A899" s="57" t="s">
        <v>810</v>
      </c>
      <c r="B899" s="60">
        <v>117.0701</v>
      </c>
      <c r="C899" s="60">
        <v>370.19670000000002</v>
      </c>
      <c r="D899" s="23">
        <f t="shared" si="26"/>
        <v>-6.6946009350318618E-4</v>
      </c>
      <c r="E899" s="23">
        <f t="shared" si="27"/>
        <v>1.4155762727218059E-2</v>
      </c>
      <c r="H899" s="62">
        <v>856</v>
      </c>
      <c r="I899" s="62">
        <v>5.4112419031511986E-3</v>
      </c>
      <c r="J899" s="62">
        <v>1.0602423039718851E-2</v>
      </c>
    </row>
    <row r="900" spans="1:10" ht="15" x14ac:dyDescent="0.2">
      <c r="A900" s="57" t="s">
        <v>811</v>
      </c>
      <c r="B900" s="60">
        <v>118.2861</v>
      </c>
      <c r="C900" s="60">
        <v>357.94459999999998</v>
      </c>
      <c r="D900" s="23">
        <f t="shared" si="26"/>
        <v>1.0333365513177919E-2</v>
      </c>
      <c r="E900" s="23">
        <f t="shared" si="27"/>
        <v>-3.3656260176632403E-2</v>
      </c>
      <c r="H900" s="62">
        <v>857</v>
      </c>
      <c r="I900" s="62">
        <v>5.9515114876187514E-3</v>
      </c>
      <c r="J900" s="62">
        <v>-6.6933740017064078E-3</v>
      </c>
    </row>
    <row r="901" spans="1:10" ht="15" x14ac:dyDescent="0.2">
      <c r="A901" s="57" t="s">
        <v>812</v>
      </c>
      <c r="B901" s="60">
        <v>116.0012</v>
      </c>
      <c r="C901" s="60">
        <v>358.71629999999999</v>
      </c>
      <c r="D901" s="23">
        <f t="shared" ref="D901:D964" si="28">LN(B901/B900)</f>
        <v>-1.9505730313751576E-2</v>
      </c>
      <c r="E901" s="23">
        <f t="shared" ref="E901:E964" si="29">LN(C901/C900)</f>
        <v>2.1535995566702389E-3</v>
      </c>
      <c r="H901" s="62">
        <v>858</v>
      </c>
      <c r="I901" s="62">
        <v>9.6614087401724019E-4</v>
      </c>
      <c r="J901" s="62">
        <v>-1.6032618514746182E-2</v>
      </c>
    </row>
    <row r="902" spans="1:10" ht="15" x14ac:dyDescent="0.2">
      <c r="A902" s="57" t="s">
        <v>813</v>
      </c>
      <c r="B902" s="60">
        <v>119.8061</v>
      </c>
      <c r="C902" s="60">
        <v>367.74650000000003</v>
      </c>
      <c r="D902" s="23">
        <f t="shared" si="28"/>
        <v>3.2274066701613063E-2</v>
      </c>
      <c r="E902" s="23">
        <f t="shared" si="29"/>
        <v>2.4862016721892709E-2</v>
      </c>
      <c r="H902" s="62">
        <v>859</v>
      </c>
      <c r="I902" s="62">
        <v>-8.347381787478762E-3</v>
      </c>
      <c r="J902" s="62">
        <v>-1.9475247691002957E-2</v>
      </c>
    </row>
    <row r="903" spans="1:10" ht="15" x14ac:dyDescent="0.2">
      <c r="A903" s="57" t="s">
        <v>814</v>
      </c>
      <c r="B903" s="60">
        <v>118.35469999999999</v>
      </c>
      <c r="C903" s="60">
        <v>367.0797</v>
      </c>
      <c r="D903" s="23">
        <f t="shared" si="28"/>
        <v>-1.2188554694073915E-2</v>
      </c>
      <c r="E903" s="23">
        <f t="shared" si="29"/>
        <v>-1.8148514111749256E-3</v>
      </c>
      <c r="H903" s="62">
        <v>860</v>
      </c>
      <c r="I903" s="62">
        <v>5.1556635574131939E-4</v>
      </c>
      <c r="J903" s="62">
        <v>5.2653785761034673E-3</v>
      </c>
    </row>
    <row r="904" spans="1:10" ht="15" x14ac:dyDescent="0.2">
      <c r="A904" s="57" t="s">
        <v>815</v>
      </c>
      <c r="B904" s="60">
        <v>121.2281</v>
      </c>
      <c r="C904" s="60">
        <v>370.67809999999997</v>
      </c>
      <c r="D904" s="23">
        <f t="shared" si="28"/>
        <v>2.3987847059413033E-2</v>
      </c>
      <c r="E904" s="23">
        <f t="shared" si="29"/>
        <v>9.7550403005158427E-3</v>
      </c>
      <c r="H904" s="62">
        <v>861</v>
      </c>
      <c r="I904" s="62">
        <v>-4.4861890682082444E-3</v>
      </c>
      <c r="J904" s="62">
        <v>-2.4902393646204508E-2</v>
      </c>
    </row>
    <row r="905" spans="1:10" ht="15" x14ac:dyDescent="0.2">
      <c r="A905" s="57" t="s">
        <v>816</v>
      </c>
      <c r="B905" s="60">
        <v>121.3261</v>
      </c>
      <c r="C905" s="60">
        <v>382.4633</v>
      </c>
      <c r="D905" s="23">
        <f t="shared" si="28"/>
        <v>8.0806685955230289E-4</v>
      </c>
      <c r="E905" s="23">
        <f t="shared" si="29"/>
        <v>3.1298669960444239E-2</v>
      </c>
      <c r="H905" s="62">
        <v>862</v>
      </c>
      <c r="I905" s="62">
        <v>-2.8260771006956694E-3</v>
      </c>
      <c r="J905" s="62">
        <v>5.6341503505089961E-3</v>
      </c>
    </row>
    <row r="906" spans="1:10" ht="15" x14ac:dyDescent="0.2">
      <c r="A906" s="57" t="s">
        <v>817</v>
      </c>
      <c r="B906" s="60">
        <v>121.7184</v>
      </c>
      <c r="C906" s="60">
        <v>381.00240000000002</v>
      </c>
      <c r="D906" s="23">
        <f t="shared" si="28"/>
        <v>3.2282182126536054E-3</v>
      </c>
      <c r="E906" s="23">
        <f t="shared" si="29"/>
        <v>-3.8270266314365344E-3</v>
      </c>
      <c r="H906" s="62">
        <v>863</v>
      </c>
      <c r="I906" s="62">
        <v>6.0468612160517474E-3</v>
      </c>
      <c r="J906" s="62">
        <v>1.8898696968766792E-2</v>
      </c>
    </row>
    <row r="907" spans="1:10" ht="15" x14ac:dyDescent="0.2">
      <c r="A907" s="57" t="s">
        <v>818</v>
      </c>
      <c r="B907" s="60">
        <v>120.0022</v>
      </c>
      <c r="C907" s="60">
        <v>373.21749999999997</v>
      </c>
      <c r="D907" s="23">
        <f t="shared" si="28"/>
        <v>-1.4200104072275618E-2</v>
      </c>
      <c r="E907" s="23">
        <f t="shared" si="29"/>
        <v>-2.0644314698601909E-2</v>
      </c>
      <c r="H907" s="62">
        <v>864</v>
      </c>
      <c r="I907" s="62">
        <v>-9.1742075505109703E-3</v>
      </c>
      <c r="J907" s="62">
        <v>-2.8481557937321319E-2</v>
      </c>
    </row>
    <row r="908" spans="1:10" ht="15" x14ac:dyDescent="0.2">
      <c r="A908" s="57" t="s">
        <v>819</v>
      </c>
      <c r="B908" s="60">
        <v>119.5609</v>
      </c>
      <c r="C908" s="60">
        <v>372.9135</v>
      </c>
      <c r="D908" s="23">
        <f t="shared" si="28"/>
        <v>-3.6842109587165058E-3</v>
      </c>
      <c r="E908" s="23">
        <f t="shared" si="29"/>
        <v>-8.1487035606796134E-4</v>
      </c>
      <c r="H908" s="62">
        <v>865</v>
      </c>
      <c r="I908" s="62">
        <v>-2.7239476064870923E-3</v>
      </c>
      <c r="J908" s="62">
        <v>8.7252776230393649E-3</v>
      </c>
    </row>
    <row r="909" spans="1:10" ht="15" x14ac:dyDescent="0.2">
      <c r="A909" s="57" t="s">
        <v>820</v>
      </c>
      <c r="B909" s="60">
        <v>119.22750000000001</v>
      </c>
      <c r="C909" s="60">
        <v>369.88380000000001</v>
      </c>
      <c r="D909" s="23">
        <f t="shared" si="28"/>
        <v>-2.7924322676097534E-3</v>
      </c>
      <c r="E909" s="23">
        <f t="shared" si="29"/>
        <v>-8.1575870058755249E-3</v>
      </c>
      <c r="H909" s="62">
        <v>866</v>
      </c>
      <c r="I909" s="62">
        <v>1.8648794085239348E-3</v>
      </c>
      <c r="J909" s="62">
        <v>2.7087317306276251E-3</v>
      </c>
    </row>
    <row r="910" spans="1:10" ht="15" x14ac:dyDescent="0.2">
      <c r="A910" s="58">
        <v>44568</v>
      </c>
      <c r="B910" s="60">
        <v>120.2572</v>
      </c>
      <c r="C910" s="60">
        <v>373.79590000000002</v>
      </c>
      <c r="D910" s="23">
        <f t="shared" si="28"/>
        <v>8.5993497322944187E-3</v>
      </c>
      <c r="E910" s="23">
        <f t="shared" si="29"/>
        <v>1.052102427007783E-2</v>
      </c>
      <c r="H910" s="62">
        <v>867</v>
      </c>
      <c r="I910" s="62">
        <v>6.5231841319316987E-3</v>
      </c>
      <c r="J910" s="62">
        <v>2.3475187023006532E-2</v>
      </c>
    </row>
    <row r="911" spans="1:10" ht="15" x14ac:dyDescent="0.2">
      <c r="A911" s="58">
        <v>44688</v>
      </c>
      <c r="B911" s="60">
        <v>121.8458</v>
      </c>
      <c r="C911" s="60">
        <v>374.50189999999998</v>
      </c>
      <c r="D911" s="23">
        <f t="shared" si="28"/>
        <v>1.3123528414919736E-2</v>
      </c>
      <c r="E911" s="23">
        <f t="shared" si="29"/>
        <v>1.8869498466538746E-3</v>
      </c>
      <c r="H911" s="62">
        <v>868</v>
      </c>
      <c r="I911" s="62">
        <v>-3.6234247510239567E-3</v>
      </c>
      <c r="J911" s="62">
        <v>-3.2566368104107207E-2</v>
      </c>
    </row>
    <row r="912" spans="1:10" ht="15" x14ac:dyDescent="0.2">
      <c r="A912" s="58">
        <v>44719</v>
      </c>
      <c r="B912" s="60">
        <v>122.7088</v>
      </c>
      <c r="C912" s="60">
        <v>375.76670000000001</v>
      </c>
      <c r="D912" s="23">
        <f t="shared" si="28"/>
        <v>7.0577579183234568E-3</v>
      </c>
      <c r="E912" s="23">
        <f t="shared" si="29"/>
        <v>3.3715957142574486E-3</v>
      </c>
      <c r="H912" s="62">
        <v>869</v>
      </c>
      <c r="I912" s="62">
        <v>-9.2701952054776871E-3</v>
      </c>
      <c r="J912" s="62">
        <v>3.2832743250274183E-3</v>
      </c>
    </row>
    <row r="913" spans="1:10" ht="15" x14ac:dyDescent="0.2">
      <c r="A913" s="58">
        <v>44749</v>
      </c>
      <c r="B913" s="60">
        <v>122.8951</v>
      </c>
      <c r="C913" s="60">
        <v>381.39460000000003</v>
      </c>
      <c r="D913" s="23">
        <f t="shared" si="28"/>
        <v>1.5170771777740326E-3</v>
      </c>
      <c r="E913" s="23">
        <f t="shared" si="29"/>
        <v>1.4866062612262566E-2</v>
      </c>
      <c r="H913" s="62">
        <v>870</v>
      </c>
      <c r="I913" s="62">
        <v>5.5663953761564541E-3</v>
      </c>
      <c r="J913" s="62">
        <v>-3.8107461144865178E-2</v>
      </c>
    </row>
    <row r="914" spans="1:10" ht="15" x14ac:dyDescent="0.2">
      <c r="A914" s="58">
        <v>44780</v>
      </c>
      <c r="B914" s="60">
        <v>122.9736</v>
      </c>
      <c r="C914" s="60">
        <v>381.08089999999999</v>
      </c>
      <c r="D914" s="23">
        <f t="shared" si="28"/>
        <v>6.3855222456018785E-4</v>
      </c>
      <c r="E914" s="23">
        <f t="shared" si="29"/>
        <v>-8.228461575484346E-4</v>
      </c>
      <c r="H914" s="62">
        <v>871</v>
      </c>
      <c r="I914" s="62">
        <v>-6.1536189524041508E-3</v>
      </c>
      <c r="J914" s="62">
        <v>8.461636647511768E-3</v>
      </c>
    </row>
    <row r="915" spans="1:10" ht="15" x14ac:dyDescent="0.2">
      <c r="A915" s="58">
        <v>44872</v>
      </c>
      <c r="B915" s="60">
        <v>123.0226</v>
      </c>
      <c r="C915" s="60">
        <v>376.72750000000002</v>
      </c>
      <c r="D915" s="23">
        <f t="shared" si="28"/>
        <v>3.9838014284811755E-4</v>
      </c>
      <c r="E915" s="23">
        <f t="shared" si="29"/>
        <v>-1.1489574121997448E-2</v>
      </c>
      <c r="H915" s="62">
        <v>872</v>
      </c>
      <c r="I915" s="62">
        <v>-4.4896226593801377E-3</v>
      </c>
      <c r="J915" s="62">
        <v>-1.1524135681974574E-2</v>
      </c>
    </row>
    <row r="916" spans="1:10" ht="15" x14ac:dyDescent="0.2">
      <c r="A916" s="58">
        <v>44902</v>
      </c>
      <c r="B916" s="60">
        <v>122.65</v>
      </c>
      <c r="C916" s="60">
        <v>373.39400000000001</v>
      </c>
      <c r="D916" s="23">
        <f t="shared" si="28"/>
        <v>-3.0333076272209747E-3</v>
      </c>
      <c r="E916" s="23">
        <f t="shared" si="29"/>
        <v>-8.8879520032840963E-3</v>
      </c>
      <c r="H916" s="62">
        <v>873</v>
      </c>
      <c r="I916" s="62">
        <v>-1.4695726691152079E-4</v>
      </c>
      <c r="J916" s="62">
        <v>-8.9759957968364571E-4</v>
      </c>
    </row>
    <row r="917" spans="1:10" ht="15" x14ac:dyDescent="0.2">
      <c r="A917" s="57" t="s">
        <v>821</v>
      </c>
      <c r="B917" s="60">
        <v>122.9442</v>
      </c>
      <c r="C917" s="60">
        <v>371.43299999999999</v>
      </c>
      <c r="D917" s="23">
        <f t="shared" si="28"/>
        <v>2.3958231971674252E-3</v>
      </c>
      <c r="E917" s="23">
        <f t="shared" si="29"/>
        <v>-5.2656644592319023E-3</v>
      </c>
      <c r="H917" s="62">
        <v>874</v>
      </c>
      <c r="I917" s="62">
        <v>2.0353966045169496E-3</v>
      </c>
      <c r="J917" s="62">
        <v>2.1591149286264027E-2</v>
      </c>
    </row>
    <row r="918" spans="1:10" ht="15" x14ac:dyDescent="0.2">
      <c r="A918" s="57" t="s">
        <v>822</v>
      </c>
      <c r="B918" s="60">
        <v>125.3468</v>
      </c>
      <c r="C918" s="60">
        <v>370.53100000000001</v>
      </c>
      <c r="D918" s="23">
        <f t="shared" si="28"/>
        <v>1.9353701856634833E-2</v>
      </c>
      <c r="E918" s="23">
        <f t="shared" si="29"/>
        <v>-2.4313860089116381E-3</v>
      </c>
      <c r="H918" s="62">
        <v>875</v>
      </c>
      <c r="I918" s="62">
        <v>7.7441089777864852E-4</v>
      </c>
      <c r="J918" s="62">
        <v>-4.8399650362577719E-3</v>
      </c>
    </row>
    <row r="919" spans="1:10" ht="15" x14ac:dyDescent="0.2">
      <c r="A919" s="57" t="s">
        <v>823</v>
      </c>
      <c r="B919" s="60">
        <v>126.57259999999999</v>
      </c>
      <c r="C919" s="60">
        <v>377.61</v>
      </c>
      <c r="D919" s="23">
        <f t="shared" si="28"/>
        <v>9.7317608276457027E-3</v>
      </c>
      <c r="E919" s="23">
        <f t="shared" si="29"/>
        <v>1.8924805020331083E-2</v>
      </c>
      <c r="H919" s="62">
        <v>876</v>
      </c>
      <c r="I919" s="62">
        <v>-5.4555115558262167E-2</v>
      </c>
      <c r="J919" s="62">
        <v>7.4916533977718608E-2</v>
      </c>
    </row>
    <row r="920" spans="1:10" ht="15" x14ac:dyDescent="0.2">
      <c r="A920" s="57" t="s">
        <v>824</v>
      </c>
      <c r="B920" s="60">
        <v>126.2784</v>
      </c>
      <c r="C920" s="60">
        <v>374.49209999999999</v>
      </c>
      <c r="D920" s="23">
        <f t="shared" si="28"/>
        <v>-2.3270632329964944E-3</v>
      </c>
      <c r="E920" s="23">
        <f t="shared" si="29"/>
        <v>-8.2912090298048156E-3</v>
      </c>
      <c r="H920" s="62">
        <v>877</v>
      </c>
      <c r="I920" s="62">
        <v>-3.1651140478678536E-2</v>
      </c>
      <c r="J920" s="62">
        <v>-9.4951773973426939E-3</v>
      </c>
    </row>
    <row r="921" spans="1:10" ht="15" x14ac:dyDescent="0.2">
      <c r="A921" s="57" t="s">
        <v>825</v>
      </c>
      <c r="B921" s="60">
        <v>127.0531</v>
      </c>
      <c r="C921" s="60">
        <v>384.61059999999998</v>
      </c>
      <c r="D921" s="23">
        <f t="shared" si="28"/>
        <v>6.1161159581336333E-3</v>
      </c>
      <c r="E921" s="23">
        <f t="shared" si="29"/>
        <v>2.6660685935604618E-2</v>
      </c>
      <c r="H921" s="62">
        <v>878</v>
      </c>
      <c r="I921" s="62">
        <v>-1.2352766637132957E-2</v>
      </c>
      <c r="J921" s="62">
        <v>6.2090794584046313E-3</v>
      </c>
    </row>
    <row r="922" spans="1:10" ht="15" x14ac:dyDescent="0.2">
      <c r="A922" s="57" t="s">
        <v>826</v>
      </c>
      <c r="B922" s="60">
        <v>128.1122</v>
      </c>
      <c r="C922" s="60">
        <v>387.06180000000001</v>
      </c>
      <c r="D922" s="23">
        <f t="shared" si="28"/>
        <v>8.3013331519838432E-3</v>
      </c>
      <c r="E922" s="23">
        <f t="shared" si="29"/>
        <v>6.3529763258607305E-3</v>
      </c>
      <c r="H922" s="62">
        <v>879</v>
      </c>
      <c r="I922" s="62">
        <v>7.7950880734947877E-4</v>
      </c>
      <c r="J922" s="62">
        <v>-3.4300670731237553E-4</v>
      </c>
    </row>
    <row r="923" spans="1:10" ht="15" x14ac:dyDescent="0.2">
      <c r="A923" s="57" t="s">
        <v>827</v>
      </c>
      <c r="B923" s="60">
        <v>129.9853</v>
      </c>
      <c r="C923" s="60">
        <v>391.00330000000002</v>
      </c>
      <c r="D923" s="23">
        <f t="shared" si="28"/>
        <v>1.4514924675760954E-2</v>
      </c>
      <c r="E923" s="23">
        <f t="shared" si="29"/>
        <v>1.0131629644264253E-2</v>
      </c>
      <c r="H923" s="62">
        <v>880</v>
      </c>
      <c r="I923" s="62">
        <v>1.3055125826660898E-2</v>
      </c>
      <c r="J923" s="62">
        <v>5.4820181655421702E-3</v>
      </c>
    </row>
    <row r="924" spans="1:10" ht="15" x14ac:dyDescent="0.2">
      <c r="A924" s="57" t="s">
        <v>828</v>
      </c>
      <c r="B924" s="60">
        <v>129.65180000000001</v>
      </c>
      <c r="C924" s="60">
        <v>387.37549999999999</v>
      </c>
      <c r="D924" s="23">
        <f t="shared" si="28"/>
        <v>-2.5689717179423629E-3</v>
      </c>
      <c r="E924" s="23">
        <f t="shared" si="29"/>
        <v>-9.3214930014209971E-3</v>
      </c>
      <c r="H924" s="62">
        <v>881</v>
      </c>
      <c r="I924" s="62">
        <v>5.9158760693303666E-3</v>
      </c>
      <c r="J924" s="62">
        <v>-1.3578790502686414E-2</v>
      </c>
    </row>
    <row r="925" spans="1:10" ht="15" x14ac:dyDescent="0.2">
      <c r="A925" s="57" t="s">
        <v>829</v>
      </c>
      <c r="B925" s="60">
        <v>129.46549999999999</v>
      </c>
      <c r="C925" s="60">
        <v>387.84620000000001</v>
      </c>
      <c r="D925" s="23">
        <f t="shared" si="28"/>
        <v>-1.4379590409552923E-3</v>
      </c>
      <c r="E925" s="23">
        <f t="shared" si="29"/>
        <v>1.2143624406907574E-3</v>
      </c>
      <c r="H925" s="62">
        <v>882</v>
      </c>
      <c r="I925" s="62">
        <v>-2.504912117205162E-3</v>
      </c>
      <c r="J925" s="62">
        <v>1.1300873824516755E-2</v>
      </c>
    </row>
    <row r="926" spans="1:10" ht="15" x14ac:dyDescent="0.2">
      <c r="A926" s="57" t="s">
        <v>830</v>
      </c>
      <c r="B926" s="60">
        <v>119.6198</v>
      </c>
      <c r="C926" s="60">
        <v>383.25760000000002</v>
      </c>
      <c r="D926" s="23">
        <f t="shared" si="28"/>
        <v>-7.9096056726127878E-2</v>
      </c>
      <c r="E926" s="23">
        <f t="shared" si="29"/>
        <v>-1.190152133350157E-2</v>
      </c>
      <c r="H926" s="62">
        <v>883</v>
      </c>
      <c r="I926" s="62">
        <v>9.8626565302172876E-3</v>
      </c>
      <c r="J926" s="62">
        <v>9.9217646083593312E-3</v>
      </c>
    </row>
    <row r="927" spans="1:10" ht="15" x14ac:dyDescent="0.2">
      <c r="A927" s="57" t="s">
        <v>831</v>
      </c>
      <c r="B927" s="60">
        <v>124.14060000000001</v>
      </c>
      <c r="C927" s="60">
        <v>393.20940000000002</v>
      </c>
      <c r="D927" s="23">
        <f t="shared" si="28"/>
        <v>3.7096414572803084E-2</v>
      </c>
      <c r="E927" s="23">
        <f t="shared" si="29"/>
        <v>2.5634946442993696E-2</v>
      </c>
      <c r="H927" s="62">
        <v>884</v>
      </c>
      <c r="I927" s="62">
        <v>9.1349112907941881E-3</v>
      </c>
      <c r="J927" s="62">
        <v>1.511781957132601E-2</v>
      </c>
    </row>
    <row r="928" spans="1:10" ht="15" x14ac:dyDescent="0.2">
      <c r="A928" s="57" t="s">
        <v>832</v>
      </c>
      <c r="B928" s="60">
        <v>127.2394</v>
      </c>
      <c r="C928" s="60">
        <v>398.14109999999999</v>
      </c>
      <c r="D928" s="23">
        <f t="shared" si="28"/>
        <v>2.465555714494869E-2</v>
      </c>
      <c r="E928" s="23">
        <f t="shared" si="29"/>
        <v>1.2464170673000352E-2</v>
      </c>
      <c r="H928" s="62">
        <v>885</v>
      </c>
      <c r="I928" s="62">
        <v>8.1379525104210916E-4</v>
      </c>
      <c r="J928" s="62">
        <v>-6.4405905737673179E-3</v>
      </c>
    </row>
    <row r="929" spans="1:10" ht="15" x14ac:dyDescent="0.2">
      <c r="A929" s="57" t="s">
        <v>833</v>
      </c>
      <c r="B929" s="60">
        <v>129.4949</v>
      </c>
      <c r="C929" s="60">
        <v>403.94549999999998</v>
      </c>
      <c r="D929" s="23">
        <f t="shared" si="28"/>
        <v>1.7571146753155027E-2</v>
      </c>
      <c r="E929" s="23">
        <f t="shared" si="29"/>
        <v>1.4473502801883786E-2</v>
      </c>
      <c r="H929" s="62">
        <v>886</v>
      </c>
      <c r="I929" s="62">
        <v>-1.1083579664766672E-2</v>
      </c>
      <c r="J929" s="62">
        <v>2.9621478469861913E-3</v>
      </c>
    </row>
    <row r="930" spans="1:10" ht="15" x14ac:dyDescent="0.2">
      <c r="A930" s="58">
        <v>44569</v>
      </c>
      <c r="B930" s="60">
        <v>129.97540000000001</v>
      </c>
      <c r="C930" s="60">
        <v>402.74939999999998</v>
      </c>
      <c r="D930" s="23">
        <f t="shared" si="28"/>
        <v>3.7037036552412688E-3</v>
      </c>
      <c r="E930" s="23">
        <f t="shared" si="29"/>
        <v>-2.965435573034397E-3</v>
      </c>
      <c r="H930" s="62">
        <v>887</v>
      </c>
      <c r="I930" s="62">
        <v>7.6803223832872724E-3</v>
      </c>
      <c r="J930" s="62">
        <v>1.1184289112166877E-2</v>
      </c>
    </row>
    <row r="931" spans="1:10" ht="15" x14ac:dyDescent="0.2">
      <c r="A931" s="58">
        <v>44600</v>
      </c>
      <c r="B931" s="60">
        <v>130.11269999999999</v>
      </c>
      <c r="C931" s="60">
        <v>400.09230000000002</v>
      </c>
      <c r="D931" s="23">
        <f t="shared" si="28"/>
        <v>1.0557961917832127E-3</v>
      </c>
      <c r="E931" s="23">
        <f t="shared" si="29"/>
        <v>-6.6192618087641507E-3</v>
      </c>
      <c r="H931" s="62">
        <v>888</v>
      </c>
      <c r="I931" s="62">
        <v>-7.5833236360910378E-3</v>
      </c>
      <c r="J931" s="62">
        <v>-8.9644415594165375E-3</v>
      </c>
    </row>
    <row r="932" spans="1:10" ht="15" x14ac:dyDescent="0.2">
      <c r="A932" s="58">
        <v>44628</v>
      </c>
      <c r="B932" s="60">
        <v>127.97490000000001</v>
      </c>
      <c r="C932" s="60">
        <v>406.35750000000002</v>
      </c>
      <c r="D932" s="23">
        <f t="shared" si="28"/>
        <v>-1.656684703100994E-2</v>
      </c>
      <c r="E932" s="23">
        <f t="shared" si="29"/>
        <v>1.5538043534791272E-2</v>
      </c>
      <c r="H932" s="62">
        <v>889</v>
      </c>
      <c r="I932" s="62">
        <v>-1.3492430390934316E-3</v>
      </c>
      <c r="J932" s="62">
        <v>4.3893341691364704E-3</v>
      </c>
    </row>
    <row r="933" spans="1:10" ht="15" x14ac:dyDescent="0.2">
      <c r="A933" s="58">
        <v>44659</v>
      </c>
      <c r="B933" s="60">
        <v>123.1403</v>
      </c>
      <c r="C933" s="60">
        <v>406.08300000000003</v>
      </c>
      <c r="D933" s="23">
        <f t="shared" si="28"/>
        <v>-3.8509795209206513E-2</v>
      </c>
      <c r="E933" s="23">
        <f t="shared" si="29"/>
        <v>-6.7574181849703588E-4</v>
      </c>
      <c r="H933" s="62">
        <v>890</v>
      </c>
      <c r="I933" s="62">
        <v>-5.2040585579736847E-3</v>
      </c>
      <c r="J933" s="62">
        <v>1.4750328338813477E-2</v>
      </c>
    </row>
    <row r="934" spans="1:10" ht="15" x14ac:dyDescent="0.2">
      <c r="A934" s="58">
        <v>44689</v>
      </c>
      <c r="B934" s="60">
        <v>124.13079999999999</v>
      </c>
      <c r="C934" s="60">
        <v>405.39659999999998</v>
      </c>
      <c r="D934" s="23">
        <f t="shared" si="28"/>
        <v>8.0114926317699248E-3</v>
      </c>
      <c r="E934" s="23">
        <f t="shared" si="29"/>
        <v>-1.6917250013497212E-3</v>
      </c>
      <c r="H934" s="62">
        <v>891</v>
      </c>
      <c r="I934" s="62">
        <v>-3.6717138954538353E-3</v>
      </c>
      <c r="J934" s="62">
        <v>-7.2597988286792108E-3</v>
      </c>
    </row>
    <row r="935" spans="1:10" ht="15" x14ac:dyDescent="0.2">
      <c r="A935" s="58">
        <v>44781</v>
      </c>
      <c r="B935" s="60">
        <v>125.1408</v>
      </c>
      <c r="C935" s="60">
        <v>404.92599999999999</v>
      </c>
      <c r="D935" s="23">
        <f t="shared" si="28"/>
        <v>8.1036550265149582E-3</v>
      </c>
      <c r="E935" s="23">
        <f t="shared" si="29"/>
        <v>-1.1615128416945638E-3</v>
      </c>
      <c r="H935" s="62">
        <v>892</v>
      </c>
      <c r="I935" s="62">
        <v>-4.4940116977442686E-3</v>
      </c>
      <c r="J935" s="62">
        <v>-1.9576273676987419E-2</v>
      </c>
    </row>
    <row r="936" spans="1:10" ht="15" x14ac:dyDescent="0.2">
      <c r="A936" s="58">
        <v>44812</v>
      </c>
      <c r="B936" s="60">
        <v>126.37649999999999</v>
      </c>
      <c r="C936" s="60">
        <v>403.31810000000002</v>
      </c>
      <c r="D936" s="23">
        <f t="shared" si="28"/>
        <v>9.8260433165935947E-3</v>
      </c>
      <c r="E936" s="23">
        <f t="shared" si="29"/>
        <v>-3.9787537481609991E-3</v>
      </c>
      <c r="H936" s="62">
        <v>893</v>
      </c>
      <c r="I936" s="62">
        <v>2.8285606412113079E-3</v>
      </c>
      <c r="J936" s="62">
        <v>-3.2253037011488503E-2</v>
      </c>
    </row>
    <row r="937" spans="1:10" ht="15" x14ac:dyDescent="0.2">
      <c r="A937" s="58">
        <v>44842</v>
      </c>
      <c r="B937" s="60">
        <v>126.6412</v>
      </c>
      <c r="C937" s="60">
        <v>411.78930000000003</v>
      </c>
      <c r="D937" s="23">
        <f t="shared" si="28"/>
        <v>2.0923445005569734E-3</v>
      </c>
      <c r="E937" s="23">
        <f t="shared" si="29"/>
        <v>2.0786230154598316E-2</v>
      </c>
      <c r="H937" s="62">
        <v>894</v>
      </c>
      <c r="I937" s="62">
        <v>-8.3422165058292669E-3</v>
      </c>
      <c r="J937" s="62">
        <v>-3.0365269763285282E-2</v>
      </c>
    </row>
    <row r="938" spans="1:10" ht="15" x14ac:dyDescent="0.2">
      <c r="A938" s="58">
        <v>44873</v>
      </c>
      <c r="B938" s="60">
        <v>127.8625</v>
      </c>
      <c r="C938" s="60">
        <v>411.78930000000003</v>
      </c>
      <c r="D938" s="23">
        <f t="shared" si="28"/>
        <v>9.5975765761725854E-3</v>
      </c>
      <c r="E938" s="23">
        <f t="shared" si="29"/>
        <v>0</v>
      </c>
      <c r="H938" s="62">
        <v>895</v>
      </c>
      <c r="I938" s="62">
        <v>4.7391252451988624E-4</v>
      </c>
      <c r="J938" s="62">
        <v>-3.4918759515421933E-3</v>
      </c>
    </row>
    <row r="939" spans="1:10" ht="15" x14ac:dyDescent="0.2">
      <c r="A939" s="58">
        <v>44903</v>
      </c>
      <c r="B939" s="60">
        <v>130.22630000000001</v>
      </c>
      <c r="C939" s="60">
        <v>418.76049999999998</v>
      </c>
      <c r="D939" s="23">
        <f t="shared" si="28"/>
        <v>1.831823852051415E-2</v>
      </c>
      <c r="E939" s="23">
        <f t="shared" si="29"/>
        <v>1.6787346682795832E-2</v>
      </c>
      <c r="H939" s="62">
        <v>896</v>
      </c>
      <c r="I939" s="62">
        <v>-2.0067019687577329E-5</v>
      </c>
      <c r="J939" s="62">
        <v>1.4175829746905635E-2</v>
      </c>
    </row>
    <row r="940" spans="1:10" ht="15" x14ac:dyDescent="0.2">
      <c r="A940" s="57" t="s">
        <v>834</v>
      </c>
      <c r="B940" s="60">
        <v>130.60059999999999</v>
      </c>
      <c r="C940" s="60">
        <v>420.48610000000002</v>
      </c>
      <c r="D940" s="23">
        <f t="shared" si="28"/>
        <v>2.8701047088419795E-3</v>
      </c>
      <c r="E940" s="23">
        <f t="shared" si="29"/>
        <v>4.1122655290161134E-3</v>
      </c>
      <c r="H940" s="62">
        <v>897</v>
      </c>
      <c r="I940" s="62">
        <v>4.9763203763736946E-3</v>
      </c>
      <c r="J940" s="62">
        <v>-3.8632580553006099E-2</v>
      </c>
    </row>
    <row r="941" spans="1:10" ht="15" x14ac:dyDescent="0.2">
      <c r="A941" s="57" t="s">
        <v>835</v>
      </c>
      <c r="B941" s="60">
        <v>137.26849999999999</v>
      </c>
      <c r="C941" s="60">
        <v>421.30970000000002</v>
      </c>
      <c r="D941" s="23">
        <f t="shared" si="28"/>
        <v>4.979505082196424E-2</v>
      </c>
      <c r="E941" s="23">
        <f t="shared" si="29"/>
        <v>1.9567697125441826E-3</v>
      </c>
      <c r="H941" s="62">
        <v>898</v>
      </c>
      <c r="I941" s="62">
        <v>-8.5736246676526694E-3</v>
      </c>
      <c r="J941" s="62">
        <v>1.0727224224322908E-2</v>
      </c>
    </row>
    <row r="942" spans="1:10" ht="15" x14ac:dyDescent="0.2">
      <c r="A942" s="57" t="s">
        <v>836</v>
      </c>
      <c r="B942" s="60">
        <v>137.41630000000001</v>
      </c>
      <c r="C942" s="60">
        <v>418.3193</v>
      </c>
      <c r="D942" s="23">
        <f t="shared" si="28"/>
        <v>1.0761426497842923E-3</v>
      </c>
      <c r="E942" s="23">
        <f t="shared" si="29"/>
        <v>-7.1231761749708999E-3</v>
      </c>
      <c r="H942" s="62">
        <v>899</v>
      </c>
      <c r="I942" s="62">
        <v>1.4939601336864259E-2</v>
      </c>
      <c r="J942" s="62">
        <v>9.9224153850284505E-3</v>
      </c>
    </row>
    <row r="943" spans="1:10" ht="15" x14ac:dyDescent="0.2">
      <c r="A943" s="57" t="s">
        <v>837</v>
      </c>
      <c r="B943" s="60">
        <v>136.97309999999999</v>
      </c>
      <c r="C943" s="60">
        <v>419.53500000000003</v>
      </c>
      <c r="D943" s="23">
        <f t="shared" si="28"/>
        <v>-3.2304483003256727E-3</v>
      </c>
      <c r="E943" s="23">
        <f t="shared" si="29"/>
        <v>2.9019385665084219E-3</v>
      </c>
      <c r="H943" s="62">
        <v>900</v>
      </c>
      <c r="I943" s="62">
        <v>-5.250892367076646E-3</v>
      </c>
      <c r="J943" s="62">
        <v>3.4360409559017202E-3</v>
      </c>
    </row>
    <row r="944" spans="1:10" ht="15" x14ac:dyDescent="0.2">
      <c r="A944" s="57" t="s">
        <v>838</v>
      </c>
      <c r="B944" s="60">
        <v>134.95400000000001</v>
      </c>
      <c r="C944" s="60">
        <v>413.8974</v>
      </c>
      <c r="D944" s="23">
        <f t="shared" si="28"/>
        <v>-1.4850576551532615E-2</v>
      </c>
      <c r="E944" s="23">
        <f t="shared" si="29"/>
        <v>-1.3528838060477812E-2</v>
      </c>
      <c r="H944" s="62">
        <v>901</v>
      </c>
      <c r="I944" s="62">
        <v>1.1176825768000923E-2</v>
      </c>
      <c r="J944" s="62">
        <v>-1.4217854674850802E-3</v>
      </c>
    </row>
    <row r="945" spans="1:10" ht="15" x14ac:dyDescent="0.2">
      <c r="A945" s="57" t="s">
        <v>839</v>
      </c>
      <c r="B945" s="60">
        <v>132.54089999999999</v>
      </c>
      <c r="C945" s="60">
        <v>405.279</v>
      </c>
      <c r="D945" s="23">
        <f t="shared" si="28"/>
        <v>-1.8042702592448712E-2</v>
      </c>
      <c r="E945" s="23">
        <f t="shared" si="29"/>
        <v>-2.1042398204002617E-2</v>
      </c>
      <c r="H945" s="62">
        <v>902</v>
      </c>
      <c r="I945" s="62">
        <v>6.5087854552292655E-4</v>
      </c>
      <c r="J945" s="62">
        <v>3.0647791414921313E-2</v>
      </c>
    </row>
    <row r="946" spans="1:10" ht="15" x14ac:dyDescent="0.2">
      <c r="A946" s="57" t="s">
        <v>840</v>
      </c>
      <c r="B946" s="60">
        <v>131.9795</v>
      </c>
      <c r="C946" s="60">
        <v>404.29860000000002</v>
      </c>
      <c r="D946" s="23">
        <f t="shared" si="28"/>
        <v>-4.2446695446197863E-3</v>
      </c>
      <c r="E946" s="23">
        <f t="shared" si="29"/>
        <v>-2.4220049548331645E-3</v>
      </c>
      <c r="H946" s="62">
        <v>903</v>
      </c>
      <c r="I946" s="62">
        <v>1.7498702181577722E-3</v>
      </c>
      <c r="J946" s="62">
        <v>-5.5768968495943068E-3</v>
      </c>
    </row>
    <row r="947" spans="1:10" ht="15" x14ac:dyDescent="0.2">
      <c r="A947" s="57" t="s">
        <v>841</v>
      </c>
      <c r="B947" s="60">
        <v>132.9349</v>
      </c>
      <c r="C947" s="60">
        <v>405.59280000000001</v>
      </c>
      <c r="D947" s="23">
        <f t="shared" si="28"/>
        <v>7.2129272108916063E-3</v>
      </c>
      <c r="E947" s="23">
        <f t="shared" si="29"/>
        <v>3.1959867745611648E-3</v>
      </c>
      <c r="H947" s="62">
        <v>904</v>
      </c>
      <c r="I947" s="62">
        <v>-6.1643377236675068E-3</v>
      </c>
      <c r="J947" s="62">
        <v>-1.4479976974934403E-2</v>
      </c>
    </row>
    <row r="948" spans="1:10" ht="15" x14ac:dyDescent="0.2">
      <c r="A948" s="57" t="s">
        <v>842</v>
      </c>
      <c r="B948" s="60">
        <v>133.82130000000001</v>
      </c>
      <c r="C948" s="60">
        <v>411.31869999999998</v>
      </c>
      <c r="D948" s="23">
        <f t="shared" si="28"/>
        <v>6.6457931432120443E-3</v>
      </c>
      <c r="E948" s="23">
        <f t="shared" si="29"/>
        <v>1.4018639159613175E-2</v>
      </c>
      <c r="H948" s="62">
        <v>905</v>
      </c>
      <c r="I948" s="62">
        <v>-1.3890665625023078E-3</v>
      </c>
      <c r="J948" s="62">
        <v>5.7419620643434641E-4</v>
      </c>
    </row>
    <row r="949" spans="1:10" ht="15" x14ac:dyDescent="0.2">
      <c r="A949" s="57" t="s">
        <v>843</v>
      </c>
      <c r="B949" s="60">
        <v>129.6157</v>
      </c>
      <c r="C949" s="60">
        <v>397.39600000000002</v>
      </c>
      <c r="D949" s="23">
        <f t="shared" si="28"/>
        <v>-3.1931409293020671E-2</v>
      </c>
      <c r="E949" s="23">
        <f t="shared" si="29"/>
        <v>-3.4435075157941815E-2</v>
      </c>
      <c r="H949" s="62">
        <v>906</v>
      </c>
      <c r="I949" s="62">
        <v>-9.8410951132299669E-4</v>
      </c>
      <c r="J949" s="62">
        <v>-7.1734774945525284E-3</v>
      </c>
    </row>
    <row r="950" spans="1:10" ht="15" x14ac:dyDescent="0.2">
      <c r="A950" s="57" t="s">
        <v>844</v>
      </c>
      <c r="B950" s="60">
        <v>130.87639999999999</v>
      </c>
      <c r="C950" s="60">
        <v>394.76830000000001</v>
      </c>
      <c r="D950" s="23">
        <f t="shared" si="28"/>
        <v>9.6794478072808766E-3</v>
      </c>
      <c r="E950" s="23">
        <f t="shared" si="29"/>
        <v>-6.6342541258458789E-3</v>
      </c>
      <c r="H950" s="62">
        <v>907</v>
      </c>
      <c r="I950" s="62">
        <v>4.1889031344865876E-3</v>
      </c>
      <c r="J950" s="62">
        <v>6.3321211355912427E-3</v>
      </c>
    </row>
    <row r="951" spans="1:10" ht="15" x14ac:dyDescent="0.2">
      <c r="A951" s="57" t="s">
        <v>845</v>
      </c>
      <c r="B951" s="60">
        <v>130.48240000000001</v>
      </c>
      <c r="C951" s="60">
        <v>390.43459999999999</v>
      </c>
      <c r="D951" s="23">
        <f t="shared" si="28"/>
        <v>-3.0150145965256265E-3</v>
      </c>
      <c r="E951" s="23">
        <f t="shared" si="29"/>
        <v>-1.103853285497685E-2</v>
      </c>
      <c r="H951" s="62">
        <v>908</v>
      </c>
      <c r="I951" s="62">
        <v>6.2433344374486516E-3</v>
      </c>
      <c r="J951" s="62">
        <v>-4.3563845907947773E-3</v>
      </c>
    </row>
    <row r="952" spans="1:10" ht="15" x14ac:dyDescent="0.2">
      <c r="A952" s="57" t="s">
        <v>846</v>
      </c>
      <c r="B952" s="60">
        <v>130.5514</v>
      </c>
      <c r="C952" s="60">
        <v>387.46370000000002</v>
      </c>
      <c r="D952" s="23">
        <f t="shared" si="28"/>
        <v>5.2866718108563902E-4</v>
      </c>
      <c r="E952" s="23">
        <f t="shared" si="29"/>
        <v>-7.638310674929474E-3</v>
      </c>
      <c r="H952" s="62">
        <v>909</v>
      </c>
      <c r="I952" s="62">
        <v>3.4888656909667411E-3</v>
      </c>
      <c r="J952" s="62">
        <v>-1.1726997670929258E-4</v>
      </c>
    </row>
    <row r="953" spans="1:10" ht="15" x14ac:dyDescent="0.2">
      <c r="A953" s="58">
        <v>44570</v>
      </c>
      <c r="B953" s="60">
        <v>132.45230000000001</v>
      </c>
      <c r="C953" s="60">
        <v>388.67959999999999</v>
      </c>
      <c r="D953" s="23">
        <f t="shared" si="28"/>
        <v>1.4455561662493168E-2</v>
      </c>
      <c r="E953" s="23">
        <f t="shared" si="29"/>
        <v>3.1331868604500572E-3</v>
      </c>
      <c r="H953" s="62">
        <v>910</v>
      </c>
      <c r="I953" s="62">
        <v>9.7284040734589138E-4</v>
      </c>
      <c r="J953" s="62">
        <v>1.3893222204916674E-2</v>
      </c>
    </row>
    <row r="954" spans="1:10" ht="15" x14ac:dyDescent="0.2">
      <c r="A954" s="58">
        <v>44601</v>
      </c>
      <c r="B954" s="60">
        <v>130.99459999999999</v>
      </c>
      <c r="C954" s="60">
        <v>384.58109999999999</v>
      </c>
      <c r="D954" s="23">
        <f t="shared" si="28"/>
        <v>-1.106647963323926E-2</v>
      </c>
      <c r="E954" s="23">
        <f t="shared" si="29"/>
        <v>-1.0600663864998616E-2</v>
      </c>
      <c r="H954" s="62">
        <v>911</v>
      </c>
      <c r="I954" s="62">
        <v>5.7390188370905204E-4</v>
      </c>
      <c r="J954" s="62">
        <v>-1.3967480412574867E-3</v>
      </c>
    </row>
    <row r="955" spans="1:10" ht="15" x14ac:dyDescent="0.2">
      <c r="A955" s="58">
        <v>44721</v>
      </c>
      <c r="B955" s="60">
        <v>130.34450000000001</v>
      </c>
      <c r="C955" s="60">
        <v>383.13010000000003</v>
      </c>
      <c r="D955" s="23">
        <f t="shared" si="28"/>
        <v>-4.9751555809934064E-3</v>
      </c>
      <c r="E955" s="23">
        <f t="shared" si="29"/>
        <v>-3.7800717972354533E-3</v>
      </c>
      <c r="H955" s="62">
        <v>912</v>
      </c>
      <c r="I955" s="62">
        <v>4.6483964780272903E-4</v>
      </c>
      <c r="J955" s="62">
        <v>-1.1954413769800177E-2</v>
      </c>
    </row>
    <row r="956" spans="1:10" ht="15" x14ac:dyDescent="0.2">
      <c r="A956" s="58">
        <v>44751</v>
      </c>
      <c r="B956" s="60">
        <v>133.69329999999999</v>
      </c>
      <c r="C956" s="60">
        <v>390.01299999999998</v>
      </c>
      <c r="D956" s="23">
        <f t="shared" si="28"/>
        <v>2.5367425264278039E-2</v>
      </c>
      <c r="E956" s="23">
        <f t="shared" si="29"/>
        <v>1.7805453717222808E-2</v>
      </c>
      <c r="H956" s="62">
        <v>913</v>
      </c>
      <c r="I956" s="62">
        <v>-1.0934911059974084E-3</v>
      </c>
      <c r="J956" s="62">
        <v>-7.7944608972866881E-3</v>
      </c>
    </row>
    <row r="957" spans="1:10" ht="15" x14ac:dyDescent="0.2">
      <c r="A957" s="58">
        <v>44782</v>
      </c>
      <c r="B957" s="60">
        <v>134.37280000000001</v>
      </c>
      <c r="C957" s="60">
        <v>392.56220000000002</v>
      </c>
      <c r="D957" s="23">
        <f t="shared" si="28"/>
        <v>5.0696559941136544E-3</v>
      </c>
      <c r="E957" s="23">
        <f t="shared" si="29"/>
        <v>6.5149241033046097E-3</v>
      </c>
      <c r="H957" s="62">
        <v>914</v>
      </c>
      <c r="I957" s="62">
        <v>1.3718793172210182E-3</v>
      </c>
      <c r="J957" s="62">
        <v>-6.6375437764529203E-3</v>
      </c>
    </row>
    <row r="958" spans="1:10" ht="15" x14ac:dyDescent="0.2">
      <c r="A958" s="58">
        <v>44813</v>
      </c>
      <c r="B958" s="60">
        <v>134.77670000000001</v>
      </c>
      <c r="C958" s="60">
        <v>398.66079999999999</v>
      </c>
      <c r="D958" s="23">
        <f t="shared" si="28"/>
        <v>3.0013082185862366E-3</v>
      </c>
      <c r="E958" s="23">
        <f t="shared" si="29"/>
        <v>1.5415934010339753E-2</v>
      </c>
      <c r="H958" s="62">
        <v>915</v>
      </c>
      <c r="I958" s="62">
        <v>9.072458625380822E-3</v>
      </c>
      <c r="J958" s="62">
        <v>-1.150384463429246E-2</v>
      </c>
    </row>
    <row r="959" spans="1:10" ht="15" x14ac:dyDescent="0.2">
      <c r="A959" s="58">
        <v>44904</v>
      </c>
      <c r="B959" s="60">
        <v>135.9881</v>
      </c>
      <c r="C959" s="60">
        <v>402.94549999999998</v>
      </c>
      <c r="D959" s="23">
        <f t="shared" si="28"/>
        <v>8.9480470342375301E-3</v>
      </c>
      <c r="E959" s="23">
        <f t="shared" si="29"/>
        <v>1.0690387054370434E-2</v>
      </c>
      <c r="H959" s="62">
        <v>916</v>
      </c>
      <c r="I959" s="62">
        <v>4.7031314542136113E-3</v>
      </c>
      <c r="J959" s="62">
        <v>1.4221673566117473E-2</v>
      </c>
    </row>
    <row r="960" spans="1:10" ht="15" x14ac:dyDescent="0.2">
      <c r="A960" s="57" t="s">
        <v>847</v>
      </c>
      <c r="B960" s="60">
        <v>133.18109999999999</v>
      </c>
      <c r="C960" s="60">
        <v>385.42439999999999</v>
      </c>
      <c r="D960" s="23">
        <f t="shared" si="28"/>
        <v>-2.0857525760913802E-2</v>
      </c>
      <c r="E960" s="23">
        <f t="shared" si="29"/>
        <v>-4.4456252247403481E-2</v>
      </c>
      <c r="H960" s="62">
        <v>917</v>
      </c>
      <c r="I960" s="62">
        <v>-7.7278525133954207E-4</v>
      </c>
      <c r="J960" s="62">
        <v>-7.5184237784652738E-3</v>
      </c>
    </row>
    <row r="961" spans="1:10" ht="15" x14ac:dyDescent="0.2">
      <c r="A961" s="57" t="s">
        <v>848</v>
      </c>
      <c r="B961" s="60">
        <v>132.88560000000001</v>
      </c>
      <c r="C961" s="60">
        <v>386.89510000000001</v>
      </c>
      <c r="D961" s="23">
        <f t="shared" si="28"/>
        <v>-2.221248442577367E-3</v>
      </c>
      <c r="E961" s="23">
        <f t="shared" si="29"/>
        <v>3.8085320329162881E-3</v>
      </c>
      <c r="H961" s="62">
        <v>918</v>
      </c>
      <c r="I961" s="62">
        <v>3.0612657098638843E-3</v>
      </c>
      <c r="J961" s="62">
        <v>2.3599420225740735E-2</v>
      </c>
    </row>
    <row r="962" spans="1:10" ht="15" x14ac:dyDescent="0.2">
      <c r="A962" s="57" t="s">
        <v>849</v>
      </c>
      <c r="B962" s="60">
        <v>131.45750000000001</v>
      </c>
      <c r="C962" s="60">
        <v>382.50259999999997</v>
      </c>
      <c r="D962" s="23">
        <f t="shared" si="28"/>
        <v>-1.0805002241152563E-2</v>
      </c>
      <c r="E962" s="23">
        <f t="shared" si="29"/>
        <v>-1.1418146225900394E-2</v>
      </c>
      <c r="H962" s="62">
        <v>919</v>
      </c>
      <c r="I962" s="62">
        <v>4.0535736892232822E-3</v>
      </c>
      <c r="J962" s="62">
        <v>2.2994026366374484E-3</v>
      </c>
    </row>
    <row r="963" spans="1:10" ht="15" x14ac:dyDescent="0.2">
      <c r="A963" s="57" t="s">
        <v>850</v>
      </c>
      <c r="B963" s="60">
        <v>131.18170000000001</v>
      </c>
      <c r="C963" s="60">
        <v>379.58449999999999</v>
      </c>
      <c r="D963" s="23">
        <f t="shared" si="28"/>
        <v>-2.1002203888662811E-3</v>
      </c>
      <c r="E963" s="23">
        <f t="shared" si="29"/>
        <v>-7.6582171822198331E-3</v>
      </c>
      <c r="H963" s="62">
        <v>920</v>
      </c>
      <c r="I963" s="62">
        <v>6.8751680217574397E-3</v>
      </c>
      <c r="J963" s="62">
        <v>3.256461622506813E-3</v>
      </c>
    </row>
    <row r="964" spans="1:10" ht="15" x14ac:dyDescent="0.2">
      <c r="A964" s="57" t="s">
        <v>851</v>
      </c>
      <c r="B964" s="60">
        <v>132.30449999999999</v>
      </c>
      <c r="C964" s="60">
        <v>382.52809999999999</v>
      </c>
      <c r="D964" s="23">
        <f t="shared" si="28"/>
        <v>8.5226990737089139E-3</v>
      </c>
      <c r="E964" s="23">
        <f t="shared" si="29"/>
        <v>7.7248811736373253E-3</v>
      </c>
      <c r="H964" s="62">
        <v>921</v>
      </c>
      <c r="I964" s="62">
        <v>-8.8263598863105126E-4</v>
      </c>
      <c r="J964" s="62">
        <v>-8.4388570127899454E-3</v>
      </c>
    </row>
    <row r="965" spans="1:10" ht="15" x14ac:dyDescent="0.2">
      <c r="A965" s="57" t="s">
        <v>852</v>
      </c>
      <c r="B965" s="60">
        <v>131.53630000000001</v>
      </c>
      <c r="C965" s="60">
        <v>378.13729999999998</v>
      </c>
      <c r="D965" s="23">
        <f t="shared" ref="D965:D1028" si="30">LN(B965/B964)</f>
        <v>-5.8232249962907262E-3</v>
      </c>
      <c r="E965" s="23">
        <f t="shared" ref="E965:E1028" si="31">LN(C965/C964)</f>
        <v>-1.1544757438855116E-2</v>
      </c>
      <c r="H965" s="62">
        <v>922</v>
      </c>
      <c r="I965" s="62">
        <v>-3.690426912282144E-4</v>
      </c>
      <c r="J965" s="62">
        <v>1.5834051319189718E-3</v>
      </c>
    </row>
    <row r="966" spans="1:10" ht="15" x14ac:dyDescent="0.2">
      <c r="A966" s="57" t="s">
        <v>853</v>
      </c>
      <c r="B966" s="60">
        <v>132.7379</v>
      </c>
      <c r="C966" s="60">
        <v>371.54109999999997</v>
      </c>
      <c r="D966" s="23">
        <f t="shared" si="30"/>
        <v>9.09364804023979E-3</v>
      </c>
      <c r="E966" s="23">
        <f t="shared" si="31"/>
        <v>-1.7597866572529899E-2</v>
      </c>
      <c r="H966" s="62">
        <v>923</v>
      </c>
      <c r="I966" s="62">
        <v>-3.5633615115304891E-2</v>
      </c>
      <c r="J966" s="62">
        <v>2.3732093781803319E-2</v>
      </c>
    </row>
    <row r="967" spans="1:10" ht="15" x14ac:dyDescent="0.2">
      <c r="A967" s="57" t="s">
        <v>854</v>
      </c>
      <c r="B967" s="60">
        <v>131.37870000000001</v>
      </c>
      <c r="C967" s="60">
        <v>368.4203</v>
      </c>
      <c r="D967" s="23">
        <f t="shared" si="30"/>
        <v>-1.029251473766135E-2</v>
      </c>
      <c r="E967" s="23">
        <f t="shared" si="31"/>
        <v>-8.4350845973613781E-3</v>
      </c>
      <c r="H967" s="62">
        <v>924</v>
      </c>
      <c r="I967" s="62">
        <v>1.7129431384557303E-2</v>
      </c>
      <c r="J967" s="62">
        <v>8.5055150584363928E-3</v>
      </c>
    </row>
    <row r="968" spans="1:10" ht="15" x14ac:dyDescent="0.2">
      <c r="A968" s="57" t="s">
        <v>855</v>
      </c>
      <c r="B968" s="60">
        <v>128.09889999999999</v>
      </c>
      <c r="C968" s="60">
        <v>362.24740000000003</v>
      </c>
      <c r="D968" s="23">
        <f t="shared" si="30"/>
        <v>-2.5281370629744549E-2</v>
      </c>
      <c r="E968" s="23">
        <f t="shared" si="31"/>
        <v>-1.6897002200445085E-2</v>
      </c>
      <c r="H968" s="62">
        <v>925</v>
      </c>
      <c r="I968" s="62">
        <v>1.1480033178065443E-2</v>
      </c>
      <c r="J968" s="62">
        <v>9.8413749493490854E-4</v>
      </c>
    </row>
    <row r="969" spans="1:10" ht="15" x14ac:dyDescent="0.2">
      <c r="A969" s="57" t="s">
        <v>856</v>
      </c>
      <c r="B969" s="60">
        <v>129.33009999999999</v>
      </c>
      <c r="C969" s="60">
        <v>358.66379999999998</v>
      </c>
      <c r="D969" s="23">
        <f t="shared" si="30"/>
        <v>9.5654288182126859E-3</v>
      </c>
      <c r="E969" s="23">
        <f t="shared" si="31"/>
        <v>-9.9419443547118271E-3</v>
      </c>
      <c r="H969" s="62">
        <v>926</v>
      </c>
      <c r="I969" s="62">
        <v>8.2629996581857837E-3</v>
      </c>
      <c r="J969" s="62">
        <v>6.2105031436980023E-3</v>
      </c>
    </row>
    <row r="970" spans="1:10" ht="15" x14ac:dyDescent="0.2">
      <c r="A970" s="57" t="s">
        <v>857</v>
      </c>
      <c r="B970" s="60">
        <v>128.97550000000001</v>
      </c>
      <c r="C970" s="60">
        <v>357.74829999999997</v>
      </c>
      <c r="D970" s="23">
        <f t="shared" si="30"/>
        <v>-2.7455867991645934E-3</v>
      </c>
      <c r="E970" s="23">
        <f t="shared" si="31"/>
        <v>-2.5557929530868129E-3</v>
      </c>
      <c r="H970" s="62">
        <v>927</v>
      </c>
      <c r="I970" s="62">
        <v>1.9657883429450131E-3</v>
      </c>
      <c r="J970" s="62">
        <v>-4.9312239159794106E-3</v>
      </c>
    </row>
    <row r="971" spans="1:10" ht="15" x14ac:dyDescent="0.2">
      <c r="A971" s="57" t="s">
        <v>858</v>
      </c>
      <c r="B971" s="60">
        <v>131.10290000000001</v>
      </c>
      <c r="C971" s="60">
        <v>364.78739999999999</v>
      </c>
      <c r="D971" s="23">
        <f t="shared" si="30"/>
        <v>1.6360047200193281E-2</v>
      </c>
      <c r="E971" s="23">
        <f t="shared" si="31"/>
        <v>1.948505162645392E-2</v>
      </c>
      <c r="H971" s="62">
        <v>928</v>
      </c>
      <c r="I971" s="62">
        <v>7.6337253183509789E-4</v>
      </c>
      <c r="J971" s="62">
        <v>-7.3826343405992484E-3</v>
      </c>
    </row>
    <row r="972" spans="1:10" ht="15" x14ac:dyDescent="0.2">
      <c r="A972" s="57" t="s">
        <v>859</v>
      </c>
      <c r="B972" s="60">
        <v>130.2559</v>
      </c>
      <c r="C972" s="60">
        <v>357.16739999999999</v>
      </c>
      <c r="D972" s="23">
        <f t="shared" si="30"/>
        <v>-6.481533931313406E-3</v>
      </c>
      <c r="E972" s="23">
        <f t="shared" si="31"/>
        <v>-2.1110138690122959E-2</v>
      </c>
      <c r="H972" s="62">
        <v>929</v>
      </c>
      <c r="I972" s="62">
        <v>-7.2390766236057631E-3</v>
      </c>
      <c r="J972" s="62">
        <v>2.2777120158397036E-2</v>
      </c>
    </row>
    <row r="973" spans="1:10" ht="15" x14ac:dyDescent="0.2">
      <c r="A973" s="57" t="s">
        <v>860</v>
      </c>
      <c r="B973" s="60">
        <v>127.7443</v>
      </c>
      <c r="C973" s="60">
        <v>351.64429999999999</v>
      </c>
      <c r="D973" s="23">
        <f t="shared" si="30"/>
        <v>-1.9470367419293515E-2</v>
      </c>
      <c r="E973" s="23">
        <f t="shared" si="31"/>
        <v>-1.5584426116231551E-2</v>
      </c>
      <c r="H973" s="62">
        <v>930</v>
      </c>
      <c r="I973" s="62">
        <v>-1.72033779430227E-2</v>
      </c>
      <c r="J973" s="62">
        <v>1.6527636124525666E-2</v>
      </c>
    </row>
    <row r="974" spans="1:10" ht="15" x14ac:dyDescent="0.2">
      <c r="A974" s="58">
        <v>44630</v>
      </c>
      <c r="B974" s="60">
        <v>130.5317</v>
      </c>
      <c r="C974" s="60">
        <v>360.9282</v>
      </c>
      <c r="D974" s="23">
        <f t="shared" si="30"/>
        <v>2.1585499448749226E-2</v>
      </c>
      <c r="E974" s="23">
        <f t="shared" si="31"/>
        <v>2.6058893260855608E-2</v>
      </c>
      <c r="H974" s="62">
        <v>931</v>
      </c>
      <c r="I974" s="62">
        <v>3.9219569960362776E-3</v>
      </c>
      <c r="J974" s="62">
        <v>-5.613681997385999E-3</v>
      </c>
    </row>
    <row r="975" spans="1:10" ht="15" x14ac:dyDescent="0.2">
      <c r="A975" s="58">
        <v>44661</v>
      </c>
      <c r="B975" s="60">
        <v>132.22569999999999</v>
      </c>
      <c r="C975" s="60">
        <v>372.1121</v>
      </c>
      <c r="D975" s="23">
        <f t="shared" si="30"/>
        <v>1.2894201802629231E-2</v>
      </c>
      <c r="E975" s="23">
        <f t="shared" si="31"/>
        <v>3.0516106379666636E-2</v>
      </c>
      <c r="H975" s="62">
        <v>932</v>
      </c>
      <c r="I975" s="62">
        <v>3.963807975407913E-3</v>
      </c>
      <c r="J975" s="62">
        <v>-5.1253208171024769E-3</v>
      </c>
    </row>
    <row r="976" spans="1:10" ht="15" x14ac:dyDescent="0.2">
      <c r="A976" s="58">
        <v>44691</v>
      </c>
      <c r="B976" s="60">
        <v>130.91579999999999</v>
      </c>
      <c r="C976" s="60">
        <v>371.24579999999997</v>
      </c>
      <c r="D976" s="23">
        <f t="shared" si="30"/>
        <v>-9.9559424860194163E-3</v>
      </c>
      <c r="E976" s="23">
        <f t="shared" si="31"/>
        <v>-2.3307760425562308E-3</v>
      </c>
      <c r="H976" s="62">
        <v>933</v>
      </c>
      <c r="I976" s="62">
        <v>4.7459451691890166E-3</v>
      </c>
      <c r="J976" s="62">
        <v>-8.7246989173500149E-3</v>
      </c>
    </row>
    <row r="977" spans="1:10" ht="15" x14ac:dyDescent="0.2">
      <c r="A977" s="58">
        <v>44722</v>
      </c>
      <c r="B977" s="60">
        <v>129.69450000000001</v>
      </c>
      <c r="C977" s="60">
        <v>367.41609999999997</v>
      </c>
      <c r="D977" s="23">
        <f t="shared" si="30"/>
        <v>-9.3726835864540187E-3</v>
      </c>
      <c r="E977" s="23">
        <f t="shared" si="31"/>
        <v>-1.0369383652695551E-2</v>
      </c>
      <c r="H977" s="62">
        <v>934</v>
      </c>
      <c r="I977" s="62">
        <v>1.2340695228172205E-3</v>
      </c>
      <c r="J977" s="62">
        <v>1.9552160631781095E-2</v>
      </c>
    </row>
    <row r="978" spans="1:10" ht="15" x14ac:dyDescent="0.2">
      <c r="A978" s="58">
        <v>44752</v>
      </c>
      <c r="B978" s="60">
        <v>126.6215</v>
      </c>
      <c r="C978" s="60">
        <v>357.16739999999999</v>
      </c>
      <c r="D978" s="23">
        <f t="shared" si="30"/>
        <v>-2.3979363356421625E-2</v>
      </c>
      <c r="E978" s="23">
        <f t="shared" si="31"/>
        <v>-2.8290413829038904E-2</v>
      </c>
      <c r="H978" s="62">
        <v>935</v>
      </c>
      <c r="I978" s="62">
        <v>4.6421983333248193E-3</v>
      </c>
      <c r="J978" s="62">
        <v>-4.6421983333248193E-3</v>
      </c>
    </row>
    <row r="979" spans="1:10" ht="15" x14ac:dyDescent="0.2">
      <c r="A979" s="58">
        <v>44844</v>
      </c>
      <c r="B979" s="60">
        <v>127.37009999999999</v>
      </c>
      <c r="C979" s="60">
        <v>354.44029999999998</v>
      </c>
      <c r="D979" s="23">
        <f t="shared" si="30"/>
        <v>5.8947002000304281E-3</v>
      </c>
      <c r="E979" s="23">
        <f t="shared" si="31"/>
        <v>-7.6646538555267514E-3</v>
      </c>
      <c r="H979" s="62">
        <v>936</v>
      </c>
      <c r="I979" s="62">
        <v>8.6022543209033023E-3</v>
      </c>
      <c r="J979" s="62">
        <v>8.1850923618925295E-3</v>
      </c>
    </row>
    <row r="980" spans="1:10" ht="15" x14ac:dyDescent="0.2">
      <c r="A980" s="58">
        <v>44875</v>
      </c>
      <c r="B980" s="60">
        <v>130.6696</v>
      </c>
      <c r="C980" s="60">
        <v>352.19560000000001</v>
      </c>
      <c r="D980" s="23">
        <f t="shared" si="30"/>
        <v>2.5574978134376116E-2</v>
      </c>
      <c r="E980" s="23">
        <f t="shared" si="31"/>
        <v>-6.3532225020324472E-3</v>
      </c>
      <c r="H980" s="62">
        <v>937</v>
      </c>
      <c r="I980" s="62">
        <v>1.5872507365114151E-3</v>
      </c>
      <c r="J980" s="62">
        <v>2.5250147925046981E-3</v>
      </c>
    </row>
    <row r="981" spans="1:10" ht="15" x14ac:dyDescent="0.2">
      <c r="A981" s="58">
        <v>44905</v>
      </c>
      <c r="B981" s="60">
        <v>129.19220000000001</v>
      </c>
      <c r="C981" s="60">
        <v>351.03390000000002</v>
      </c>
      <c r="D981" s="23">
        <f t="shared" si="30"/>
        <v>-1.1370781840929821E-2</v>
      </c>
      <c r="E981" s="23">
        <f t="shared" si="31"/>
        <v>-3.3039030835249629E-3</v>
      </c>
      <c r="H981" s="62">
        <v>938</v>
      </c>
      <c r="I981" s="62">
        <v>2.2895887054267205E-2</v>
      </c>
      <c r="J981" s="62">
        <v>-2.0939117341723022E-2</v>
      </c>
    </row>
    <row r="982" spans="1:10" ht="15" x14ac:dyDescent="0.2">
      <c r="A982" s="57" t="s">
        <v>861</v>
      </c>
      <c r="B982" s="60">
        <v>130.28540000000001</v>
      </c>
      <c r="C982" s="60">
        <v>360.29809999999998</v>
      </c>
      <c r="D982" s="23">
        <f t="shared" si="30"/>
        <v>8.42621072636646E-3</v>
      </c>
      <c r="E982" s="23">
        <f t="shared" si="31"/>
        <v>2.6048944358067944E-2</v>
      </c>
      <c r="H982" s="62">
        <v>939</v>
      </c>
      <c r="I982" s="62">
        <v>7.7261186634289519E-4</v>
      </c>
      <c r="J982" s="62">
        <v>-7.8957880413137952E-3</v>
      </c>
    </row>
    <row r="983" spans="1:10" ht="15" x14ac:dyDescent="0.2">
      <c r="A983" s="57" t="s">
        <v>862</v>
      </c>
      <c r="B983" s="60">
        <v>128.4633</v>
      </c>
      <c r="C983" s="60">
        <v>352.0874</v>
      </c>
      <c r="D983" s="23">
        <f t="shared" si="30"/>
        <v>-1.4084168305308993E-2</v>
      </c>
      <c r="E983" s="23">
        <f t="shared" si="31"/>
        <v>-2.3052304124423665E-2</v>
      </c>
      <c r="H983" s="62">
        <v>940</v>
      </c>
      <c r="I983" s="62">
        <v>-1.1830127624847424E-3</v>
      </c>
      <c r="J983" s="62">
        <v>4.0849513289931642E-3</v>
      </c>
    </row>
    <row r="984" spans="1:10" ht="15" x14ac:dyDescent="0.2">
      <c r="A984" s="57" t="s">
        <v>863</v>
      </c>
      <c r="B984" s="60">
        <v>129.38919999999999</v>
      </c>
      <c r="C984" s="60">
        <v>361.13490000000002</v>
      </c>
      <c r="D984" s="23">
        <f t="shared" si="30"/>
        <v>7.1816560206233631E-3</v>
      </c>
      <c r="E984" s="23">
        <f t="shared" si="31"/>
        <v>2.5372132508423812E-2</v>
      </c>
      <c r="H984" s="62">
        <v>941</v>
      </c>
      <c r="I984" s="62">
        <v>-6.459717530002974E-3</v>
      </c>
      <c r="J984" s="62">
        <v>-7.0691205304748376E-3</v>
      </c>
    </row>
    <row r="985" spans="1:10" ht="15" x14ac:dyDescent="0.2">
      <c r="A985" s="57" t="s">
        <v>864</v>
      </c>
      <c r="B985" s="60">
        <v>132.1174</v>
      </c>
      <c r="C985" s="60">
        <v>365.37810000000002</v>
      </c>
      <c r="D985" s="23">
        <f t="shared" si="30"/>
        <v>2.0866004798607448E-2</v>
      </c>
      <c r="E985" s="23">
        <f t="shared" si="31"/>
        <v>1.1681135088366705E-2</v>
      </c>
      <c r="H985" s="62">
        <v>942</v>
      </c>
      <c r="I985" s="62">
        <v>-7.9092632092317341E-3</v>
      </c>
      <c r="J985" s="62">
        <v>-1.3133134994770883E-2</v>
      </c>
    </row>
    <row r="986" spans="1:10" ht="15" x14ac:dyDescent="0.2">
      <c r="A986" s="57" t="s">
        <v>865</v>
      </c>
      <c r="B986" s="60">
        <v>131.7431</v>
      </c>
      <c r="C986" s="60">
        <v>362.78890000000001</v>
      </c>
      <c r="D986" s="23">
        <f t="shared" si="30"/>
        <v>-2.8371071158222664E-3</v>
      </c>
      <c r="E986" s="23">
        <f t="shared" si="31"/>
        <v>-7.1115854256341218E-3</v>
      </c>
      <c r="H986" s="62">
        <v>943</v>
      </c>
      <c r="I986" s="62">
        <v>-1.6435710247852601E-3</v>
      </c>
      <c r="J986" s="62">
        <v>-7.7843393004790439E-4</v>
      </c>
    </row>
    <row r="987" spans="1:10" ht="15" x14ac:dyDescent="0.2">
      <c r="A987" s="57" t="s">
        <v>866</v>
      </c>
      <c r="B987" s="60">
        <v>132.06809999999999</v>
      </c>
      <c r="C987" s="60">
        <v>359.74680000000001</v>
      </c>
      <c r="D987" s="23">
        <f t="shared" si="30"/>
        <v>2.4638845084324116E-3</v>
      </c>
      <c r="E987" s="23">
        <f t="shared" si="31"/>
        <v>-8.4206717416863992E-3</v>
      </c>
      <c r="H987" s="62">
        <v>944</v>
      </c>
      <c r="I987" s="62">
        <v>3.5593281271951655E-3</v>
      </c>
      <c r="J987" s="62">
        <v>-3.6334135263400066E-4</v>
      </c>
    </row>
    <row r="988" spans="1:10" ht="15" x14ac:dyDescent="0.2">
      <c r="A988" s="57" t="s">
        <v>867</v>
      </c>
      <c r="B988" s="60">
        <v>134.7373</v>
      </c>
      <c r="C988" s="60">
        <v>368.48919999999998</v>
      </c>
      <c r="D988" s="23">
        <f t="shared" si="30"/>
        <v>2.0009258096954138E-2</v>
      </c>
      <c r="E988" s="23">
        <f t="shared" si="31"/>
        <v>2.4010952532578102E-2</v>
      </c>
      <c r="H988" s="62">
        <v>945</v>
      </c>
      <c r="I988" s="62">
        <v>3.3017923260360068E-3</v>
      </c>
      <c r="J988" s="62">
        <v>1.0716846833577168E-2</v>
      </c>
    </row>
    <row r="989" spans="1:10" ht="15" x14ac:dyDescent="0.2">
      <c r="A989" s="57" t="s">
        <v>868</v>
      </c>
      <c r="B989" s="60">
        <v>137.30789999999999</v>
      </c>
      <c r="C989" s="60">
        <v>372.9982</v>
      </c>
      <c r="D989" s="23">
        <f t="shared" si="30"/>
        <v>1.8898892617207706E-2</v>
      </c>
      <c r="E989" s="23">
        <f t="shared" si="31"/>
        <v>1.2162190700430316E-2</v>
      </c>
      <c r="H989" s="62">
        <v>946</v>
      </c>
      <c r="I989" s="62">
        <v>-1.4216130334726537E-2</v>
      </c>
      <c r="J989" s="62">
        <v>-2.0218944823215276E-2</v>
      </c>
    </row>
    <row r="990" spans="1:10" ht="15" x14ac:dyDescent="0.2">
      <c r="A990" s="57" t="s">
        <v>869</v>
      </c>
      <c r="B990" s="60">
        <v>137.958</v>
      </c>
      <c r="C990" s="60">
        <v>378.95440000000002</v>
      </c>
      <c r="D990" s="23">
        <f t="shared" si="30"/>
        <v>4.7234416518181993E-3</v>
      </c>
      <c r="E990" s="23">
        <f t="shared" si="31"/>
        <v>1.5842287326203436E-2</v>
      </c>
      <c r="H990" s="62">
        <v>947</v>
      </c>
      <c r="I990" s="62">
        <v>4.6793760912782938E-3</v>
      </c>
      <c r="J990" s="62">
        <v>-1.1313630217124173E-2</v>
      </c>
    </row>
    <row r="991" spans="1:10" ht="15" x14ac:dyDescent="0.2">
      <c r="A991" s="57" t="s">
        <v>870</v>
      </c>
      <c r="B991" s="60">
        <v>139.01179999999999</v>
      </c>
      <c r="C991" s="60">
        <v>376.09930000000003</v>
      </c>
      <c r="D991" s="23">
        <f t="shared" si="30"/>
        <v>7.6095306059745507E-3</v>
      </c>
      <c r="E991" s="23">
        <f t="shared" si="31"/>
        <v>-7.5626769536766784E-3</v>
      </c>
      <c r="H991" s="62">
        <v>948</v>
      </c>
      <c r="I991" s="62">
        <v>-1.0851842336294141E-3</v>
      </c>
      <c r="J991" s="62">
        <v>-9.9533486213474361E-3</v>
      </c>
    </row>
    <row r="992" spans="1:10" ht="15" x14ac:dyDescent="0.2">
      <c r="A992" s="57" t="s">
        <v>871</v>
      </c>
      <c r="B992" s="60">
        <v>138.608</v>
      </c>
      <c r="C992" s="60">
        <v>374.09100000000001</v>
      </c>
      <c r="D992" s="23">
        <f t="shared" si="30"/>
        <v>-2.9090164661088706E-3</v>
      </c>
      <c r="E992" s="23">
        <f t="shared" si="31"/>
        <v>-5.3541209412971439E-3</v>
      </c>
      <c r="H992" s="62">
        <v>949</v>
      </c>
      <c r="I992" s="62">
        <v>5.2400304264239904E-4</v>
      </c>
      <c r="J992" s="62">
        <v>-8.1623137175718726E-3</v>
      </c>
    </row>
    <row r="993" spans="1:10" ht="15" x14ac:dyDescent="0.2">
      <c r="A993" s="57" t="s">
        <v>872</v>
      </c>
      <c r="B993" s="60">
        <v>140.3612</v>
      </c>
      <c r="C993" s="60">
        <v>382.99079999999998</v>
      </c>
      <c r="D993" s="23">
        <f t="shared" si="30"/>
        <v>1.2569294974969648E-2</v>
      </c>
      <c r="E993" s="23">
        <f t="shared" si="31"/>
        <v>2.3511884678275533E-2</v>
      </c>
      <c r="H993" s="62">
        <v>950</v>
      </c>
      <c r="I993" s="62">
        <v>6.8482112542973357E-3</v>
      </c>
      <c r="J993" s="62">
        <v>-3.7150243938472785E-3</v>
      </c>
    </row>
    <row r="994" spans="1:10" ht="15" x14ac:dyDescent="0.2">
      <c r="A994" s="57" t="s">
        <v>873</v>
      </c>
      <c r="B994" s="60">
        <v>140.18389999999999</v>
      </c>
      <c r="C994" s="60">
        <v>380.2244</v>
      </c>
      <c r="D994" s="23">
        <f t="shared" si="30"/>
        <v>-1.2639680650616907E-3</v>
      </c>
      <c r="E994" s="23">
        <f t="shared" si="31"/>
        <v>-7.2493632602426035E-3</v>
      </c>
      <c r="H994" s="62">
        <v>951</v>
      </c>
      <c r="I994" s="62">
        <v>-4.7413576446518266E-3</v>
      </c>
      <c r="J994" s="62">
        <v>-5.8593062203467893E-3</v>
      </c>
    </row>
    <row r="995" spans="1:10" ht="15" x14ac:dyDescent="0.2">
      <c r="A995" s="58">
        <v>44572</v>
      </c>
      <c r="B995" s="60">
        <v>139.55359999999999</v>
      </c>
      <c r="C995" s="60">
        <v>378.56060000000002</v>
      </c>
      <c r="D995" s="23">
        <f t="shared" si="30"/>
        <v>-4.5063752028008195E-3</v>
      </c>
      <c r="E995" s="23">
        <f t="shared" si="31"/>
        <v>-4.3854390018947991E-3</v>
      </c>
      <c r="H995" s="62">
        <v>952</v>
      </c>
      <c r="I995" s="62">
        <v>-1.9752850185906059E-3</v>
      </c>
      <c r="J995" s="62">
        <v>-1.8047867786448474E-3</v>
      </c>
    </row>
    <row r="996" spans="1:10" ht="15" x14ac:dyDescent="0.2">
      <c r="A996" s="58">
        <v>44603</v>
      </c>
      <c r="B996" s="60">
        <v>138.6277</v>
      </c>
      <c r="C996" s="60">
        <v>369.06020000000001</v>
      </c>
      <c r="D996" s="23">
        <f t="shared" si="30"/>
        <v>-6.656834367723013E-3</v>
      </c>
      <c r="E996" s="23">
        <f t="shared" si="31"/>
        <v>-2.541639137678545E-2</v>
      </c>
      <c r="H996" s="62">
        <v>953</v>
      </c>
      <c r="I996" s="62">
        <v>1.1803292768485131E-2</v>
      </c>
      <c r="J996" s="62">
        <v>6.0021609487376764E-3</v>
      </c>
    </row>
    <row r="997" spans="1:10" ht="15" x14ac:dyDescent="0.2">
      <c r="A997" s="58">
        <v>44631</v>
      </c>
      <c r="B997" s="60">
        <v>138.59819999999999</v>
      </c>
      <c r="C997" s="60">
        <v>365.26</v>
      </c>
      <c r="D997" s="23">
        <f t="shared" si="30"/>
        <v>-2.12822828684924E-4</v>
      </c>
      <c r="E997" s="23">
        <f t="shared" si="31"/>
        <v>-1.0350345601592859E-2</v>
      </c>
      <c r="H997" s="62">
        <v>954</v>
      </c>
      <c r="I997" s="62">
        <v>2.5860678323716422E-3</v>
      </c>
      <c r="J997" s="62">
        <v>3.9288562709329676E-3</v>
      </c>
    </row>
    <row r="998" spans="1:10" ht="15" x14ac:dyDescent="0.2">
      <c r="A998" s="58">
        <v>44662</v>
      </c>
      <c r="B998" s="60">
        <v>138.84440000000001</v>
      </c>
      <c r="C998" s="60">
        <v>370.5172</v>
      </c>
      <c r="D998" s="23">
        <f t="shared" si="30"/>
        <v>1.7747819882344151E-3</v>
      </c>
      <c r="E998" s="23">
        <f t="shared" si="31"/>
        <v>1.4290438646383801E-2</v>
      </c>
      <c r="H998" s="62">
        <v>955</v>
      </c>
      <c r="I998" s="62">
        <v>1.6468303014194646E-3</v>
      </c>
      <c r="J998" s="62">
        <v>1.3769103708920288E-2</v>
      </c>
    </row>
    <row r="999" spans="1:10" ht="15" x14ac:dyDescent="0.2">
      <c r="A999" s="58">
        <v>44753</v>
      </c>
      <c r="B999" s="60">
        <v>140.3021</v>
      </c>
      <c r="C999" s="60">
        <v>374.06139999999999</v>
      </c>
      <c r="D999" s="23">
        <f t="shared" si="30"/>
        <v>1.0444073275551876E-2</v>
      </c>
      <c r="E999" s="23">
        <f t="shared" si="31"/>
        <v>9.5200876526429171E-3</v>
      </c>
      <c r="H999" s="62">
        <v>956</v>
      </c>
      <c r="I999" s="62">
        <v>4.3472467151947306E-3</v>
      </c>
      <c r="J999" s="62">
        <v>6.3431403391757037E-3</v>
      </c>
    </row>
    <row r="1000" spans="1:10" ht="15" x14ac:dyDescent="0.2">
      <c r="A1000" s="58">
        <v>44784</v>
      </c>
      <c r="B1000" s="60">
        <v>140.637</v>
      </c>
      <c r="C1000" s="60">
        <v>376.0797</v>
      </c>
      <c r="D1000" s="23">
        <f t="shared" si="30"/>
        <v>2.3841477290660663E-3</v>
      </c>
      <c r="E1000" s="23">
        <f t="shared" si="31"/>
        <v>5.3811339500178836E-3</v>
      </c>
      <c r="H1000" s="62">
        <v>957</v>
      </c>
      <c r="I1000" s="62">
        <v>-9.1874755070364324E-3</v>
      </c>
      <c r="J1000" s="62">
        <v>-3.5268776740367047E-2</v>
      </c>
    </row>
    <row r="1001" spans="1:10" ht="15" x14ac:dyDescent="0.2">
      <c r="A1001" s="58">
        <v>44815</v>
      </c>
      <c r="B1001" s="60">
        <v>137.36699999999999</v>
      </c>
      <c r="C1001" s="60">
        <v>368.33170000000001</v>
      </c>
      <c r="D1001" s="23">
        <f t="shared" si="30"/>
        <v>-2.3525926382131919E-2</v>
      </c>
      <c r="E1001" s="23">
        <f t="shared" si="31"/>
        <v>-2.0817198128169182E-2</v>
      </c>
      <c r="H1001" s="62">
        <v>958</v>
      </c>
      <c r="I1001" s="62">
        <v>-7.2473471377163218E-4</v>
      </c>
      <c r="J1001" s="62">
        <v>4.53326674668792E-3</v>
      </c>
    </row>
    <row r="1002" spans="1:10" ht="15" x14ac:dyDescent="0.2">
      <c r="A1002" s="58">
        <v>44845</v>
      </c>
      <c r="B1002" s="60">
        <v>140.21340000000001</v>
      </c>
      <c r="C1002" s="60">
        <v>388.57299999999998</v>
      </c>
      <c r="D1002" s="23">
        <f t="shared" si="30"/>
        <v>2.050937151010087E-2</v>
      </c>
      <c r="E1002" s="23">
        <f t="shared" si="31"/>
        <v>5.3497163459427947E-2</v>
      </c>
      <c r="H1002" s="62">
        <v>959</v>
      </c>
      <c r="I1002" s="62">
        <v>-4.6226206590011905E-3</v>
      </c>
      <c r="J1002" s="62">
        <v>-6.795525566899204E-3</v>
      </c>
    </row>
    <row r="1003" spans="1:10" ht="15" x14ac:dyDescent="0.2">
      <c r="A1003" s="58">
        <v>44876</v>
      </c>
      <c r="B1003" s="60">
        <v>140.43010000000001</v>
      </c>
      <c r="C1003" s="60">
        <v>392.3338</v>
      </c>
      <c r="D1003" s="23">
        <f t="shared" si="30"/>
        <v>1.5443082990848581E-3</v>
      </c>
      <c r="E1003" s="23">
        <f t="shared" si="31"/>
        <v>9.6319537120010991E-3</v>
      </c>
      <c r="H1003" s="62">
        <v>960</v>
      </c>
      <c r="I1003" s="62">
        <v>-6.6977582741386686E-4</v>
      </c>
      <c r="J1003" s="62">
        <v>-6.9884413548059665E-3</v>
      </c>
    </row>
    <row r="1004" spans="1:10" ht="15" x14ac:dyDescent="0.2">
      <c r="A1004" s="57" t="s">
        <v>874</v>
      </c>
      <c r="B1004" s="60">
        <v>136.30330000000001</v>
      </c>
      <c r="C1004" s="60">
        <v>388.99630000000002</v>
      </c>
      <c r="D1004" s="23">
        <f t="shared" si="30"/>
        <v>-2.9827306370385623E-2</v>
      </c>
      <c r="E1004" s="23">
        <f t="shared" si="31"/>
        <v>-8.5431760511127629E-3</v>
      </c>
      <c r="H1004" s="62">
        <v>961</v>
      </c>
      <c r="I1004" s="62">
        <v>4.1540960405502935E-3</v>
      </c>
      <c r="J1004" s="62">
        <v>3.5707851330870318E-3</v>
      </c>
    </row>
    <row r="1005" spans="1:10" ht="15" x14ac:dyDescent="0.2">
      <c r="A1005" s="57" t="s">
        <v>875</v>
      </c>
      <c r="B1005" s="60">
        <v>145.21680000000001</v>
      </c>
      <c r="C1005" s="60">
        <v>392.3141</v>
      </c>
      <c r="D1005" s="23">
        <f t="shared" si="30"/>
        <v>6.3345248469014792E-2</v>
      </c>
      <c r="E1005" s="23">
        <f t="shared" si="31"/>
        <v>8.4929624457386072E-3</v>
      </c>
      <c r="H1005" s="62">
        <v>962</v>
      </c>
      <c r="I1005" s="62">
        <v>-2.3603936705902905E-3</v>
      </c>
      <c r="J1005" s="62">
        <v>-9.184363768264826E-3</v>
      </c>
    </row>
    <row r="1006" spans="1:10" ht="15" x14ac:dyDescent="0.2">
      <c r="A1006" s="57" t="s">
        <v>876</v>
      </c>
      <c r="B1006" s="60">
        <v>146.26089999999999</v>
      </c>
      <c r="C1006" s="60">
        <v>389.32119999999998</v>
      </c>
      <c r="D1006" s="23">
        <f t="shared" si="30"/>
        <v>7.1642150722606955E-3</v>
      </c>
      <c r="E1006" s="23">
        <f t="shared" si="31"/>
        <v>-7.6580845999448593E-3</v>
      </c>
      <c r="H1006" s="62">
        <v>963</v>
      </c>
      <c r="I1006" s="62">
        <v>4.413364188764592E-3</v>
      </c>
      <c r="J1006" s="62">
        <v>-2.2011230761294492E-2</v>
      </c>
    </row>
    <row r="1007" spans="1:10" ht="15" x14ac:dyDescent="0.2">
      <c r="A1007" s="57" t="s">
        <v>877</v>
      </c>
      <c r="B1007" s="60">
        <v>145.76840000000001</v>
      </c>
      <c r="C1007" s="60">
        <v>388.12990000000002</v>
      </c>
      <c r="D1007" s="23">
        <f t="shared" si="30"/>
        <v>-3.3729524189733892E-3</v>
      </c>
      <c r="E1007" s="23">
        <f t="shared" si="31"/>
        <v>-3.0646324441185755E-3</v>
      </c>
      <c r="H1007" s="62">
        <v>964</v>
      </c>
      <c r="I1007" s="62">
        <v>-4.3898998839370495E-3</v>
      </c>
      <c r="J1007" s="62">
        <v>-4.0451847134243286E-3</v>
      </c>
    </row>
    <row r="1008" spans="1:10" ht="15" x14ac:dyDescent="0.2">
      <c r="A1008" s="57" t="s">
        <v>878</v>
      </c>
      <c r="B1008" s="60">
        <v>147.9648</v>
      </c>
      <c r="C1008" s="60">
        <v>389.8922</v>
      </c>
      <c r="D1008" s="23">
        <f t="shared" si="30"/>
        <v>1.4955346808067019E-2</v>
      </c>
      <c r="E1008" s="23">
        <f t="shared" si="31"/>
        <v>4.5302132521630742E-3</v>
      </c>
      <c r="H1008" s="62">
        <v>965</v>
      </c>
      <c r="I1008" s="62">
        <v>-1.1196345186051867E-2</v>
      </c>
      <c r="J1008" s="62">
        <v>-5.7006570143932189E-3</v>
      </c>
    </row>
    <row r="1009" spans="1:10" ht="15" x14ac:dyDescent="0.2">
      <c r="A1009" s="57" t="s">
        <v>879</v>
      </c>
      <c r="B1009" s="60">
        <v>148.87090000000001</v>
      </c>
      <c r="C1009" s="60">
        <v>388.47449999999998</v>
      </c>
      <c r="D1009" s="23">
        <f t="shared" si="30"/>
        <v>6.1050797754097852E-3</v>
      </c>
      <c r="E1009" s="23">
        <f t="shared" si="31"/>
        <v>-3.6427600710674858E-3</v>
      </c>
      <c r="H1009" s="62">
        <v>966</v>
      </c>
      <c r="I1009" s="62">
        <v>4.6276000239064696E-3</v>
      </c>
      <c r="J1009" s="62">
        <v>-1.4569544378618297E-2</v>
      </c>
    </row>
    <row r="1010" spans="1:10" ht="15" x14ac:dyDescent="0.2">
      <c r="A1010" s="57" t="s">
        <v>880</v>
      </c>
      <c r="B1010" s="60">
        <v>149.40280000000001</v>
      </c>
      <c r="C1010" s="60">
        <v>393.7022</v>
      </c>
      <c r="D1010" s="23">
        <f t="shared" si="30"/>
        <v>3.5665267425113319E-3</v>
      </c>
      <c r="E1010" s="23">
        <f t="shared" si="31"/>
        <v>1.3367255357396341E-2</v>
      </c>
      <c r="H1010" s="62">
        <v>967</v>
      </c>
      <c r="I1010" s="62">
        <v>-9.6283696584523681E-4</v>
      </c>
      <c r="J1010" s="62">
        <v>-1.5929559872415761E-3</v>
      </c>
    </row>
    <row r="1011" spans="1:10" ht="15" x14ac:dyDescent="0.2">
      <c r="A1011" s="57" t="s">
        <v>881</v>
      </c>
      <c r="B1011" s="60">
        <v>150.12180000000001</v>
      </c>
      <c r="C1011" s="60">
        <v>396.1832</v>
      </c>
      <c r="D1011" s="23">
        <f t="shared" si="30"/>
        <v>4.8009504463154161E-3</v>
      </c>
      <c r="E1011" s="23">
        <f t="shared" si="31"/>
        <v>6.2819445933151334E-3</v>
      </c>
      <c r="H1011" s="62">
        <v>968</v>
      </c>
      <c r="I1011" s="62">
        <v>7.7130388791910552E-3</v>
      </c>
      <c r="J1011" s="62">
        <v>1.1772012747262865E-2</v>
      </c>
    </row>
    <row r="1012" spans="1:10" ht="15" x14ac:dyDescent="0.2">
      <c r="A1012" s="57" t="s">
        <v>882</v>
      </c>
      <c r="B1012" s="60">
        <v>150.762</v>
      </c>
      <c r="C1012" s="60">
        <v>396.09460000000001</v>
      </c>
      <c r="D1012" s="23">
        <f t="shared" si="30"/>
        <v>4.2554698266646972E-3</v>
      </c>
      <c r="E1012" s="23">
        <f t="shared" si="31"/>
        <v>-2.2365892460785808E-4</v>
      </c>
      <c r="H1012" s="62">
        <v>969</v>
      </c>
      <c r="I1012" s="62">
        <v>-2.6593320145430113E-3</v>
      </c>
      <c r="J1012" s="62">
        <v>-1.8450806675579946E-2</v>
      </c>
    </row>
    <row r="1013" spans="1:10" ht="15" x14ac:dyDescent="0.2">
      <c r="A1013" s="57" t="s">
        <v>883</v>
      </c>
      <c r="B1013" s="60">
        <v>151.1953</v>
      </c>
      <c r="C1013" s="60">
        <v>389.77409999999998</v>
      </c>
      <c r="D1013" s="23">
        <f t="shared" si="30"/>
        <v>2.8699441769357908E-3</v>
      </c>
      <c r="E1013" s="23">
        <f t="shared" si="31"/>
        <v>-1.60857310784501E-2</v>
      </c>
      <c r="H1013" s="62">
        <v>970</v>
      </c>
      <c r="I1013" s="62">
        <v>-8.5575663634974881E-3</v>
      </c>
      <c r="J1013" s="62">
        <v>-7.0268597527340625E-3</v>
      </c>
    </row>
    <row r="1014" spans="1:10" ht="15" x14ac:dyDescent="0.2">
      <c r="A1014" s="57" t="s">
        <v>884</v>
      </c>
      <c r="B1014" s="60">
        <v>150.6635</v>
      </c>
      <c r="C1014" s="60">
        <v>389.1046</v>
      </c>
      <c r="D1014" s="23">
        <f t="shared" si="30"/>
        <v>-3.5235053620785608E-3</v>
      </c>
      <c r="E1014" s="23">
        <f t="shared" si="31"/>
        <v>-1.7191384611974154E-3</v>
      </c>
      <c r="H1014" s="62">
        <v>971</v>
      </c>
      <c r="I1014" s="62">
        <v>1.0085918781745494E-2</v>
      </c>
      <c r="J1014" s="62">
        <v>1.5972974479110114E-2</v>
      </c>
    </row>
    <row r="1015" spans="1:10" ht="15" x14ac:dyDescent="0.2">
      <c r="A1015" s="57" t="s">
        <v>885</v>
      </c>
      <c r="B1015" s="60">
        <v>150.12180000000001</v>
      </c>
      <c r="C1015" s="60">
        <v>401.36169999999998</v>
      </c>
      <c r="D1015" s="23">
        <f t="shared" si="30"/>
        <v>-3.6019086415218691E-3</v>
      </c>
      <c r="E1015" s="23">
        <f t="shared" si="31"/>
        <v>3.1014813691676042E-2</v>
      </c>
      <c r="H1015" s="62">
        <v>972</v>
      </c>
      <c r="I1015" s="62">
        <v>6.1391971334334031E-3</v>
      </c>
      <c r="J1015" s="62">
        <v>2.4376909246233234E-2</v>
      </c>
    </row>
    <row r="1016" spans="1:10" ht="15" x14ac:dyDescent="0.2">
      <c r="A1016" s="58">
        <v>44573</v>
      </c>
      <c r="B1016" s="60">
        <v>151.0574</v>
      </c>
      <c r="C1016" s="60">
        <v>401.06630000000001</v>
      </c>
      <c r="D1016" s="23">
        <f t="shared" si="30"/>
        <v>6.2129324306105585E-3</v>
      </c>
      <c r="E1016" s="23">
        <f t="shared" si="31"/>
        <v>-7.3626546766649911E-4</v>
      </c>
      <c r="H1016" s="62">
        <v>973</v>
      </c>
      <c r="I1016" s="62">
        <v>-4.2370622932960964E-3</v>
      </c>
      <c r="J1016" s="62">
        <v>1.9062862507398656E-3</v>
      </c>
    </row>
    <row r="1017" spans="1:10" ht="15" x14ac:dyDescent="0.2">
      <c r="A1017" s="58">
        <v>44604</v>
      </c>
      <c r="B1017" s="60">
        <v>150.90969999999999</v>
      </c>
      <c r="C1017" s="60">
        <v>400.60359999999997</v>
      </c>
      <c r="D1017" s="23">
        <f t="shared" si="30"/>
        <v>-9.782523445687522E-4</v>
      </c>
      <c r="E1017" s="23">
        <f t="shared" si="31"/>
        <v>-1.1543405867654533E-3</v>
      </c>
      <c r="H1017" s="62">
        <v>974</v>
      </c>
      <c r="I1017" s="62">
        <v>-3.9722041996933426E-3</v>
      </c>
      <c r="J1017" s="62">
        <v>-6.3971794530022089E-3</v>
      </c>
    </row>
    <row r="1018" spans="1:10" ht="15" x14ac:dyDescent="0.2">
      <c r="A1018" s="58">
        <v>44693</v>
      </c>
      <c r="B1018" s="60">
        <v>149.36340000000001</v>
      </c>
      <c r="C1018" s="60">
        <v>393.39699999999999</v>
      </c>
      <c r="D1018" s="23">
        <f t="shared" si="30"/>
        <v>-1.029938192209535E-2</v>
      </c>
      <c r="E1018" s="23">
        <f t="shared" si="31"/>
        <v>-1.8153129611808146E-2</v>
      </c>
      <c r="H1018" s="62">
        <v>975</v>
      </c>
      <c r="I1018" s="62">
        <v>-1.0605103175812187E-2</v>
      </c>
      <c r="J1018" s="62">
        <v>-1.7685310653226718E-2</v>
      </c>
    </row>
    <row r="1019" spans="1:10" ht="15" x14ac:dyDescent="0.2">
      <c r="A1019" s="58">
        <v>44724</v>
      </c>
      <c r="B1019" s="60">
        <v>147.62989999999999</v>
      </c>
      <c r="C1019" s="60">
        <v>387.72629999999998</v>
      </c>
      <c r="D1019" s="23">
        <f t="shared" si="30"/>
        <v>-1.1673796589887353E-2</v>
      </c>
      <c r="E1019" s="23">
        <f t="shared" si="31"/>
        <v>-1.4519601767985897E-2</v>
      </c>
      <c r="H1019" s="62">
        <v>976</v>
      </c>
      <c r="I1019" s="62">
        <v>2.9607207278181408E-3</v>
      </c>
      <c r="J1019" s="62">
        <v>-1.0625374583344893E-2</v>
      </c>
    </row>
    <row r="1020" spans="1:10" ht="15" x14ac:dyDescent="0.2">
      <c r="A1020" s="58">
        <v>44754</v>
      </c>
      <c r="B1020" s="60">
        <v>146.86170000000001</v>
      </c>
      <c r="C1020" s="60">
        <v>387.06670000000003</v>
      </c>
      <c r="D1020" s="23">
        <f t="shared" si="30"/>
        <v>-5.217138569922319E-3</v>
      </c>
      <c r="E1020" s="23">
        <f t="shared" si="31"/>
        <v>-1.7026487315941897E-3</v>
      </c>
      <c r="H1020" s="62">
        <v>977</v>
      </c>
      <c r="I1020" s="62">
        <v>1.1897542607685043E-2</v>
      </c>
      <c r="J1020" s="62">
        <v>-1.8250765109717491E-2</v>
      </c>
    </row>
    <row r="1021" spans="1:10" ht="15" x14ac:dyDescent="0.2">
      <c r="A1021" s="58">
        <v>44785</v>
      </c>
      <c r="B1021" s="60">
        <v>147.0891</v>
      </c>
      <c r="C1021" s="60">
        <v>390.09899999999999</v>
      </c>
      <c r="D1021" s="23">
        <f t="shared" si="30"/>
        <v>1.5471980029507903E-3</v>
      </c>
      <c r="E1021" s="23">
        <f t="shared" si="31"/>
        <v>7.8035234638841088E-3</v>
      </c>
      <c r="H1021" s="62">
        <v>978</v>
      </c>
      <c r="I1021" s="62">
        <v>-4.8795413957580438E-3</v>
      </c>
      <c r="J1021" s="62">
        <v>1.5756383122330808E-3</v>
      </c>
    </row>
    <row r="1022" spans="1:10" ht="15" x14ac:dyDescent="0.2">
      <c r="A1022" s="58">
        <v>44816</v>
      </c>
      <c r="B1022" s="60">
        <v>143.6585</v>
      </c>
      <c r="C1022" s="60">
        <v>387.1848</v>
      </c>
      <c r="D1022" s="23">
        <f t="shared" si="30"/>
        <v>-2.3599570337335458E-2</v>
      </c>
      <c r="E1022" s="23">
        <f t="shared" si="31"/>
        <v>-7.4984546305246012E-3</v>
      </c>
      <c r="H1022" s="62">
        <v>979</v>
      </c>
      <c r="I1022" s="62">
        <v>4.110280644418241E-3</v>
      </c>
      <c r="J1022" s="62">
        <v>2.1938663713649702E-2</v>
      </c>
    </row>
    <row r="1023" spans="1:10" ht="15" x14ac:dyDescent="0.2">
      <c r="A1023" s="58">
        <v>44907</v>
      </c>
      <c r="B1023" s="60">
        <v>146.33770000000001</v>
      </c>
      <c r="C1023" s="60">
        <v>392.767</v>
      </c>
      <c r="D1023" s="23">
        <f t="shared" si="30"/>
        <v>1.8478009236176804E-2</v>
      </c>
      <c r="E1023" s="23">
        <f t="shared" si="31"/>
        <v>1.4314462297597294E-2</v>
      </c>
      <c r="H1023" s="62">
        <v>980</v>
      </c>
      <c r="I1023" s="62">
        <v>-6.1116912467049879E-3</v>
      </c>
      <c r="J1023" s="62">
        <v>-1.6940612877718676E-2</v>
      </c>
    </row>
    <row r="1024" spans="1:10" ht="15" x14ac:dyDescent="0.2">
      <c r="A1024" s="57" t="s">
        <v>886</v>
      </c>
      <c r="B1024" s="60">
        <v>145.81370000000001</v>
      </c>
      <c r="C1024" s="60">
        <v>395.74020000000002</v>
      </c>
      <c r="D1024" s="23">
        <f t="shared" si="30"/>
        <v>-3.5871850136471976E-3</v>
      </c>
      <c r="E1024" s="23">
        <f t="shared" si="31"/>
        <v>7.5413746153607389E-3</v>
      </c>
      <c r="H1024" s="62">
        <v>981</v>
      </c>
      <c r="I1024" s="62">
        <v>3.5451278675072166E-3</v>
      </c>
      <c r="J1024" s="62">
        <v>2.1827004640916595E-2</v>
      </c>
    </row>
    <row r="1025" spans="1:10" ht="15" x14ac:dyDescent="0.2">
      <c r="A1025" s="57" t="s">
        <v>887</v>
      </c>
      <c r="B1025" s="60">
        <v>145.00309999999999</v>
      </c>
      <c r="C1025" s="60">
        <v>393.21</v>
      </c>
      <c r="D1025" s="23">
        <f t="shared" si="30"/>
        <v>-5.5746579925064002E-3</v>
      </c>
      <c r="E1025" s="23">
        <f t="shared" si="31"/>
        <v>-6.4141150469241275E-3</v>
      </c>
      <c r="H1025" s="62">
        <v>982</v>
      </c>
      <c r="I1025" s="62">
        <v>9.7591959807116369E-3</v>
      </c>
      <c r="J1025" s="62">
        <v>1.9219391076550681E-3</v>
      </c>
    </row>
    <row r="1026" spans="1:10" ht="15" x14ac:dyDescent="0.2">
      <c r="A1026" s="57" t="s">
        <v>888</v>
      </c>
      <c r="B1026" s="60">
        <v>143.7079</v>
      </c>
      <c r="C1026" s="60">
        <v>383.59140000000002</v>
      </c>
      <c r="D1026" s="23">
        <f t="shared" si="30"/>
        <v>-8.9723542848089144E-3</v>
      </c>
      <c r="E1026" s="23">
        <f t="shared" si="31"/>
        <v>-2.4765896728247066E-2</v>
      </c>
      <c r="H1026" s="62">
        <v>983</v>
      </c>
      <c r="I1026" s="62">
        <v>-1.0043963773071682E-3</v>
      </c>
      <c r="J1026" s="62">
        <v>-6.1071890483269534E-3</v>
      </c>
    </row>
    <row r="1027" spans="1:10" ht="15" x14ac:dyDescent="0.2">
      <c r="A1027" s="57" t="s">
        <v>889</v>
      </c>
      <c r="B1027" s="60">
        <v>141.1276</v>
      </c>
      <c r="C1027" s="60">
        <v>379.06270000000001</v>
      </c>
      <c r="D1027" s="23">
        <f t="shared" si="30"/>
        <v>-1.8118321533933172E-2</v>
      </c>
      <c r="E1027" s="23">
        <f t="shared" si="31"/>
        <v>-1.1876296815609269E-2</v>
      </c>
      <c r="H1027" s="62">
        <v>984</v>
      </c>
      <c r="I1027" s="62">
        <v>1.4027859851915886E-3</v>
      </c>
      <c r="J1027" s="62">
        <v>-9.8234577268779873E-3</v>
      </c>
    </row>
    <row r="1028" spans="1:10" ht="15" x14ac:dyDescent="0.2">
      <c r="A1028" s="57" t="s">
        <v>890</v>
      </c>
      <c r="B1028" s="60">
        <v>141.17699999999999</v>
      </c>
      <c r="C1028" s="60">
        <v>375.84840000000003</v>
      </c>
      <c r="D1028" s="23">
        <f t="shared" si="30"/>
        <v>3.4997658914678263E-4</v>
      </c>
      <c r="E1028" s="23">
        <f t="shared" si="31"/>
        <v>-8.5157561587177778E-3</v>
      </c>
      <c r="H1028" s="62">
        <v>985</v>
      </c>
      <c r="I1028" s="62">
        <v>9.370146969595948E-3</v>
      </c>
      <c r="J1028" s="62">
        <v>1.4640805562982154E-2</v>
      </c>
    </row>
    <row r="1029" spans="1:10" ht="15" x14ac:dyDescent="0.2">
      <c r="A1029" s="57" t="s">
        <v>891</v>
      </c>
      <c r="B1029" s="60">
        <v>142.4128</v>
      </c>
      <c r="C1029" s="60">
        <v>376.36259999999999</v>
      </c>
      <c r="D1029" s="23">
        <f t="shared" ref="D1029:D1092" si="32">LN(B1029/B1028)</f>
        <v>8.715460305883261E-3</v>
      </c>
      <c r="E1029" s="23">
        <f t="shared" ref="E1029:E1092" si="33">LN(C1029/C1028)</f>
        <v>1.3671697970200868E-3</v>
      </c>
      <c r="H1029" s="62">
        <v>986</v>
      </c>
      <c r="I1029" s="62">
        <v>8.865929572506797E-3</v>
      </c>
      <c r="J1029" s="62">
        <v>3.296261127923519E-3</v>
      </c>
    </row>
    <row r="1030" spans="1:10" ht="15" x14ac:dyDescent="0.2">
      <c r="A1030" s="57" t="s">
        <v>892</v>
      </c>
      <c r="B1030" s="60">
        <v>143.53</v>
      </c>
      <c r="C1030" s="60">
        <v>381.99020000000002</v>
      </c>
      <c r="D1030" s="23">
        <f t="shared" si="32"/>
        <v>7.8141900046159608E-3</v>
      </c>
      <c r="E1030" s="23">
        <f t="shared" si="33"/>
        <v>1.4841913433222529E-2</v>
      </c>
      <c r="H1030" s="62">
        <v>987</v>
      </c>
      <c r="I1030" s="62">
        <v>2.4288517646071693E-3</v>
      </c>
      <c r="J1030" s="62">
        <v>1.3413435561596267E-2</v>
      </c>
    </row>
    <row r="1031" spans="1:10" ht="15" x14ac:dyDescent="0.2">
      <c r="A1031" s="57" t="s">
        <v>893</v>
      </c>
      <c r="B1031" s="60">
        <v>141.8493</v>
      </c>
      <c r="C1031" s="60">
        <v>376.54070000000002</v>
      </c>
      <c r="D1031" s="23">
        <f t="shared" si="32"/>
        <v>-1.1778846130876111E-2</v>
      </c>
      <c r="E1031" s="23">
        <f t="shared" si="33"/>
        <v>-1.4368811500153626E-2</v>
      </c>
      <c r="H1031" s="62">
        <v>988</v>
      </c>
      <c r="I1031" s="62">
        <v>3.739425883468271E-3</v>
      </c>
      <c r="J1031" s="62">
        <v>-1.1302102837144948E-2</v>
      </c>
    </row>
    <row r="1032" spans="1:10" ht="15" x14ac:dyDescent="0.2">
      <c r="A1032" s="57" t="s">
        <v>894</v>
      </c>
      <c r="B1032" s="60">
        <v>142.136</v>
      </c>
      <c r="C1032" s="60">
        <v>378.70670000000001</v>
      </c>
      <c r="D1032" s="23">
        <f t="shared" si="32"/>
        <v>2.0191192811920629E-3</v>
      </c>
      <c r="E1032" s="23">
        <f t="shared" si="33"/>
        <v>5.7358845287353239E-3</v>
      </c>
      <c r="H1032" s="62">
        <v>989</v>
      </c>
      <c r="I1032" s="62">
        <v>-1.0370504412971289E-3</v>
      </c>
      <c r="J1032" s="62">
        <v>-4.3170705000000146E-3</v>
      </c>
    </row>
    <row r="1033" spans="1:10" ht="15" x14ac:dyDescent="0.2">
      <c r="A1033" s="57" t="s">
        <v>895</v>
      </c>
      <c r="B1033" s="60">
        <v>142.1755</v>
      </c>
      <c r="C1033" s="60">
        <v>377.21319999999997</v>
      </c>
      <c r="D1033" s="23">
        <f t="shared" si="32"/>
        <v>2.7786424575970578E-4</v>
      </c>
      <c r="E1033" s="23">
        <f t="shared" si="33"/>
        <v>-3.9514820110387169E-3</v>
      </c>
      <c r="H1033" s="62">
        <v>990</v>
      </c>
      <c r="I1033" s="62">
        <v>5.9916568163691335E-3</v>
      </c>
      <c r="J1033" s="62">
        <v>1.75202278619064E-2</v>
      </c>
    </row>
    <row r="1034" spans="1:10" ht="15" x14ac:dyDescent="0.2">
      <c r="A1034" s="57" t="s">
        <v>896</v>
      </c>
      <c r="B1034" s="60">
        <v>139.6842</v>
      </c>
      <c r="C1034" s="60">
        <v>372.52530000000002</v>
      </c>
      <c r="D1034" s="23">
        <f t="shared" si="32"/>
        <v>-1.7678049611605216E-2</v>
      </c>
      <c r="E1034" s="23">
        <f t="shared" si="33"/>
        <v>-1.2505589868496089E-2</v>
      </c>
      <c r="H1034" s="62">
        <v>991</v>
      </c>
      <c r="I1034" s="62">
        <v>-2.9003332126643639E-4</v>
      </c>
      <c r="J1034" s="62">
        <v>-6.959329938976167E-3</v>
      </c>
    </row>
    <row r="1035" spans="1:10" ht="15" x14ac:dyDescent="0.2">
      <c r="A1035" s="57" t="s">
        <v>897</v>
      </c>
      <c r="B1035" s="60">
        <v>140.53440000000001</v>
      </c>
      <c r="C1035" s="60">
        <v>379.23079999999999</v>
      </c>
      <c r="D1035" s="23">
        <f t="shared" si="32"/>
        <v>6.0681382953060832E-3</v>
      </c>
      <c r="E1035" s="23">
        <f t="shared" si="33"/>
        <v>1.7840035734819262E-2</v>
      </c>
      <c r="H1035" s="62">
        <v>992</v>
      </c>
      <c r="I1035" s="62">
        <v>-1.7624116661582952E-3</v>
      </c>
      <c r="J1035" s="62">
        <v>-2.6230273357365037E-3</v>
      </c>
    </row>
    <row r="1036" spans="1:10" ht="15" x14ac:dyDescent="0.2">
      <c r="A1036" s="57" t="s">
        <v>898</v>
      </c>
      <c r="B1036" s="60">
        <v>140.17850000000001</v>
      </c>
      <c r="C1036" s="60">
        <v>378.2319</v>
      </c>
      <c r="D1036" s="23">
        <f t="shared" si="32"/>
        <v>-2.5356881760303413E-3</v>
      </c>
      <c r="E1036" s="23">
        <f t="shared" si="33"/>
        <v>-2.6374911373428299E-3</v>
      </c>
      <c r="H1036" s="62">
        <v>993</v>
      </c>
      <c r="I1036" s="62">
        <v>-2.7389360110354356E-3</v>
      </c>
      <c r="J1036" s="62">
        <v>-2.2677455365750013E-2</v>
      </c>
    </row>
    <row r="1037" spans="1:10" ht="15" x14ac:dyDescent="0.2">
      <c r="A1037" s="58">
        <v>44986</v>
      </c>
      <c r="B1037" s="60">
        <v>141.96799999999999</v>
      </c>
      <c r="C1037" s="60">
        <v>376.63959999999997</v>
      </c>
      <c r="D1037" s="23">
        <f t="shared" si="32"/>
        <v>1.2685069605946921E-2</v>
      </c>
      <c r="E1037" s="23">
        <f t="shared" si="33"/>
        <v>-4.2187375244976824E-3</v>
      </c>
      <c r="H1037" s="62">
        <v>994</v>
      </c>
      <c r="I1037" s="62">
        <v>1.872921402289872E-4</v>
      </c>
      <c r="J1037" s="62">
        <v>-1.0537637741821846E-2</v>
      </c>
    </row>
    <row r="1038" spans="1:10" ht="15" x14ac:dyDescent="0.2">
      <c r="A1038" s="58">
        <v>45017</v>
      </c>
      <c r="B1038" s="60">
        <v>142.12610000000001</v>
      </c>
      <c r="C1038" s="60">
        <v>379.54730000000001</v>
      </c>
      <c r="D1038" s="23">
        <f t="shared" si="32"/>
        <v>1.1130116135543188E-3</v>
      </c>
      <c r="E1038" s="23">
        <f t="shared" si="33"/>
        <v>7.6904647009557797E-3</v>
      </c>
      <c r="H1038" s="62">
        <v>995</v>
      </c>
      <c r="I1038" s="62">
        <v>1.0898642622097516E-3</v>
      </c>
      <c r="J1038" s="62">
        <v>1.320057438417405E-2</v>
      </c>
    </row>
    <row r="1039" spans="1:10" ht="15" x14ac:dyDescent="0.2">
      <c r="A1039" s="58">
        <v>45047</v>
      </c>
      <c r="B1039" s="60">
        <v>141.64169999999999</v>
      </c>
      <c r="C1039" s="60">
        <v>375.21539999999999</v>
      </c>
      <c r="D1039" s="23">
        <f t="shared" si="32"/>
        <v>-3.4140622756111366E-3</v>
      </c>
      <c r="E1039" s="23">
        <f t="shared" si="33"/>
        <v>-1.1478965684338387E-2</v>
      </c>
      <c r="H1039" s="62">
        <v>996</v>
      </c>
      <c r="I1039" s="62">
        <v>5.0265928144132017E-3</v>
      </c>
      <c r="J1039" s="62">
        <v>4.4934948382297155E-3</v>
      </c>
    </row>
    <row r="1040" spans="1:10" ht="15" x14ac:dyDescent="0.2">
      <c r="A1040" s="58">
        <v>45078</v>
      </c>
      <c r="B1040" s="60">
        <v>145.11179999999999</v>
      </c>
      <c r="C1040" s="60">
        <v>383.81990000000002</v>
      </c>
      <c r="D1040" s="23">
        <f t="shared" si="32"/>
        <v>2.4203850378024465E-2</v>
      </c>
      <c r="E1040" s="23">
        <f t="shared" si="33"/>
        <v>2.2673171085397875E-2</v>
      </c>
      <c r="H1040" s="62">
        <v>997</v>
      </c>
      <c r="I1040" s="62">
        <v>1.3665774826059787E-3</v>
      </c>
      <c r="J1040" s="62">
        <v>4.014556467411905E-3</v>
      </c>
    </row>
    <row r="1041" spans="1:10" ht="15" x14ac:dyDescent="0.2">
      <c r="A1041" s="58">
        <v>45170</v>
      </c>
      <c r="B1041" s="60">
        <v>143.30260000000001</v>
      </c>
      <c r="C1041" s="60">
        <v>383.60230000000001</v>
      </c>
      <c r="D1041" s="23">
        <f t="shared" si="32"/>
        <v>-1.2546001385057896E-2</v>
      </c>
      <c r="E1041" s="23">
        <f t="shared" si="33"/>
        <v>-5.6709333097630101E-4</v>
      </c>
      <c r="H1041" s="62">
        <v>998</v>
      </c>
      <c r="I1041" s="62">
        <v>-1.0399197269071871E-2</v>
      </c>
      <c r="J1041" s="62">
        <v>-1.0418000859097311E-2</v>
      </c>
    </row>
    <row r="1042" spans="1:10" ht="15" x14ac:dyDescent="0.2">
      <c r="A1042" s="58">
        <v>45200</v>
      </c>
      <c r="B1042" s="60">
        <v>143.21360000000001</v>
      </c>
      <c r="C1042" s="60">
        <v>386.29250000000002</v>
      </c>
      <c r="D1042" s="23">
        <f t="shared" si="32"/>
        <v>-6.2125633986864271E-4</v>
      </c>
      <c r="E1042" s="23">
        <f t="shared" si="33"/>
        <v>6.988515701001701E-3</v>
      </c>
      <c r="H1042" s="62">
        <v>999</v>
      </c>
      <c r="I1042" s="62">
        <v>9.5972486654121777E-3</v>
      </c>
      <c r="J1042" s="62">
        <v>4.3899914794015768E-2</v>
      </c>
    </row>
    <row r="1043" spans="1:10" ht="15" x14ac:dyDescent="0.2">
      <c r="A1043" s="58">
        <v>45231</v>
      </c>
      <c r="B1043" s="60">
        <v>144.4692</v>
      </c>
      <c r="C1043" s="60">
        <v>391.1782</v>
      </c>
      <c r="D1043" s="23">
        <f t="shared" si="32"/>
        <v>8.729113960104817E-3</v>
      </c>
      <c r="E1043" s="23">
        <f t="shared" si="33"/>
        <v>1.2568356115244038E-2</v>
      </c>
      <c r="H1043" s="62">
        <v>1000</v>
      </c>
      <c r="I1043" s="62">
        <v>9.8520607014576417E-4</v>
      </c>
      <c r="J1043" s="62">
        <v>8.6467476418553343E-3</v>
      </c>
    </row>
    <row r="1044" spans="1:10" ht="15" x14ac:dyDescent="0.2">
      <c r="A1044" s="58">
        <v>45261</v>
      </c>
      <c r="B1044" s="60">
        <v>143.16419999999999</v>
      </c>
      <c r="C1044" s="60">
        <v>392.60239999999999</v>
      </c>
      <c r="D1044" s="23">
        <f t="shared" si="32"/>
        <v>-9.0741127727920722E-3</v>
      </c>
      <c r="E1044" s="23">
        <f t="shared" si="33"/>
        <v>3.6341842793390189E-3</v>
      </c>
      <c r="H1044" s="62">
        <v>1001</v>
      </c>
      <c r="I1044" s="62">
        <v>-1.3260656377538137E-2</v>
      </c>
      <c r="J1044" s="62">
        <v>4.7174803264253742E-3</v>
      </c>
    </row>
    <row r="1045" spans="1:10" ht="15" x14ac:dyDescent="0.2">
      <c r="A1045" s="57" t="s">
        <v>899</v>
      </c>
      <c r="B1045" s="60">
        <v>143.6387</v>
      </c>
      <c r="C1045" s="60">
        <v>394.12549999999999</v>
      </c>
      <c r="D1045" s="23">
        <f t="shared" si="32"/>
        <v>3.308895641803812E-3</v>
      </c>
      <c r="E1045" s="23">
        <f t="shared" si="33"/>
        <v>3.8719915815864383E-3</v>
      </c>
      <c r="H1045" s="62">
        <v>1002</v>
      </c>
      <c r="I1045" s="62">
        <v>2.9049037086632767E-2</v>
      </c>
      <c r="J1045" s="62">
        <v>-2.0556074640894158E-2</v>
      </c>
    </row>
    <row r="1046" spans="1:10" ht="15" x14ac:dyDescent="0.2">
      <c r="A1046" s="57" t="s">
        <v>900</v>
      </c>
      <c r="B1046" s="60">
        <v>142.7687</v>
      </c>
      <c r="C1046" s="60">
        <v>393.40350000000001</v>
      </c>
      <c r="D1046" s="23">
        <f t="shared" si="32"/>
        <v>-6.0752807078549515E-3</v>
      </c>
      <c r="E1046" s="23">
        <f t="shared" si="33"/>
        <v>-1.8335837849325618E-3</v>
      </c>
      <c r="H1046" s="62">
        <v>1003</v>
      </c>
      <c r="I1046" s="62">
        <v>3.5372079260585698E-3</v>
      </c>
      <c r="J1046" s="62">
        <v>-1.1195292526003429E-2</v>
      </c>
    </row>
    <row r="1047" spans="1:10" ht="15" x14ac:dyDescent="0.2">
      <c r="A1047" s="57" t="s">
        <v>901</v>
      </c>
      <c r="B1047" s="60">
        <v>139.23929999999999</v>
      </c>
      <c r="C1047" s="60">
        <v>387.19240000000002</v>
      </c>
      <c r="D1047" s="23">
        <f t="shared" si="32"/>
        <v>-2.5031802565691968E-2</v>
      </c>
      <c r="E1047" s="23">
        <f t="shared" si="33"/>
        <v>-1.5914075601920648E-2</v>
      </c>
      <c r="H1047" s="62">
        <v>1004</v>
      </c>
      <c r="I1047" s="62">
        <v>-1.2477239382999738E-3</v>
      </c>
      <c r="J1047" s="62">
        <v>-1.8169085058186017E-3</v>
      </c>
    </row>
    <row r="1048" spans="1:10" ht="15" x14ac:dyDescent="0.2">
      <c r="A1048" s="57" t="s">
        <v>902</v>
      </c>
      <c r="B1048" s="60">
        <v>137.25219999999999</v>
      </c>
      <c r="C1048" s="60">
        <v>384.37380000000002</v>
      </c>
      <c r="D1048" s="23">
        <f t="shared" si="32"/>
        <v>-1.4373926234520325E-2</v>
      </c>
      <c r="E1048" s="23">
        <f t="shared" si="33"/>
        <v>-7.3062105059252015E-3</v>
      </c>
      <c r="H1048" s="62">
        <v>1005</v>
      </c>
      <c r="I1048" s="62">
        <v>7.0751638836807863E-3</v>
      </c>
      <c r="J1048" s="62">
        <v>-2.5449506315177121E-3</v>
      </c>
    </row>
    <row r="1049" spans="1:10" ht="15" x14ac:dyDescent="0.2">
      <c r="A1049" s="57" t="s">
        <v>903</v>
      </c>
      <c r="B1049" s="60">
        <v>138.9427</v>
      </c>
      <c r="C1049" s="60">
        <v>391.53429999999997</v>
      </c>
      <c r="D1049" s="23">
        <f t="shared" si="32"/>
        <v>1.2241508519558702E-2</v>
      </c>
      <c r="E1049" s="23">
        <f t="shared" si="33"/>
        <v>1.8457606738163698E-2</v>
      </c>
      <c r="H1049" s="62">
        <v>1006</v>
      </c>
      <c r="I1049" s="62">
        <v>3.0562541749879178E-3</v>
      </c>
      <c r="J1049" s="62">
        <v>-6.6990142460554031E-3</v>
      </c>
    </row>
    <row r="1050" spans="1:10" ht="15" x14ac:dyDescent="0.2">
      <c r="A1050" s="57" t="s">
        <v>904</v>
      </c>
      <c r="B1050" s="60">
        <v>141.0189</v>
      </c>
      <c r="C1050" s="60">
        <v>396.2321</v>
      </c>
      <c r="D1050" s="23">
        <f t="shared" si="32"/>
        <v>1.4832306023828236E-2</v>
      </c>
      <c r="E1050" s="23">
        <f t="shared" si="33"/>
        <v>1.1927027326706471E-2</v>
      </c>
      <c r="H1050" s="62">
        <v>1007</v>
      </c>
      <c r="I1050" s="62">
        <v>1.9034962534131862E-3</v>
      </c>
      <c r="J1050" s="62">
        <v>1.1463759103983156E-2</v>
      </c>
    </row>
    <row r="1051" spans="1:10" ht="15" x14ac:dyDescent="0.2">
      <c r="A1051" s="57" t="s">
        <v>905</v>
      </c>
      <c r="B1051" s="60">
        <v>141.39449999999999</v>
      </c>
      <c r="C1051" s="60">
        <v>395.80689999999998</v>
      </c>
      <c r="D1051" s="23">
        <f t="shared" si="32"/>
        <v>2.6599320106972541E-3</v>
      </c>
      <c r="E1051" s="23">
        <f t="shared" si="33"/>
        <v>-1.0736846060547876E-3</v>
      </c>
      <c r="H1051" s="62">
        <v>1008</v>
      </c>
      <c r="I1051" s="62">
        <v>2.4640485383954081E-3</v>
      </c>
      <c r="J1051" s="62">
        <v>3.8178960549197253E-3</v>
      </c>
    </row>
    <row r="1052" spans="1:10" ht="15" x14ac:dyDescent="0.2">
      <c r="A1052" s="57" t="s">
        <v>906</v>
      </c>
      <c r="B1052" s="60">
        <v>140.72219999999999</v>
      </c>
      <c r="C1052" s="60">
        <v>395.95519999999999</v>
      </c>
      <c r="D1052" s="23">
        <f t="shared" si="32"/>
        <v>-4.7661217691740022E-3</v>
      </c>
      <c r="E1052" s="23">
        <f t="shared" si="33"/>
        <v>3.7460747801465672E-4</v>
      </c>
      <c r="H1052" s="62">
        <v>1009</v>
      </c>
      <c r="I1052" s="62">
        <v>2.2163455764250203E-3</v>
      </c>
      <c r="J1052" s="62">
        <v>-2.4400045010328783E-3</v>
      </c>
    </row>
    <row r="1053" spans="1:10" ht="15" x14ac:dyDescent="0.2">
      <c r="A1053" s="57" t="s">
        <v>907</v>
      </c>
      <c r="B1053" s="60">
        <v>140.59370000000001</v>
      </c>
      <c r="C1053" s="60">
        <v>400.30689999999998</v>
      </c>
      <c r="D1053" s="23">
        <f t="shared" si="32"/>
        <v>-9.1356378318564226E-4</v>
      </c>
      <c r="E1053" s="23">
        <f t="shared" si="33"/>
        <v>1.0930429380647654E-2</v>
      </c>
      <c r="H1053" s="62">
        <v>1010</v>
      </c>
      <c r="I1053" s="62">
        <v>1.5871778389102515E-3</v>
      </c>
      <c r="J1053" s="62">
        <v>-1.7672908917360352E-2</v>
      </c>
    </row>
    <row r="1054" spans="1:10" ht="15" x14ac:dyDescent="0.2">
      <c r="A1054" s="57" t="s">
        <v>908</v>
      </c>
      <c r="B1054" s="60">
        <v>141.67140000000001</v>
      </c>
      <c r="C1054" s="60">
        <v>401.22669999999999</v>
      </c>
      <c r="D1054" s="23">
        <f t="shared" si="32"/>
        <v>7.6361210560553132E-3</v>
      </c>
      <c r="E1054" s="23">
        <f t="shared" si="33"/>
        <v>2.2951013001902628E-3</v>
      </c>
      <c r="H1054" s="62">
        <v>1011</v>
      </c>
      <c r="I1054" s="62">
        <v>-1.3160900884381572E-3</v>
      </c>
      <c r="J1054" s="62">
        <v>-4.0304837275925817E-4</v>
      </c>
    </row>
    <row r="1055" spans="1:10" ht="15" x14ac:dyDescent="0.2">
      <c r="A1055" s="57" t="s">
        <v>909</v>
      </c>
      <c r="B1055" s="60">
        <v>140.53440000000001</v>
      </c>
      <c r="C1055" s="60">
        <v>396.19260000000003</v>
      </c>
      <c r="D1055" s="23">
        <f t="shared" si="32"/>
        <v>-8.057992799787193E-3</v>
      </c>
      <c r="E1055" s="23">
        <f t="shared" si="33"/>
        <v>-1.2626147567970822E-2</v>
      </c>
      <c r="H1055" s="62">
        <v>1012</v>
      </c>
      <c r="I1055" s="62">
        <v>-1.3516930481890187E-3</v>
      </c>
      <c r="J1055" s="62">
        <v>3.2366506739865061E-2</v>
      </c>
    </row>
    <row r="1056" spans="1:10" ht="15" x14ac:dyDescent="0.2">
      <c r="A1056" s="57" t="s">
        <v>910</v>
      </c>
      <c r="B1056" s="60">
        <v>142.23490000000001</v>
      </c>
      <c r="C1056" s="60">
        <v>402.0179</v>
      </c>
      <c r="D1056" s="23">
        <f t="shared" si="32"/>
        <v>1.2027617566588857E-2</v>
      </c>
      <c r="E1056" s="23">
        <f t="shared" si="33"/>
        <v>1.4596158336505016E-2</v>
      </c>
      <c r="H1056" s="62">
        <v>1013</v>
      </c>
      <c r="I1056" s="62">
        <v>3.1052301077473783E-3</v>
      </c>
      <c r="J1056" s="62">
        <v>-3.8414955754138775E-3</v>
      </c>
    </row>
    <row r="1057" spans="1:10" ht="15" x14ac:dyDescent="0.2">
      <c r="A1057" s="58">
        <v>44928</v>
      </c>
      <c r="B1057" s="60">
        <v>143.0258</v>
      </c>
      <c r="C1057" s="60">
        <v>406.29039999999998</v>
      </c>
      <c r="D1057" s="23">
        <f t="shared" si="32"/>
        <v>5.5451173370175957E-3</v>
      </c>
      <c r="E1057" s="23">
        <f t="shared" si="33"/>
        <v>1.0571559862460927E-2</v>
      </c>
      <c r="H1057" s="62">
        <v>1014</v>
      </c>
      <c r="I1057" s="62">
        <v>-1.6028970124026311E-4</v>
      </c>
      <c r="J1057" s="62">
        <v>-9.940508855251903E-4</v>
      </c>
    </row>
    <row r="1058" spans="1:10" ht="15" x14ac:dyDescent="0.2">
      <c r="A1058" s="58">
        <v>44959</v>
      </c>
      <c r="B1058" s="60">
        <v>141.98769999999999</v>
      </c>
      <c r="C1058" s="60">
        <v>412.20479999999998</v>
      </c>
      <c r="D1058" s="23">
        <f t="shared" si="32"/>
        <v>-7.2845994354253972E-3</v>
      </c>
      <c r="E1058" s="23">
        <f t="shared" si="33"/>
        <v>1.4452138367811175E-2</v>
      </c>
      <c r="H1058" s="62">
        <v>1015</v>
      </c>
      <c r="I1058" s="62">
        <v>-4.3930182750648366E-3</v>
      </c>
      <c r="J1058" s="62">
        <v>-1.3760111336743309E-2</v>
      </c>
    </row>
    <row r="1059" spans="1:10" ht="15" x14ac:dyDescent="0.2">
      <c r="A1059" s="58">
        <v>44987</v>
      </c>
      <c r="B1059" s="60">
        <v>140.0994</v>
      </c>
      <c r="C1059" s="60">
        <v>407.82350000000002</v>
      </c>
      <c r="D1059" s="23">
        <f t="shared" si="32"/>
        <v>-1.3388263452701844E-2</v>
      </c>
      <c r="E1059" s="23">
        <f t="shared" si="33"/>
        <v>-1.0685830453743675E-2</v>
      </c>
      <c r="H1059" s="62">
        <v>1016</v>
      </c>
      <c r="I1059" s="62">
        <v>-5.0171405113518391E-3</v>
      </c>
      <c r="J1059" s="62">
        <v>-9.502461256634058E-3</v>
      </c>
    </row>
    <row r="1060" spans="1:10" ht="15" x14ac:dyDescent="0.2">
      <c r="A1060" s="58">
        <v>45079</v>
      </c>
      <c r="B1060" s="60">
        <v>139.08109999999999</v>
      </c>
      <c r="C1060" s="60">
        <v>405.33109999999999</v>
      </c>
      <c r="D1060" s="23">
        <f t="shared" si="32"/>
        <v>-7.2949544531058742E-3</v>
      </c>
      <c r="E1060" s="23">
        <f t="shared" si="33"/>
        <v>-6.1302187930177953E-3</v>
      </c>
      <c r="H1060" s="62">
        <v>1017</v>
      </c>
      <c r="I1060" s="62">
        <v>-2.0851695881698509E-3</v>
      </c>
      <c r="J1060" s="62">
        <v>3.8252085657566122E-4</v>
      </c>
    </row>
    <row r="1061" spans="1:10" ht="15" x14ac:dyDescent="0.2">
      <c r="A1061" s="58">
        <v>45109</v>
      </c>
      <c r="B1061" s="60">
        <v>139.3777</v>
      </c>
      <c r="C1061" s="60">
        <v>410.63229999999999</v>
      </c>
      <c r="D1061" s="23">
        <f t="shared" si="32"/>
        <v>2.1302979986153802E-3</v>
      </c>
      <c r="E1061" s="23">
        <f t="shared" si="33"/>
        <v>1.2993902884227736E-2</v>
      </c>
      <c r="H1061" s="62">
        <v>1018</v>
      </c>
      <c r="I1061" s="62">
        <v>9.8651828579747144E-4</v>
      </c>
      <c r="J1061" s="62">
        <v>6.8170051780866376E-3</v>
      </c>
    </row>
    <row r="1062" spans="1:10" ht="15" x14ac:dyDescent="0.2">
      <c r="A1062" s="58">
        <v>45140</v>
      </c>
      <c r="B1062" s="60">
        <v>138.62629999999999</v>
      </c>
      <c r="C1062" s="60">
        <v>406.14210000000003</v>
      </c>
      <c r="D1062" s="23">
        <f t="shared" si="32"/>
        <v>-5.4056907796405399E-3</v>
      </c>
      <c r="E1062" s="23">
        <f t="shared" si="33"/>
        <v>-1.0995068492609294E-2</v>
      </c>
      <c r="H1062" s="62">
        <v>1019</v>
      </c>
      <c r="I1062" s="62">
        <v>-1.043263901783063E-2</v>
      </c>
      <c r="J1062" s="62">
        <v>2.9341843873060287E-3</v>
      </c>
    </row>
    <row r="1063" spans="1:10" ht="15" x14ac:dyDescent="0.2">
      <c r="A1063" s="58">
        <v>45171</v>
      </c>
      <c r="B1063" s="60">
        <v>139.91159999999999</v>
      </c>
      <c r="C1063" s="60">
        <v>402.62119999999999</v>
      </c>
      <c r="D1063" s="23">
        <f t="shared" si="32"/>
        <v>9.2289711584846758E-3</v>
      </c>
      <c r="E1063" s="23">
        <f t="shared" si="33"/>
        <v>-8.7069288219099455E-3</v>
      </c>
      <c r="H1063" s="62">
        <v>1020</v>
      </c>
      <c r="I1063" s="62">
        <v>8.6748062651522267E-3</v>
      </c>
      <c r="J1063" s="62">
        <v>5.6396560324450673E-3</v>
      </c>
    </row>
    <row r="1064" spans="1:10" ht="15" x14ac:dyDescent="0.2">
      <c r="A1064" s="58">
        <v>45201</v>
      </c>
      <c r="B1064" s="60">
        <v>142.0866</v>
      </c>
      <c r="C1064" s="60">
        <v>403.56079999999997</v>
      </c>
      <c r="D1064" s="23">
        <f t="shared" si="32"/>
        <v>1.5425936264771145E-2</v>
      </c>
      <c r="E1064" s="23">
        <f t="shared" si="33"/>
        <v>2.3309883511253744E-3</v>
      </c>
      <c r="H1064" s="62">
        <v>1021</v>
      </c>
      <c r="I1064" s="62">
        <v>-1.3450070430329763E-3</v>
      </c>
      <c r="J1064" s="62">
        <v>8.886381658393715E-3</v>
      </c>
    </row>
    <row r="1065" spans="1:10" ht="15" x14ac:dyDescent="0.2">
      <c r="A1065" s="57" t="s">
        <v>911</v>
      </c>
      <c r="B1065" s="60">
        <v>144.2517</v>
      </c>
      <c r="C1065" s="60">
        <v>408.29820000000001</v>
      </c>
      <c r="D1065" s="23">
        <f t="shared" si="32"/>
        <v>1.5122959546416645E-2</v>
      </c>
      <c r="E1065" s="23">
        <f t="shared" si="33"/>
        <v>1.1670631897431626E-2</v>
      </c>
      <c r="H1065" s="62">
        <v>1022</v>
      </c>
      <c r="I1065" s="62">
        <v>-2.247519297299252E-3</v>
      </c>
      <c r="J1065" s="62">
        <v>-4.1665957496248756E-3</v>
      </c>
    </row>
    <row r="1066" spans="1:10" ht="15" x14ac:dyDescent="0.2">
      <c r="A1066" s="57" t="s">
        <v>912</v>
      </c>
      <c r="B1066" s="60">
        <v>143.8365</v>
      </c>
      <c r="C1066" s="60">
        <v>408.1103</v>
      </c>
      <c r="D1066" s="23">
        <f t="shared" si="32"/>
        <v>-2.882452578586697E-3</v>
      </c>
      <c r="E1066" s="23">
        <f t="shared" si="33"/>
        <v>-4.6030878737240814E-4</v>
      </c>
      <c r="H1066" s="62">
        <v>1023</v>
      </c>
      <c r="I1066" s="62">
        <v>-3.790414507798285E-3</v>
      </c>
      <c r="J1066" s="62">
        <v>-2.0975482220448781E-2</v>
      </c>
    </row>
    <row r="1067" spans="1:10" ht="15" x14ac:dyDescent="0.2">
      <c r="A1067" s="57" t="s">
        <v>913</v>
      </c>
      <c r="B1067" s="60">
        <v>144.9042</v>
      </c>
      <c r="C1067" s="60">
        <v>409.43560000000002</v>
      </c>
      <c r="D1067" s="23">
        <f t="shared" si="32"/>
        <v>7.3955965783121698E-3</v>
      </c>
      <c r="E1067" s="23">
        <f t="shared" si="33"/>
        <v>3.2421449631337223E-3</v>
      </c>
      <c r="H1067" s="62">
        <v>1024</v>
      </c>
      <c r="I1067" s="62">
        <v>-7.9436018000303595E-3</v>
      </c>
      <c r="J1067" s="62">
        <v>-3.9326950155789096E-3</v>
      </c>
    </row>
    <row r="1068" spans="1:10" ht="15" x14ac:dyDescent="0.2">
      <c r="A1068" s="57" t="s">
        <v>914</v>
      </c>
      <c r="B1068" s="60">
        <v>142.63030000000001</v>
      </c>
      <c r="C1068" s="60">
        <v>403.79809999999998</v>
      </c>
      <c r="D1068" s="23">
        <f t="shared" si="32"/>
        <v>-1.5816866536375061E-2</v>
      </c>
      <c r="E1068" s="23">
        <f t="shared" si="33"/>
        <v>-1.3864625400415331E-2</v>
      </c>
      <c r="H1068" s="62">
        <v>1025</v>
      </c>
      <c r="I1068" s="62">
        <v>4.4285957520291675E-4</v>
      </c>
      <c r="J1068" s="62">
        <v>-8.9586157339206947E-3</v>
      </c>
    </row>
    <row r="1069" spans="1:10" ht="15" x14ac:dyDescent="0.2">
      <c r="A1069" s="57" t="s">
        <v>915</v>
      </c>
      <c r="B1069" s="60">
        <v>144.7757</v>
      </c>
      <c r="C1069" s="60">
        <v>402.7894</v>
      </c>
      <c r="D1069" s="23">
        <f t="shared" si="32"/>
        <v>1.4929680311659225E-2</v>
      </c>
      <c r="E1069" s="23">
        <f t="shared" si="33"/>
        <v>-2.5011558593467185E-3</v>
      </c>
      <c r="H1069" s="62">
        <v>1026</v>
      </c>
      <c r="I1069" s="62">
        <v>4.2416289912043815E-3</v>
      </c>
      <c r="J1069" s="62">
        <v>-2.8744591941842947E-3</v>
      </c>
    </row>
    <row r="1070" spans="1:10" ht="15" x14ac:dyDescent="0.2">
      <c r="A1070" s="57" t="s">
        <v>916</v>
      </c>
      <c r="B1070" s="60">
        <v>145.65549999999999</v>
      </c>
      <c r="C1070" s="60">
        <v>394.709</v>
      </c>
      <c r="D1070" s="23">
        <f t="shared" si="32"/>
        <v>6.0585962610289427E-3</v>
      </c>
      <c r="E1070" s="23">
        <f t="shared" si="33"/>
        <v>-2.0265060171631624E-2</v>
      </c>
      <c r="H1070" s="62">
        <v>1027</v>
      </c>
      <c r="I1070" s="62">
        <v>3.8323617961520551E-3</v>
      </c>
      <c r="J1070" s="62">
        <v>1.1009551637070474E-2</v>
      </c>
    </row>
    <row r="1071" spans="1:10" ht="15" x14ac:dyDescent="0.2">
      <c r="A1071" s="57" t="s">
        <v>917</v>
      </c>
      <c r="B1071" s="60">
        <v>142.60069999999999</v>
      </c>
      <c r="C1071" s="60">
        <v>394.1651</v>
      </c>
      <c r="D1071" s="23">
        <f t="shared" si="32"/>
        <v>-2.1195827646072692E-2</v>
      </c>
      <c r="E1071" s="23">
        <f t="shared" si="33"/>
        <v>-1.378927476977223E-3</v>
      </c>
      <c r="H1071" s="62">
        <v>1028</v>
      </c>
      <c r="I1071" s="62">
        <v>-5.0648435488551821E-3</v>
      </c>
      <c r="J1071" s="62">
        <v>-9.3039679512984426E-3</v>
      </c>
    </row>
    <row r="1072" spans="1:10" ht="15" x14ac:dyDescent="0.2">
      <c r="A1072" s="57" t="s">
        <v>918</v>
      </c>
      <c r="B1072" s="60">
        <v>140.4751</v>
      </c>
      <c r="C1072" s="60">
        <v>396.26179999999999</v>
      </c>
      <c r="D1072" s="23">
        <f t="shared" si="32"/>
        <v>-1.5018167935603743E-2</v>
      </c>
      <c r="E1072" s="23">
        <f t="shared" si="33"/>
        <v>5.3052468678518915E-3</v>
      </c>
      <c r="H1072" s="62">
        <v>1029</v>
      </c>
      <c r="I1072" s="62">
        <v>1.2008179221659749E-3</v>
      </c>
      <c r="J1072" s="62">
        <v>4.5350666065693494E-3</v>
      </c>
    </row>
    <row r="1073" spans="1:10" ht="15" x14ac:dyDescent="0.2">
      <c r="A1073" s="57" t="s">
        <v>919</v>
      </c>
      <c r="B1073" s="60">
        <v>140.85079999999999</v>
      </c>
      <c r="C1073" s="60">
        <v>392.02879999999999</v>
      </c>
      <c r="D1073" s="23">
        <f t="shared" si="32"/>
        <v>2.6709252390104618E-3</v>
      </c>
      <c r="E1073" s="23">
        <f t="shared" si="33"/>
        <v>-1.0739797448435826E-2</v>
      </c>
      <c r="H1073" s="62">
        <v>1030</v>
      </c>
      <c r="I1073" s="62">
        <v>4.1011333196691992E-4</v>
      </c>
      <c r="J1073" s="62">
        <v>-4.3615953430056371E-3</v>
      </c>
    </row>
    <row r="1074" spans="1:10" ht="15" x14ac:dyDescent="0.2">
      <c r="A1074" s="57" t="s">
        <v>920</v>
      </c>
      <c r="B1074" s="60">
        <v>139.83250000000001</v>
      </c>
      <c r="C1074" s="60">
        <v>393.36399999999998</v>
      </c>
      <c r="D1074" s="23">
        <f t="shared" si="32"/>
        <v>-7.255896361631143E-3</v>
      </c>
      <c r="E1074" s="23">
        <f t="shared" si="33"/>
        <v>3.4000853746226569E-3</v>
      </c>
      <c r="H1074" s="62">
        <v>1031</v>
      </c>
      <c r="I1074" s="62">
        <v>-7.7436741485166121E-3</v>
      </c>
      <c r="J1074" s="62">
        <v>-4.7619157199794765E-3</v>
      </c>
    </row>
    <row r="1075" spans="1:10" ht="15" x14ac:dyDescent="0.2">
      <c r="A1075" s="57" t="s">
        <v>921</v>
      </c>
      <c r="B1075" s="60">
        <v>140.5146</v>
      </c>
      <c r="C1075" s="60">
        <v>391.9101</v>
      </c>
      <c r="D1075" s="23">
        <f t="shared" si="32"/>
        <v>4.8661202199733935E-3</v>
      </c>
      <c r="E1075" s="23">
        <f t="shared" si="33"/>
        <v>-3.7029151000187335E-3</v>
      </c>
      <c r="H1075" s="62">
        <v>1032</v>
      </c>
      <c r="I1075" s="62">
        <v>3.0394790344758383E-3</v>
      </c>
      <c r="J1075" s="62">
        <v>1.4800556700343423E-2</v>
      </c>
    </row>
    <row r="1076" spans="1:10" ht="15" x14ac:dyDescent="0.2">
      <c r="A1076" s="58">
        <v>44929</v>
      </c>
      <c r="B1076" s="60">
        <v>138.55709999999999</v>
      </c>
      <c r="C1076" s="60">
        <v>390.40679999999998</v>
      </c>
      <c r="D1076" s="23">
        <f t="shared" si="32"/>
        <v>-1.4028882931903051E-2</v>
      </c>
      <c r="E1076" s="23">
        <f t="shared" si="33"/>
        <v>-3.8432043340462592E-3</v>
      </c>
      <c r="H1076" s="62">
        <v>1033</v>
      </c>
      <c r="I1076" s="62">
        <v>-8.6752191927740052E-4</v>
      </c>
      <c r="J1076" s="62">
        <v>-1.7699692180654294E-3</v>
      </c>
    </row>
    <row r="1077" spans="1:10" ht="15" x14ac:dyDescent="0.2">
      <c r="A1077" s="58">
        <v>44960</v>
      </c>
      <c r="B1077" s="60">
        <v>138.9032</v>
      </c>
      <c r="C1077" s="60">
        <v>393.44310000000002</v>
      </c>
      <c r="D1077" s="23">
        <f t="shared" si="32"/>
        <v>2.4947726179735388E-3</v>
      </c>
      <c r="E1077" s="23">
        <f t="shared" si="33"/>
        <v>7.7471852360042771E-3</v>
      </c>
      <c r="H1077" s="62">
        <v>1034</v>
      </c>
      <c r="I1077" s="62">
        <v>6.0442301214160884E-3</v>
      </c>
      <c r="J1077" s="62">
        <v>-1.0262967645913772E-2</v>
      </c>
    </row>
    <row r="1078" spans="1:10" ht="15" x14ac:dyDescent="0.2">
      <c r="A1078" s="58">
        <v>44988</v>
      </c>
      <c r="B1078" s="60">
        <v>139.0712</v>
      </c>
      <c r="C1078" s="60">
        <v>399.75310000000002</v>
      </c>
      <c r="D1078" s="23">
        <f t="shared" si="32"/>
        <v>1.2087445495332504E-3</v>
      </c>
      <c r="E1078" s="23">
        <f t="shared" si="33"/>
        <v>1.5910648874737796E-2</v>
      </c>
      <c r="H1078" s="62">
        <v>1035</v>
      </c>
      <c r="I1078" s="62">
        <v>7.8935407715959157E-4</v>
      </c>
      <c r="J1078" s="62">
        <v>6.9011106237961885E-3</v>
      </c>
    </row>
    <row r="1079" spans="1:10" ht="15" x14ac:dyDescent="0.2">
      <c r="A1079" s="58">
        <v>45080</v>
      </c>
      <c r="B1079" s="60">
        <v>139.0515</v>
      </c>
      <c r="C1079" s="60">
        <v>400.03</v>
      </c>
      <c r="D1079" s="23">
        <f t="shared" si="32"/>
        <v>-1.4166409309955208E-4</v>
      </c>
      <c r="E1079" s="23">
        <f t="shared" si="33"/>
        <v>6.9243776484841839E-4</v>
      </c>
      <c r="H1079" s="62">
        <v>1036</v>
      </c>
      <c r="I1079" s="62">
        <v>-1.2663919402206808E-3</v>
      </c>
      <c r="J1079" s="62">
        <v>-1.0212573744117706E-2</v>
      </c>
    </row>
    <row r="1080" spans="1:10" ht="15" x14ac:dyDescent="0.2">
      <c r="A1080" s="58">
        <v>45110</v>
      </c>
      <c r="B1080" s="60">
        <v>137.66739999999999</v>
      </c>
      <c r="C1080" s="60">
        <v>393.89800000000002</v>
      </c>
      <c r="D1080" s="23">
        <f t="shared" si="32"/>
        <v>-1.0003736953056482E-2</v>
      </c>
      <c r="E1080" s="23">
        <f t="shared" si="33"/>
        <v>-1.544755176247249E-2</v>
      </c>
      <c r="H1080" s="62">
        <v>1037</v>
      </c>
      <c r="I1080" s="62">
        <v>1.1274912959164095E-2</v>
      </c>
      <c r="J1080" s="62">
        <v>1.139825812623378E-2</v>
      </c>
    </row>
    <row r="1081" spans="1:10" ht="15" x14ac:dyDescent="0.2">
      <c r="A1081" s="58">
        <v>45141</v>
      </c>
      <c r="B1081" s="60">
        <v>136.53039999999999</v>
      </c>
      <c r="C1081" s="60">
        <v>394.54090000000002</v>
      </c>
      <c r="D1081" s="23">
        <f t="shared" si="32"/>
        <v>-8.2933307038527328E-3</v>
      </c>
      <c r="E1081" s="23">
        <f t="shared" si="33"/>
        <v>1.6308179174983355E-3</v>
      </c>
      <c r="H1081" s="62">
        <v>1038</v>
      </c>
      <c r="I1081" s="62">
        <v>-5.4132090487580969E-3</v>
      </c>
      <c r="J1081" s="62">
        <v>4.8461157177817956E-3</v>
      </c>
    </row>
    <row r="1082" spans="1:10" ht="15" x14ac:dyDescent="0.2">
      <c r="A1082" s="58">
        <v>45172</v>
      </c>
      <c r="B1082" s="60">
        <v>135.61099999999999</v>
      </c>
      <c r="C1082" s="60">
        <v>387.26170000000002</v>
      </c>
      <c r="D1082" s="23">
        <f t="shared" si="32"/>
        <v>-6.7568072912736112E-3</v>
      </c>
      <c r="E1082" s="23">
        <f t="shared" si="33"/>
        <v>-1.8622118569403524E-2</v>
      </c>
      <c r="H1082" s="62">
        <v>1039</v>
      </c>
      <c r="I1082" s="62">
        <v>1.8223236240381144E-6</v>
      </c>
      <c r="J1082" s="62">
        <v>6.9866933773776625E-3</v>
      </c>
    </row>
    <row r="1083" spans="1:10" ht="15" x14ac:dyDescent="0.2">
      <c r="A1083" s="58">
        <v>45202</v>
      </c>
      <c r="B1083" s="60">
        <v>135.41329999999999</v>
      </c>
      <c r="C1083" s="60">
        <v>381.6737</v>
      </c>
      <c r="D1083" s="23">
        <f t="shared" si="32"/>
        <v>-1.4589100317992814E-3</v>
      </c>
      <c r="E1083" s="23">
        <f t="shared" si="33"/>
        <v>-1.4534636783208703E-2</v>
      </c>
      <c r="H1083" s="62">
        <v>1040</v>
      </c>
      <c r="I1083" s="62">
        <v>4.2478291209075494E-3</v>
      </c>
      <c r="J1083" s="62">
        <v>8.3205269943364881E-3</v>
      </c>
    </row>
    <row r="1084" spans="1:10" ht="15" x14ac:dyDescent="0.2">
      <c r="A1084" s="57" t="s">
        <v>922</v>
      </c>
      <c r="B1084" s="60">
        <v>135.80869999999999</v>
      </c>
      <c r="C1084" s="60">
        <v>381.12970000000001</v>
      </c>
      <c r="D1084" s="23">
        <f t="shared" si="32"/>
        <v>2.9156947453892884E-3</v>
      </c>
      <c r="E1084" s="23">
        <f t="shared" si="33"/>
        <v>-1.4263179535522E-3</v>
      </c>
      <c r="H1084" s="62">
        <v>1041</v>
      </c>
      <c r="I1084" s="62">
        <v>-3.8366230768491823E-3</v>
      </c>
      <c r="J1084" s="62">
        <v>7.4708073561882016E-3</v>
      </c>
    </row>
    <row r="1085" spans="1:10" ht="15" x14ac:dyDescent="0.2">
      <c r="A1085" s="57" t="s">
        <v>923</v>
      </c>
      <c r="B1085" s="60">
        <v>136.53039999999999</v>
      </c>
      <c r="C1085" s="60">
        <v>387.4298</v>
      </c>
      <c r="D1085" s="23">
        <f t="shared" si="32"/>
        <v>5.3000225776836706E-3</v>
      </c>
      <c r="E1085" s="23">
        <f t="shared" si="33"/>
        <v>1.6394933946906547E-2</v>
      </c>
      <c r="H1085" s="62">
        <v>1042</v>
      </c>
      <c r="I1085" s="62">
        <v>1.7865058701768274E-3</v>
      </c>
      <c r="J1085" s="62">
        <v>2.0854857114096107E-3</v>
      </c>
    </row>
    <row r="1086" spans="1:10" ht="15" x14ac:dyDescent="0.2">
      <c r="A1086" s="57" t="s">
        <v>924</v>
      </c>
      <c r="B1086" s="60">
        <v>138.05289999999999</v>
      </c>
      <c r="C1086" s="60">
        <v>385.00670000000002</v>
      </c>
      <c r="D1086" s="23">
        <f t="shared" si="32"/>
        <v>1.108964458569086E-2</v>
      </c>
      <c r="E1086" s="23">
        <f t="shared" si="33"/>
        <v>-6.2739343576269473E-3</v>
      </c>
      <c r="H1086" s="62">
        <v>1043</v>
      </c>
      <c r="I1086" s="62">
        <v>-2.4748522674438158E-3</v>
      </c>
      <c r="J1086" s="62">
        <v>6.41268482511254E-4</v>
      </c>
    </row>
    <row r="1087" spans="1:10" ht="15" x14ac:dyDescent="0.2">
      <c r="A1087" s="57" t="s">
        <v>925</v>
      </c>
      <c r="B1087" s="60">
        <v>137.2687</v>
      </c>
      <c r="C1087" s="60">
        <v>391.76170000000002</v>
      </c>
      <c r="D1087" s="23">
        <f t="shared" si="32"/>
        <v>-5.6966262051917106E-3</v>
      </c>
      <c r="E1087" s="23">
        <f t="shared" si="33"/>
        <v>1.7393010042347588E-2</v>
      </c>
      <c r="H1087" s="62">
        <v>1044</v>
      </c>
      <c r="I1087" s="62">
        <v>-1.1083016230902876E-2</v>
      </c>
      <c r="J1087" s="62">
        <v>-4.8310593710177725E-3</v>
      </c>
    </row>
    <row r="1088" spans="1:10" ht="15" x14ac:dyDescent="0.2">
      <c r="A1088" s="57" t="s">
        <v>926</v>
      </c>
      <c r="B1088" s="60">
        <v>138.38050000000001</v>
      </c>
      <c r="C1088" s="60">
        <v>387.18099999999998</v>
      </c>
      <c r="D1088" s="23">
        <f t="shared" si="32"/>
        <v>8.0668184711498812E-3</v>
      </c>
      <c r="E1088" s="23">
        <f t="shared" si="33"/>
        <v>-1.1761462825606982E-2</v>
      </c>
      <c r="H1088" s="62">
        <v>1045</v>
      </c>
      <c r="I1088" s="62">
        <v>-6.2432704352855311E-3</v>
      </c>
      <c r="J1088" s="62">
        <v>-1.0629400706396704E-3</v>
      </c>
    </row>
    <row r="1089" spans="1:10" ht="15" x14ac:dyDescent="0.2">
      <c r="A1089" s="57" t="s">
        <v>927</v>
      </c>
      <c r="B1089" s="60">
        <v>139.86959999999999</v>
      </c>
      <c r="C1089" s="60">
        <v>390.904</v>
      </c>
      <c r="D1089" s="23">
        <f t="shared" si="32"/>
        <v>1.0703422685694334E-2</v>
      </c>
      <c r="E1089" s="23">
        <f t="shared" si="33"/>
        <v>9.5697215921619495E-3</v>
      </c>
      <c r="H1089" s="62">
        <v>1046</v>
      </c>
      <c r="I1089" s="62">
        <v>5.8428088592207099E-3</v>
      </c>
      <c r="J1089" s="62">
        <v>1.2614797878942988E-2</v>
      </c>
    </row>
    <row r="1090" spans="1:10" ht="15" x14ac:dyDescent="0.2">
      <c r="A1090" s="57" t="s">
        <v>928</v>
      </c>
      <c r="B1090" s="60">
        <v>139.3931</v>
      </c>
      <c r="C1090" s="60">
        <v>396.0367</v>
      </c>
      <c r="D1090" s="23">
        <f t="shared" si="32"/>
        <v>-3.4125607352940525E-3</v>
      </c>
      <c r="E1090" s="23">
        <f t="shared" si="33"/>
        <v>1.3044878185265115E-2</v>
      </c>
      <c r="H1090" s="62">
        <v>1047</v>
      </c>
      <c r="I1090" s="62">
        <v>7.0192910156059839E-3</v>
      </c>
      <c r="J1090" s="62">
        <v>4.9077363111004867E-3</v>
      </c>
    </row>
    <row r="1091" spans="1:10" ht="15" x14ac:dyDescent="0.2">
      <c r="A1091" s="57" t="s">
        <v>929</v>
      </c>
      <c r="B1091" s="60">
        <v>138.49959999999999</v>
      </c>
      <c r="C1091" s="60">
        <v>389.28570000000002</v>
      </c>
      <c r="D1091" s="23">
        <f t="shared" si="32"/>
        <v>-6.4305617168650608E-3</v>
      </c>
      <c r="E1091" s="23">
        <f t="shared" si="33"/>
        <v>-1.7193362383148114E-2</v>
      </c>
      <c r="H1091" s="62">
        <v>1048</v>
      </c>
      <c r="I1091" s="62">
        <v>1.491811232374509E-3</v>
      </c>
      <c r="J1091" s="62">
        <v>-2.5654958384292966E-3</v>
      </c>
    </row>
    <row r="1092" spans="1:10" ht="15" x14ac:dyDescent="0.2">
      <c r="A1092" s="57" t="s">
        <v>930</v>
      </c>
      <c r="B1092" s="60">
        <v>139.62139999999999</v>
      </c>
      <c r="C1092" s="60">
        <v>390.3381</v>
      </c>
      <c r="D1092" s="23">
        <f t="shared" si="32"/>
        <v>8.0670361721342804E-3</v>
      </c>
      <c r="E1092" s="23">
        <f t="shared" si="33"/>
        <v>2.6997652950608419E-3</v>
      </c>
      <c r="H1092" s="62">
        <v>1049</v>
      </c>
      <c r="I1092" s="62">
        <v>-1.8803626831778795E-3</v>
      </c>
      <c r="J1092" s="62">
        <v>2.2549701611925361E-3</v>
      </c>
    </row>
    <row r="1093" spans="1:10" ht="15" x14ac:dyDescent="0.2">
      <c r="A1093" s="57" t="s">
        <v>931</v>
      </c>
      <c r="B1093" s="60">
        <v>140.76300000000001</v>
      </c>
      <c r="C1093" s="60">
        <v>392.89949999999999</v>
      </c>
      <c r="D1093" s="23">
        <f t="shared" ref="D1093:D1156" si="34">LN(B1093/B1092)</f>
        <v>8.1431513905294885E-3</v>
      </c>
      <c r="E1093" s="23">
        <f t="shared" ref="E1093:E1156" si="35">LN(C1093/C1092)</f>
        <v>6.5405673353156942E-3</v>
      </c>
      <c r="H1093" s="62">
        <v>1050</v>
      </c>
      <c r="I1093" s="62">
        <v>-1.3091460030549524E-4</v>
      </c>
      <c r="J1093" s="62">
        <v>1.106134398095315E-2</v>
      </c>
    </row>
    <row r="1094" spans="1:10" ht="15" x14ac:dyDescent="0.2">
      <c r="A1094" s="57" t="s">
        <v>932</v>
      </c>
      <c r="B1094" s="60">
        <v>143.1156</v>
      </c>
      <c r="C1094" s="60">
        <v>393.63420000000002</v>
      </c>
      <c r="D1094" s="23">
        <f t="shared" si="34"/>
        <v>1.6575070196546176E-2</v>
      </c>
      <c r="E1094" s="23">
        <f t="shared" si="35"/>
        <v>1.8681976721027741E-3</v>
      </c>
      <c r="H1094" s="62">
        <v>1051</v>
      </c>
      <c r="I1094" s="62">
        <v>3.7515006172128863E-3</v>
      </c>
      <c r="J1094" s="62">
        <v>-1.4563993170226236E-3</v>
      </c>
    </row>
    <row r="1095" spans="1:10" ht="15" x14ac:dyDescent="0.2">
      <c r="A1095" s="57" t="s">
        <v>933</v>
      </c>
      <c r="B1095" s="60">
        <v>142.55969999999999</v>
      </c>
      <c r="C1095" s="60">
        <v>392.75060000000002</v>
      </c>
      <c r="D1095" s="23">
        <f t="shared" si="34"/>
        <v>-3.8918359526092525E-3</v>
      </c>
      <c r="E1095" s="23">
        <f t="shared" si="35"/>
        <v>-2.2472468233287668E-3</v>
      </c>
      <c r="H1095" s="62">
        <v>1052</v>
      </c>
      <c r="I1095" s="62">
        <v>-3.3752026011011254E-3</v>
      </c>
      <c r="J1095" s="62">
        <v>-9.2509449668696959E-3</v>
      </c>
    </row>
    <row r="1096" spans="1:10" ht="15" x14ac:dyDescent="0.2">
      <c r="A1096" s="57" t="s">
        <v>934</v>
      </c>
      <c r="B1096" s="60">
        <v>143.17519999999999</v>
      </c>
      <c r="C1096" s="60">
        <v>398.45909999999998</v>
      </c>
      <c r="D1096" s="23">
        <f t="shared" si="34"/>
        <v>4.3081958276801171E-3</v>
      </c>
      <c r="E1096" s="23">
        <f t="shared" si="35"/>
        <v>1.4430053258213428E-2</v>
      </c>
      <c r="H1096" s="62">
        <v>1053</v>
      </c>
      <c r="I1096" s="62">
        <v>5.7456808941186233E-3</v>
      </c>
      <c r="J1096" s="62">
        <v>8.8504774423863938E-3</v>
      </c>
    </row>
    <row r="1097" spans="1:10" ht="15" x14ac:dyDescent="0.2">
      <c r="A1097" s="57" t="s">
        <v>935</v>
      </c>
      <c r="B1097" s="60">
        <v>144.60470000000001</v>
      </c>
      <c r="C1097" s="60">
        <v>400.79219999999998</v>
      </c>
      <c r="D1097" s="23">
        <f t="shared" si="34"/>
        <v>9.934757483392358E-3</v>
      </c>
      <c r="E1097" s="23">
        <f t="shared" si="35"/>
        <v>5.8382304212944817E-3</v>
      </c>
      <c r="H1097" s="62">
        <v>1054</v>
      </c>
      <c r="I1097" s="62">
        <v>2.8019750134831121E-3</v>
      </c>
      <c r="J1097" s="62">
        <v>7.7695848489778147E-3</v>
      </c>
    </row>
    <row r="1098" spans="1:10" ht="15" x14ac:dyDescent="0.2">
      <c r="A1098" s="57" t="s">
        <v>936</v>
      </c>
      <c r="B1098" s="60">
        <v>146.3717</v>
      </c>
      <c r="C1098" s="60">
        <v>406.44130000000001</v>
      </c>
      <c r="D1098" s="23">
        <f t="shared" si="34"/>
        <v>1.2145464176014113E-2</v>
      </c>
      <c r="E1098" s="23">
        <f t="shared" si="35"/>
        <v>1.3996426613208346E-2</v>
      </c>
      <c r="H1098" s="62">
        <v>1055</v>
      </c>
      <c r="I1098" s="62">
        <v>-3.0240043729343261E-3</v>
      </c>
      <c r="J1098" s="62">
        <v>1.74761427407455E-2</v>
      </c>
    </row>
    <row r="1099" spans="1:10" ht="15" x14ac:dyDescent="0.2">
      <c r="A1099" s="58">
        <v>44989</v>
      </c>
      <c r="B1099" s="60">
        <v>147.6026</v>
      </c>
      <c r="C1099" s="60">
        <v>407.99</v>
      </c>
      <c r="D1099" s="23">
        <f t="shared" si="34"/>
        <v>8.3742503571112136E-3</v>
      </c>
      <c r="E1099" s="23">
        <f t="shared" si="35"/>
        <v>3.8031491832202775E-3</v>
      </c>
      <c r="H1099" s="62">
        <v>1056</v>
      </c>
      <c r="I1099" s="62">
        <v>-5.7956805819251219E-3</v>
      </c>
      <c r="J1099" s="62">
        <v>-4.890149871818553E-3</v>
      </c>
    </row>
    <row r="1100" spans="1:10" ht="15" x14ac:dyDescent="0.2">
      <c r="A1100" s="58">
        <v>45020</v>
      </c>
      <c r="B1100" s="60">
        <v>146.1533</v>
      </c>
      <c r="C1100" s="60">
        <v>405.72649999999999</v>
      </c>
      <c r="D1100" s="23">
        <f t="shared" si="34"/>
        <v>-9.8674563434706809E-3</v>
      </c>
      <c r="E1100" s="23">
        <f t="shared" si="35"/>
        <v>-5.5633770192942767E-3</v>
      </c>
      <c r="H1100" s="62">
        <v>1057</v>
      </c>
      <c r="I1100" s="62">
        <v>-3.0287065904986308E-3</v>
      </c>
      <c r="J1100" s="62">
        <v>-3.1015122025191645E-3</v>
      </c>
    </row>
    <row r="1101" spans="1:10" ht="15" x14ac:dyDescent="0.2">
      <c r="A1101" s="58">
        <v>45050</v>
      </c>
      <c r="B1101" s="60">
        <v>148.5754</v>
      </c>
      <c r="C1101" s="60">
        <v>404.66419999999999</v>
      </c>
      <c r="D1101" s="23">
        <f t="shared" si="34"/>
        <v>1.6436502648167442E-2</v>
      </c>
      <c r="E1101" s="23">
        <f t="shared" si="35"/>
        <v>-2.6216998997143372E-3</v>
      </c>
      <c r="H1101" s="62">
        <v>1058</v>
      </c>
      <c r="I1101" s="62">
        <v>1.2513042210769397E-3</v>
      </c>
      <c r="J1101" s="62">
        <v>1.1742598663150796E-2</v>
      </c>
    </row>
    <row r="1102" spans="1:10" ht="15" x14ac:dyDescent="0.2">
      <c r="A1102" s="58">
        <v>45081</v>
      </c>
      <c r="B1102" s="60">
        <v>149.69720000000001</v>
      </c>
      <c r="C1102" s="60">
        <v>406.24270000000001</v>
      </c>
      <c r="D1102" s="23">
        <f t="shared" si="34"/>
        <v>7.5220136837678185E-3</v>
      </c>
      <c r="E1102" s="23">
        <f t="shared" si="35"/>
        <v>3.8931768708680712E-3</v>
      </c>
      <c r="H1102" s="62">
        <v>1059</v>
      </c>
      <c r="I1102" s="62">
        <v>-2.1707912200862539E-3</v>
      </c>
      <c r="J1102" s="62">
        <v>-8.8242772725230408E-3</v>
      </c>
    </row>
    <row r="1103" spans="1:10" ht="15" x14ac:dyDescent="0.2">
      <c r="A1103" s="58">
        <v>45203</v>
      </c>
      <c r="B1103" s="60">
        <v>149.4093</v>
      </c>
      <c r="C1103" s="60">
        <v>406.65969999999999</v>
      </c>
      <c r="D1103" s="23">
        <f t="shared" si="34"/>
        <v>-1.9250674185304661E-3</v>
      </c>
      <c r="E1103" s="23">
        <f t="shared" si="35"/>
        <v>1.0259535131822179E-3</v>
      </c>
      <c r="H1103" s="62">
        <v>1060</v>
      </c>
      <c r="I1103" s="62">
        <v>4.4748144694982889E-3</v>
      </c>
      <c r="J1103" s="62">
        <v>-1.3181743291408234E-2</v>
      </c>
    </row>
    <row r="1104" spans="1:10" ht="15" x14ac:dyDescent="0.2">
      <c r="A1104" s="58">
        <v>45234</v>
      </c>
      <c r="B1104" s="60">
        <v>148.9725</v>
      </c>
      <c r="C1104" s="60">
        <v>406.76889999999997</v>
      </c>
      <c r="D1104" s="23">
        <f t="shared" si="34"/>
        <v>-2.9277946042290206E-3</v>
      </c>
      <c r="E1104" s="23">
        <f t="shared" si="35"/>
        <v>2.6849314286702839E-4</v>
      </c>
      <c r="H1104" s="62">
        <v>1061</v>
      </c>
      <c r="I1104" s="62">
        <v>7.2888587393702287E-3</v>
      </c>
      <c r="J1104" s="62">
        <v>-4.9578703882448543E-3</v>
      </c>
    </row>
    <row r="1105" spans="1:10" ht="15" x14ac:dyDescent="0.2">
      <c r="A1105" s="58">
        <v>45264</v>
      </c>
      <c r="B1105" s="60">
        <v>148.24780000000001</v>
      </c>
      <c r="C1105" s="60">
        <v>405.11090000000002</v>
      </c>
      <c r="D1105" s="23">
        <f t="shared" si="34"/>
        <v>-4.8765271829985237E-3</v>
      </c>
      <c r="E1105" s="23">
        <f t="shared" si="35"/>
        <v>-4.084354124560154E-3</v>
      </c>
      <c r="H1105" s="62">
        <v>1062</v>
      </c>
      <c r="I1105" s="62">
        <v>7.1512768934880906E-3</v>
      </c>
      <c r="J1105" s="62">
        <v>4.5193550039435357E-3</v>
      </c>
    </row>
    <row r="1106" spans="1:10" ht="15" x14ac:dyDescent="0.2">
      <c r="A1106" s="57" t="s">
        <v>937</v>
      </c>
      <c r="B1106" s="60">
        <v>148.39670000000001</v>
      </c>
      <c r="C1106" s="60">
        <v>410.49189999999999</v>
      </c>
      <c r="D1106" s="23">
        <f t="shared" si="34"/>
        <v>1.003895319179624E-3</v>
      </c>
      <c r="E1106" s="23">
        <f t="shared" si="35"/>
        <v>1.3195339880480368E-2</v>
      </c>
      <c r="H1106" s="62">
        <v>1063</v>
      </c>
      <c r="I1106" s="62">
        <v>-1.0249877696207202E-3</v>
      </c>
      <c r="J1106" s="62">
        <v>5.6467898224831208E-4</v>
      </c>
    </row>
    <row r="1107" spans="1:10" ht="15" x14ac:dyDescent="0.2">
      <c r="A1107" s="57" t="s">
        <v>938</v>
      </c>
      <c r="B1107" s="60">
        <v>147.39410000000001</v>
      </c>
      <c r="C1107" s="60">
        <v>409.48910000000001</v>
      </c>
      <c r="D1107" s="23">
        <f t="shared" si="34"/>
        <v>-6.7791414721775634E-3</v>
      </c>
      <c r="E1107" s="23">
        <f t="shared" si="35"/>
        <v>-2.4459115514533654E-3</v>
      </c>
      <c r="H1107" s="62">
        <v>1064</v>
      </c>
      <c r="I1107" s="62">
        <v>3.6422783581315163E-3</v>
      </c>
      <c r="J1107" s="62">
        <v>-4.0013339499779402E-4</v>
      </c>
    </row>
    <row r="1108" spans="1:10" ht="15" x14ac:dyDescent="0.2">
      <c r="A1108" s="57" t="s">
        <v>939</v>
      </c>
      <c r="B1108" s="60">
        <v>148.4265</v>
      </c>
      <c r="C1108" s="60">
        <v>410.95850000000002</v>
      </c>
      <c r="D1108" s="23">
        <f t="shared" si="34"/>
        <v>6.9799344027849123E-3</v>
      </c>
      <c r="E1108" s="23">
        <f t="shared" si="35"/>
        <v>3.5819510498387745E-3</v>
      </c>
      <c r="H1108" s="62">
        <v>1065</v>
      </c>
      <c r="I1108" s="62">
        <v>-6.8985101887065175E-3</v>
      </c>
      <c r="J1108" s="62">
        <v>-6.9661152117088138E-3</v>
      </c>
    </row>
    <row r="1109" spans="1:10" ht="15" x14ac:dyDescent="0.2">
      <c r="A1109" s="57" t="s">
        <v>940</v>
      </c>
      <c r="B1109" s="60">
        <v>148.75409999999999</v>
      </c>
      <c r="C1109" s="60">
        <v>411.22649999999999</v>
      </c>
      <c r="D1109" s="23">
        <f t="shared" si="34"/>
        <v>2.2047208512242155E-3</v>
      </c>
      <c r="E1109" s="23">
        <f t="shared" si="35"/>
        <v>6.5192142763903071E-4</v>
      </c>
      <c r="H1109" s="62">
        <v>1066</v>
      </c>
      <c r="I1109" s="62">
        <v>7.0635087176591522E-3</v>
      </c>
      <c r="J1109" s="62">
        <v>-9.5646645770058707E-3</v>
      </c>
    </row>
    <row r="1110" spans="1:10" ht="15" x14ac:dyDescent="0.2">
      <c r="A1110" s="57" t="s">
        <v>941</v>
      </c>
      <c r="B1110" s="60">
        <v>148.91290000000001</v>
      </c>
      <c r="C1110" s="60">
        <v>411.15699999999998</v>
      </c>
      <c r="D1110" s="23">
        <f t="shared" si="34"/>
        <v>1.0669641919662312E-3</v>
      </c>
      <c r="E1110" s="23">
        <f t="shared" si="35"/>
        <v>-1.6902090123513356E-4</v>
      </c>
      <c r="H1110" s="62">
        <v>1067</v>
      </c>
      <c r="I1110" s="62">
        <v>3.0351459929918272E-3</v>
      </c>
      <c r="J1110" s="62">
        <v>-2.3300206164623451E-2</v>
      </c>
    </row>
    <row r="1111" spans="1:10" ht="15" x14ac:dyDescent="0.2">
      <c r="A1111" s="57" t="s">
        <v>942</v>
      </c>
      <c r="B1111" s="60">
        <v>149.86590000000001</v>
      </c>
      <c r="C1111" s="60">
        <v>408.91329999999999</v>
      </c>
      <c r="D1111" s="23">
        <f t="shared" si="34"/>
        <v>6.3793229768615099E-3</v>
      </c>
      <c r="E1111" s="23">
        <f t="shared" si="35"/>
        <v>-5.4719835568136027E-3</v>
      </c>
      <c r="H1111" s="62">
        <v>1068</v>
      </c>
      <c r="I1111" s="62">
        <v>-9.3410985249315157E-3</v>
      </c>
      <c r="J1111" s="62">
        <v>7.9621710479542921E-3</v>
      </c>
    </row>
    <row r="1112" spans="1:10" ht="15" x14ac:dyDescent="0.2">
      <c r="A1112" s="57" t="s">
        <v>943</v>
      </c>
      <c r="B1112" s="60">
        <v>150.62029999999999</v>
      </c>
      <c r="C1112" s="60">
        <v>409.23099999999999</v>
      </c>
      <c r="D1112" s="23">
        <f t="shared" si="34"/>
        <v>5.0212061986599082E-3</v>
      </c>
      <c r="E1112" s="23">
        <f t="shared" si="35"/>
        <v>7.766356520939972E-4</v>
      </c>
      <c r="H1112" s="62">
        <v>1069</v>
      </c>
      <c r="I1112" s="62">
        <v>-6.5358208428240904E-3</v>
      </c>
      <c r="J1112" s="62">
        <v>1.1841067710675982E-2</v>
      </c>
    </row>
    <row r="1113" spans="1:10" ht="15" x14ac:dyDescent="0.2">
      <c r="A1113" s="57" t="s">
        <v>944</v>
      </c>
      <c r="B1113" s="60">
        <v>151.64279999999999</v>
      </c>
      <c r="C1113" s="60">
        <v>409.65789999999998</v>
      </c>
      <c r="D1113" s="23">
        <f t="shared" si="34"/>
        <v>6.7656548240955846E-3</v>
      </c>
      <c r="E1113" s="23">
        <f t="shared" si="35"/>
        <v>1.0426323733853618E-3</v>
      </c>
      <c r="H1113" s="62">
        <v>1070</v>
      </c>
      <c r="I1113" s="62">
        <v>1.4968032616358637E-3</v>
      </c>
      <c r="J1113" s="62">
        <v>-1.2236600710071689E-2</v>
      </c>
    </row>
    <row r="1114" spans="1:10" ht="15" x14ac:dyDescent="0.2">
      <c r="A1114" s="57" t="s">
        <v>945</v>
      </c>
      <c r="B1114" s="60">
        <v>150.4615</v>
      </c>
      <c r="C1114" s="60">
        <v>403.1551</v>
      </c>
      <c r="D1114" s="23">
        <f t="shared" si="34"/>
        <v>-7.8205177532077487E-3</v>
      </c>
      <c r="E1114" s="23">
        <f t="shared" si="35"/>
        <v>-1.6001069727867231E-2</v>
      </c>
      <c r="H1114" s="62">
        <v>1071</v>
      </c>
      <c r="I1114" s="62">
        <v>-3.0109702959380726E-3</v>
      </c>
      <c r="J1114" s="62">
        <v>6.411055670560729E-3</v>
      </c>
    </row>
    <row r="1115" spans="1:10" ht="15" x14ac:dyDescent="0.2">
      <c r="A1115" s="57" t="s">
        <v>946</v>
      </c>
      <c r="B1115" s="60">
        <v>149.8064</v>
      </c>
      <c r="C1115" s="60">
        <v>401.44740000000002</v>
      </c>
      <c r="D1115" s="23">
        <f t="shared" si="34"/>
        <v>-4.3634437074719238E-3</v>
      </c>
      <c r="E1115" s="23">
        <f t="shared" si="35"/>
        <v>-4.2448353421721393E-3</v>
      </c>
      <c r="H1115" s="62">
        <v>1072</v>
      </c>
      <c r="I1115" s="62">
        <v>2.4936421580117338E-3</v>
      </c>
      <c r="J1115" s="62">
        <v>-6.1965572580304669E-3</v>
      </c>
    </row>
    <row r="1116" spans="1:10" ht="15" x14ac:dyDescent="0.2">
      <c r="A1116" s="57" t="s">
        <v>947</v>
      </c>
      <c r="B1116" s="60">
        <v>150.27289999999999</v>
      </c>
      <c r="C1116" s="60">
        <v>409.43950000000001</v>
      </c>
      <c r="D1116" s="23">
        <f t="shared" si="34"/>
        <v>3.10918064528103E-3</v>
      </c>
      <c r="E1116" s="23">
        <f t="shared" si="35"/>
        <v>1.9712635143469801E-2</v>
      </c>
      <c r="H1116" s="62">
        <v>1073</v>
      </c>
      <c r="I1116" s="62">
        <v>-6.0865861370953019E-3</v>
      </c>
      <c r="J1116" s="62">
        <v>2.2433818030490426E-3</v>
      </c>
    </row>
    <row r="1117" spans="1:10" ht="15" x14ac:dyDescent="0.2">
      <c r="A1117" s="57" t="s">
        <v>948</v>
      </c>
      <c r="B1117" s="60">
        <v>149.86590000000001</v>
      </c>
      <c r="C1117" s="60">
        <v>412.9341</v>
      </c>
      <c r="D1117" s="23">
        <f t="shared" si="34"/>
        <v>-2.7120802073566591E-3</v>
      </c>
      <c r="E1117" s="23">
        <f t="shared" si="35"/>
        <v>8.4988648340835523E-3</v>
      </c>
      <c r="H1117" s="62">
        <v>1074</v>
      </c>
      <c r="I1117" s="62">
        <v>1.4168122877720581E-3</v>
      </c>
      <c r="J1117" s="62">
        <v>6.3303729482322192E-3</v>
      </c>
    </row>
    <row r="1118" spans="1:10" ht="15" x14ac:dyDescent="0.2">
      <c r="A1118" s="58">
        <v>44931</v>
      </c>
      <c r="B1118" s="60">
        <v>150.48140000000001</v>
      </c>
      <c r="C1118" s="60">
        <v>412.5172</v>
      </c>
      <c r="D1118" s="23">
        <f t="shared" si="34"/>
        <v>4.0985942715086668E-3</v>
      </c>
      <c r="E1118" s="23">
        <f t="shared" si="35"/>
        <v>-1.0101141895300064E-3</v>
      </c>
      <c r="H1118" s="62">
        <v>1075</v>
      </c>
      <c r="I1118" s="62">
        <v>8.3282644069706602E-4</v>
      </c>
      <c r="J1118" s="62">
        <v>1.507782243404073E-2</v>
      </c>
    </row>
    <row r="1119" spans="1:10" ht="15" x14ac:dyDescent="0.2">
      <c r="A1119" s="58">
        <v>44962</v>
      </c>
      <c r="B1119" s="60">
        <v>150.0744</v>
      </c>
      <c r="C1119" s="60">
        <v>407.88080000000002</v>
      </c>
      <c r="D1119" s="23">
        <f t="shared" si="34"/>
        <v>-2.7083173825170302E-3</v>
      </c>
      <c r="E1119" s="23">
        <f t="shared" si="35"/>
        <v>-1.1302927019851966E-2</v>
      </c>
      <c r="H1119" s="62">
        <v>1076</v>
      </c>
      <c r="I1119" s="62">
        <v>2.1960534979058571E-4</v>
      </c>
      <c r="J1119" s="62">
        <v>4.7283241505783268E-4</v>
      </c>
    </row>
    <row r="1120" spans="1:10" ht="15" x14ac:dyDescent="0.2">
      <c r="A1120" s="58">
        <v>44990</v>
      </c>
      <c r="B1120" s="60">
        <v>149.51849999999999</v>
      </c>
      <c r="C1120" s="60">
        <v>405.08109999999999</v>
      </c>
      <c r="D1120" s="23">
        <f t="shared" si="34"/>
        <v>-3.7110401346585878E-3</v>
      </c>
      <c r="E1120" s="23">
        <f t="shared" si="35"/>
        <v>-6.8876808819038947E-3</v>
      </c>
      <c r="H1120" s="62">
        <v>1077</v>
      </c>
      <c r="I1120" s="62">
        <v>-4.2587657794042879E-3</v>
      </c>
      <c r="J1120" s="62">
        <v>-1.1188785983068203E-2</v>
      </c>
    </row>
    <row r="1121" spans="1:10" ht="15" x14ac:dyDescent="0.2">
      <c r="A1121" s="58">
        <v>45021</v>
      </c>
      <c r="B1121" s="60">
        <v>149.93700000000001</v>
      </c>
      <c r="C1121" s="60">
        <v>402.21190000000001</v>
      </c>
      <c r="D1121" s="23">
        <f t="shared" si="34"/>
        <v>2.79507487729532E-3</v>
      </c>
      <c r="E1121" s="23">
        <f t="shared" si="35"/>
        <v>-7.1082298025103002E-3</v>
      </c>
      <c r="H1121" s="62">
        <v>1078</v>
      </c>
      <c r="I1121" s="62">
        <v>-3.4820696350541629E-3</v>
      </c>
      <c r="J1121" s="62">
        <v>5.1128875525524985E-3</v>
      </c>
    </row>
    <row r="1122" spans="1:10" ht="15" x14ac:dyDescent="0.2">
      <c r="A1122" s="58">
        <v>45051</v>
      </c>
      <c r="B1122" s="60">
        <v>151.23240000000001</v>
      </c>
      <c r="C1122" s="60">
        <v>409.65789999999998</v>
      </c>
      <c r="D1122" s="23">
        <f t="shared" si="34"/>
        <v>8.6025206322620108E-3</v>
      </c>
      <c r="E1122" s="23">
        <f t="shared" si="35"/>
        <v>1.8343356986282089E-2</v>
      </c>
      <c r="H1122" s="62">
        <v>1079</v>
      </c>
      <c r="I1122" s="62">
        <v>-2.7843337545816298E-3</v>
      </c>
      <c r="J1122" s="62">
        <v>-1.5837784814821895E-2</v>
      </c>
    </row>
    <row r="1123" spans="1:10" ht="15" x14ac:dyDescent="0.2">
      <c r="A1123" s="58">
        <v>45143</v>
      </c>
      <c r="B1123" s="60">
        <v>152.179</v>
      </c>
      <c r="C1123" s="60">
        <v>409.76710000000003</v>
      </c>
      <c r="D1123" s="23">
        <f t="shared" si="34"/>
        <v>6.2397330572477039E-3</v>
      </c>
      <c r="E1123" s="23">
        <f t="shared" si="35"/>
        <v>2.6652835987787596E-4</v>
      </c>
      <c r="H1123" s="62">
        <v>1080</v>
      </c>
      <c r="I1123" s="62">
        <v>-3.7855654433557797E-4</v>
      </c>
      <c r="J1123" s="62">
        <v>-1.4156080238873124E-2</v>
      </c>
    </row>
    <row r="1124" spans="1:10" ht="15" x14ac:dyDescent="0.2">
      <c r="A1124" s="58">
        <v>45174</v>
      </c>
      <c r="B1124" s="60">
        <v>152.43809999999999</v>
      </c>
      <c r="C1124" s="60">
        <v>407.97019999999998</v>
      </c>
      <c r="D1124" s="23">
        <f t="shared" si="34"/>
        <v>1.7011524466914243E-3</v>
      </c>
      <c r="E1124" s="23">
        <f t="shared" si="35"/>
        <v>-4.3948169960500542E-3</v>
      </c>
      <c r="H1124" s="62">
        <v>1081</v>
      </c>
      <c r="I1124" s="62">
        <v>1.6079531898750884E-3</v>
      </c>
      <c r="J1124" s="62">
        <v>-3.0342711434272881E-3</v>
      </c>
    </row>
    <row r="1125" spans="1:10" ht="15" x14ac:dyDescent="0.2">
      <c r="A1125" s="58">
        <v>45204</v>
      </c>
      <c r="B1125" s="60">
        <v>152.00960000000001</v>
      </c>
      <c r="C1125" s="60">
        <v>409.87630000000001</v>
      </c>
      <c r="D1125" s="23">
        <f t="shared" si="34"/>
        <v>-2.8149352611157984E-3</v>
      </c>
      <c r="E1125" s="23">
        <f t="shared" si="35"/>
        <v>4.6612743374892449E-3</v>
      </c>
      <c r="H1125" s="62">
        <v>1082</v>
      </c>
      <c r="I1125" s="62">
        <v>2.6906773877502189E-3</v>
      </c>
      <c r="J1125" s="62">
        <v>1.3704256559156327E-2</v>
      </c>
    </row>
    <row r="1126" spans="1:10" ht="15" x14ac:dyDescent="0.2">
      <c r="A1126" s="58">
        <v>45235</v>
      </c>
      <c r="B1126" s="60">
        <v>152.57759999999999</v>
      </c>
      <c r="C1126" s="60">
        <v>409.16149999999999</v>
      </c>
      <c r="D1126" s="23">
        <f t="shared" si="34"/>
        <v>3.7296423383351785E-3</v>
      </c>
      <c r="E1126" s="23">
        <f t="shared" si="35"/>
        <v>-1.7454632288724933E-3</v>
      </c>
      <c r="H1126" s="62">
        <v>1083</v>
      </c>
      <c r="I1126" s="62">
        <v>5.3197469979420755E-3</v>
      </c>
      <c r="J1126" s="62">
        <v>-1.1593681355569024E-2</v>
      </c>
    </row>
    <row r="1127" spans="1:10" ht="15" x14ac:dyDescent="0.2">
      <c r="A1127" s="58">
        <v>45265</v>
      </c>
      <c r="B1127" s="60">
        <v>152.52780000000001</v>
      </c>
      <c r="C1127" s="60">
        <v>408.62540000000001</v>
      </c>
      <c r="D1127" s="23">
        <f t="shared" si="34"/>
        <v>-3.2644456926837718E-4</v>
      </c>
      <c r="E1127" s="23">
        <f t="shared" si="35"/>
        <v>-1.3110996930752942E-3</v>
      </c>
      <c r="H1127" s="62">
        <v>1084</v>
      </c>
      <c r="I1127" s="62">
        <v>-2.3029051102136152E-3</v>
      </c>
      <c r="J1127" s="62">
        <v>1.9695915152561201E-2</v>
      </c>
    </row>
    <row r="1128" spans="1:10" ht="15" x14ac:dyDescent="0.2">
      <c r="A1128" s="57" t="s">
        <v>949</v>
      </c>
      <c r="B1128" s="60">
        <v>151.34200000000001</v>
      </c>
      <c r="C1128" s="60">
        <v>410.03519999999997</v>
      </c>
      <c r="D1128" s="23">
        <f t="shared" si="34"/>
        <v>-7.8046980597895558E-3</v>
      </c>
      <c r="E1128" s="23">
        <f t="shared" si="35"/>
        <v>3.4441657351522038E-3</v>
      </c>
      <c r="H1128" s="62">
        <v>1085</v>
      </c>
      <c r="I1128" s="62">
        <v>3.9470804812605344E-3</v>
      </c>
      <c r="J1128" s="62">
        <v>-1.5708543306867516E-2</v>
      </c>
    </row>
    <row r="1129" spans="1:10" ht="15" x14ac:dyDescent="0.2">
      <c r="A1129" s="57" t="s">
        <v>950</v>
      </c>
      <c r="B1129" s="60">
        <v>149.24940000000001</v>
      </c>
      <c r="C1129" s="60">
        <v>407.29500000000002</v>
      </c>
      <c r="D1129" s="23">
        <f t="shared" si="34"/>
        <v>-1.3923444291786241E-2</v>
      </c>
      <c r="E1129" s="23">
        <f t="shared" si="35"/>
        <v>-6.7052710563220335E-3</v>
      </c>
      <c r="H1129" s="62">
        <v>1086</v>
      </c>
      <c r="I1129" s="62">
        <v>5.1443634826336326E-3</v>
      </c>
      <c r="J1129" s="62">
        <v>4.4253581095283169E-3</v>
      </c>
    </row>
    <row r="1130" spans="1:10" ht="15" x14ac:dyDescent="0.2">
      <c r="A1130" s="57" t="s">
        <v>951</v>
      </c>
      <c r="B1130" s="60">
        <v>149.00030000000001</v>
      </c>
      <c r="C1130" s="60">
        <v>412.23919999999998</v>
      </c>
      <c r="D1130" s="23">
        <f t="shared" si="34"/>
        <v>-1.6704127978773081E-3</v>
      </c>
      <c r="E1130" s="23">
        <f t="shared" si="35"/>
        <v>1.2066024785616044E-2</v>
      </c>
      <c r="H1130" s="62">
        <v>1087</v>
      </c>
      <c r="I1130" s="62">
        <v>-1.2657100901775063E-3</v>
      </c>
      <c r="J1130" s="62">
        <v>1.4310588275442621E-2</v>
      </c>
    </row>
    <row r="1131" spans="1:10" ht="15" x14ac:dyDescent="0.2">
      <c r="A1131" s="57" t="s">
        <v>952</v>
      </c>
      <c r="B1131" s="60">
        <v>150.93340000000001</v>
      </c>
      <c r="C1131" s="60">
        <v>416.21039999999999</v>
      </c>
      <c r="D1131" s="23">
        <f t="shared" si="34"/>
        <v>1.2890360550627948E-2</v>
      </c>
      <c r="E1131" s="23">
        <f t="shared" si="35"/>
        <v>9.5871382329148266E-3</v>
      </c>
      <c r="H1131" s="62">
        <v>1088</v>
      </c>
      <c r="I1131" s="62">
        <v>-2.6361855120969118E-3</v>
      </c>
      <c r="J1131" s="62">
        <v>-1.4557176871051201E-2</v>
      </c>
    </row>
    <row r="1132" spans="1:10" ht="15" x14ac:dyDescent="0.2">
      <c r="A1132" s="57" t="s">
        <v>953</v>
      </c>
      <c r="B1132" s="60">
        <v>149.37899999999999</v>
      </c>
      <c r="C1132" s="60">
        <v>415.60480000000001</v>
      </c>
      <c r="D1132" s="23">
        <f t="shared" si="34"/>
        <v>-1.0351979346956875E-2</v>
      </c>
      <c r="E1132" s="23">
        <f t="shared" si="35"/>
        <v>-1.4560929086165487E-3</v>
      </c>
      <c r="H1132" s="62">
        <v>1089</v>
      </c>
      <c r="I1132" s="62">
        <v>3.9471793393623935E-3</v>
      </c>
      <c r="J1132" s="62">
        <v>-1.2474140443015517E-3</v>
      </c>
    </row>
    <row r="1133" spans="1:10" ht="15" x14ac:dyDescent="0.2">
      <c r="A1133" s="57" t="s">
        <v>954</v>
      </c>
      <c r="B1133" s="60">
        <v>148.06360000000001</v>
      </c>
      <c r="C1133" s="60">
        <v>415.77359999999999</v>
      </c>
      <c r="D1133" s="23">
        <f t="shared" si="34"/>
        <v>-8.8447893834536825E-3</v>
      </c>
      <c r="E1133" s="23">
        <f t="shared" si="35"/>
        <v>4.0607261944623036E-4</v>
      </c>
      <c r="H1133" s="62">
        <v>1090</v>
      </c>
      <c r="I1133" s="62">
        <v>3.9817432896995996E-3</v>
      </c>
      <c r="J1133" s="62">
        <v>2.5588240456160946E-3</v>
      </c>
    </row>
    <row r="1134" spans="1:10" ht="15" x14ac:dyDescent="0.2">
      <c r="A1134" s="57" t="s">
        <v>955</v>
      </c>
      <c r="B1134" s="60">
        <v>147.78460000000001</v>
      </c>
      <c r="C1134" s="60">
        <v>411.10739999999998</v>
      </c>
      <c r="D1134" s="23">
        <f t="shared" si="34"/>
        <v>-1.8861029589443286E-3</v>
      </c>
      <c r="E1134" s="23">
        <f t="shared" si="35"/>
        <v>-1.1286387116388526E-2</v>
      </c>
      <c r="H1134" s="62">
        <v>1091</v>
      </c>
      <c r="I1134" s="62">
        <v>7.8106809056345695E-3</v>
      </c>
      <c r="J1134" s="62">
        <v>-5.9424832335317956E-3</v>
      </c>
    </row>
    <row r="1135" spans="1:10" ht="15" x14ac:dyDescent="0.2">
      <c r="A1135" s="57" t="s">
        <v>956</v>
      </c>
      <c r="B1135" s="60">
        <v>147.107</v>
      </c>
      <c r="C1135" s="60">
        <v>408.12900000000002</v>
      </c>
      <c r="D1135" s="23">
        <f t="shared" si="34"/>
        <v>-4.5955950766114074E-3</v>
      </c>
      <c r="E1135" s="23">
        <f t="shared" si="35"/>
        <v>-7.2711933268225426E-3</v>
      </c>
      <c r="H1135" s="62">
        <v>1092</v>
      </c>
      <c r="I1135" s="62">
        <v>-1.4833491531454882E-3</v>
      </c>
      <c r="J1135" s="62">
        <v>-7.6389767018327859E-4</v>
      </c>
    </row>
    <row r="1136" spans="1:10" ht="15" x14ac:dyDescent="0.2">
      <c r="A1136" s="57" t="s">
        <v>957</v>
      </c>
      <c r="B1136" s="60">
        <v>145.64230000000001</v>
      </c>
      <c r="C1136" s="60">
        <v>411.66340000000002</v>
      </c>
      <c r="D1136" s="23">
        <f t="shared" si="34"/>
        <v>-1.0006597603643093E-2</v>
      </c>
      <c r="E1136" s="23">
        <f t="shared" si="35"/>
        <v>8.622724238308923E-3</v>
      </c>
      <c r="H1136" s="62">
        <v>1093</v>
      </c>
      <c r="I1136" s="62">
        <v>2.2402884740347203E-3</v>
      </c>
      <c r="J1136" s="62">
        <v>1.2189764784178707E-2</v>
      </c>
    </row>
    <row r="1137" spans="1:10" ht="15" x14ac:dyDescent="0.2">
      <c r="A1137" s="57" t="s">
        <v>958</v>
      </c>
      <c r="B1137" s="60">
        <v>145.90129999999999</v>
      </c>
      <c r="C1137" s="60">
        <v>416.99470000000002</v>
      </c>
      <c r="D1137" s="23">
        <f t="shared" si="34"/>
        <v>1.7767501542489618E-3</v>
      </c>
      <c r="E1137" s="23">
        <f t="shared" si="35"/>
        <v>1.2867486746084825E-2</v>
      </c>
      <c r="H1137" s="62">
        <v>1094</v>
      </c>
      <c r="I1137" s="62">
        <v>4.795312314700876E-3</v>
      </c>
      <c r="J1137" s="62">
        <v>1.0429181065936058E-3</v>
      </c>
    </row>
    <row r="1138" spans="1:10" ht="15" x14ac:dyDescent="0.2">
      <c r="A1138" s="57" t="s">
        <v>959</v>
      </c>
      <c r="B1138" s="60">
        <v>145.54259999999999</v>
      </c>
      <c r="C1138" s="60">
        <v>417.15350000000001</v>
      </c>
      <c r="D1138" s="23">
        <f t="shared" si="34"/>
        <v>-2.4615384375430232E-3</v>
      </c>
      <c r="E1138" s="23">
        <f t="shared" si="35"/>
        <v>3.8074769427889855E-4</v>
      </c>
      <c r="H1138" s="62">
        <v>1095</v>
      </c>
      <c r="I1138" s="62">
        <v>5.7991950853863074E-3</v>
      </c>
      <c r="J1138" s="62">
        <v>8.1972315278220388E-3</v>
      </c>
    </row>
    <row r="1139" spans="1:10" ht="15" x14ac:dyDescent="0.2">
      <c r="A1139" s="57" t="s">
        <v>960</v>
      </c>
      <c r="B1139" s="60">
        <v>146.34970000000001</v>
      </c>
      <c r="C1139" s="60">
        <v>414.84030000000001</v>
      </c>
      <c r="D1139" s="23">
        <f t="shared" si="34"/>
        <v>5.5301359913947062E-3</v>
      </c>
      <c r="E1139" s="23">
        <f t="shared" si="35"/>
        <v>-5.5606326885244651E-3</v>
      </c>
      <c r="H1139" s="62">
        <v>1096</v>
      </c>
      <c r="I1139" s="62">
        <v>4.0866854204892203E-3</v>
      </c>
      <c r="J1139" s="62">
        <v>-2.8353623726894281E-4</v>
      </c>
    </row>
    <row r="1140" spans="1:10" ht="15" x14ac:dyDescent="0.2">
      <c r="A1140" s="58">
        <v>44932</v>
      </c>
      <c r="B1140" s="60">
        <v>146.8878</v>
      </c>
      <c r="C1140" s="60">
        <v>418.7817</v>
      </c>
      <c r="D1140" s="23">
        <f t="shared" si="34"/>
        <v>3.6700667819754272E-3</v>
      </c>
      <c r="E1140" s="23">
        <f t="shared" si="35"/>
        <v>9.4561548749492047E-3</v>
      </c>
      <c r="H1140" s="62">
        <v>1097</v>
      </c>
      <c r="I1140" s="62">
        <v>-4.1968807014795247E-3</v>
      </c>
      <c r="J1140" s="62">
        <v>-1.366496317814752E-3</v>
      </c>
    </row>
    <row r="1141" spans="1:10" ht="15" x14ac:dyDescent="0.2">
      <c r="A1141" s="58">
        <v>44963</v>
      </c>
      <c r="B1141" s="60">
        <v>148.2928</v>
      </c>
      <c r="C1141" s="60">
        <v>424.83780000000002</v>
      </c>
      <c r="D1141" s="23">
        <f t="shared" si="34"/>
        <v>9.5196676919317193E-3</v>
      </c>
      <c r="E1141" s="23">
        <f t="shared" si="35"/>
        <v>1.4357667253219658E-2</v>
      </c>
      <c r="H1141" s="62">
        <v>1098</v>
      </c>
      <c r="I1141" s="62">
        <v>7.7477573279126598E-3</v>
      </c>
      <c r="J1141" s="62">
        <v>-1.0369457227626997E-2</v>
      </c>
    </row>
    <row r="1142" spans="1:10" ht="15" x14ac:dyDescent="0.2">
      <c r="A1142" s="58">
        <v>45052</v>
      </c>
      <c r="B1142" s="60">
        <v>149.26939999999999</v>
      </c>
      <c r="C1142" s="60">
        <v>424.02370000000002</v>
      </c>
      <c r="D1142" s="23">
        <f t="shared" si="34"/>
        <v>6.5640293459246673E-3</v>
      </c>
      <c r="E1142" s="23">
        <f t="shared" si="35"/>
        <v>-1.9180991235827117E-3</v>
      </c>
      <c r="H1142" s="62">
        <v>1099</v>
      </c>
      <c r="I1142" s="62">
        <v>3.6996844149867316E-3</v>
      </c>
      <c r="J1142" s="62">
        <v>1.9349245588133959E-4</v>
      </c>
    </row>
    <row r="1143" spans="1:10" ht="15" x14ac:dyDescent="0.2">
      <c r="A1143" s="58">
        <v>45083</v>
      </c>
      <c r="B1143" s="60">
        <v>149.24940000000001</v>
      </c>
      <c r="C1143" s="60">
        <v>424.947</v>
      </c>
      <c r="D1143" s="23">
        <f t="shared" si="34"/>
        <v>-1.3399491107361612E-4</v>
      </c>
      <c r="E1143" s="23">
        <f t="shared" si="35"/>
        <v>2.1751053694016934E-3</v>
      </c>
      <c r="H1143" s="62">
        <v>1100</v>
      </c>
      <c r="I1143" s="62">
        <v>-5.9023879532302237E-4</v>
      </c>
      <c r="J1143" s="62">
        <v>1.6161923085052403E-3</v>
      </c>
    </row>
    <row r="1144" spans="1:10" ht="15" x14ac:dyDescent="0.2">
      <c r="A1144" s="58">
        <v>45113</v>
      </c>
      <c r="B1144" s="60">
        <v>149.46860000000001</v>
      </c>
      <c r="C1144" s="60">
        <v>423.4776</v>
      </c>
      <c r="D1144" s="23">
        <f t="shared" si="34"/>
        <v>1.4676051616837502E-3</v>
      </c>
      <c r="E1144" s="23">
        <f t="shared" si="35"/>
        <v>-3.463835134374101E-3</v>
      </c>
      <c r="H1144" s="62">
        <v>1101</v>
      </c>
      <c r="I1144" s="62">
        <v>-1.045577601135784E-3</v>
      </c>
      <c r="J1144" s="62">
        <v>1.3140707440028123E-3</v>
      </c>
    </row>
    <row r="1145" spans="1:10" ht="15" x14ac:dyDescent="0.2">
      <c r="A1145" s="58">
        <v>45144</v>
      </c>
      <c r="B1145" s="60">
        <v>151.631</v>
      </c>
      <c r="C1145" s="60">
        <v>426.03910000000002</v>
      </c>
      <c r="D1145" s="23">
        <f t="shared" si="34"/>
        <v>1.4363600466278053E-2</v>
      </c>
      <c r="E1145" s="23">
        <f t="shared" si="35"/>
        <v>6.030505963767376E-3</v>
      </c>
      <c r="H1145" s="62">
        <v>1102</v>
      </c>
      <c r="I1145" s="62">
        <v>-1.9304978246232559E-3</v>
      </c>
      <c r="J1145" s="62">
        <v>-2.1538562999368982E-3</v>
      </c>
    </row>
    <row r="1146" spans="1:10" ht="15" x14ac:dyDescent="0.2">
      <c r="A1146" s="58">
        <v>45175</v>
      </c>
      <c r="B1146" s="60">
        <v>152.54769999999999</v>
      </c>
      <c r="C1146" s="60">
        <v>426.80349999999999</v>
      </c>
      <c r="D1146" s="23">
        <f t="shared" si="34"/>
        <v>6.0273962330022841E-3</v>
      </c>
      <c r="E1146" s="23">
        <f t="shared" si="35"/>
        <v>1.7925938612661171E-3</v>
      </c>
      <c r="H1146" s="62">
        <v>1103</v>
      </c>
      <c r="I1146" s="62">
        <v>7.3980432535878239E-4</v>
      </c>
      <c r="J1146" s="62">
        <v>1.2455535555121586E-2</v>
      </c>
    </row>
    <row r="1147" spans="1:10" ht="15" x14ac:dyDescent="0.2">
      <c r="A1147" s="58">
        <v>45266</v>
      </c>
      <c r="B1147" s="60">
        <v>153.55410000000001</v>
      </c>
      <c r="C1147" s="60">
        <v>430.67540000000002</v>
      </c>
      <c r="D1147" s="23">
        <f t="shared" si="34"/>
        <v>6.5756139054582484E-3</v>
      </c>
      <c r="E1147" s="23">
        <f t="shared" si="35"/>
        <v>9.0309541503015098E-3</v>
      </c>
      <c r="H1147" s="62">
        <v>1104</v>
      </c>
      <c r="I1147" s="62">
        <v>-2.7944757148342849E-3</v>
      </c>
      <c r="J1147" s="62">
        <v>3.4856416338091946E-4</v>
      </c>
    </row>
    <row r="1148" spans="1:10" ht="15" x14ac:dyDescent="0.2">
      <c r="A1148" s="57" t="s">
        <v>961</v>
      </c>
      <c r="B1148" s="60">
        <v>154.7499</v>
      </c>
      <c r="C1148" s="60">
        <v>433.51479999999998</v>
      </c>
      <c r="D1148" s="23">
        <f t="shared" si="34"/>
        <v>7.7573174303918815E-3</v>
      </c>
      <c r="E1148" s="23">
        <f t="shared" si="35"/>
        <v>6.5712622463255845E-3</v>
      </c>
      <c r="H1148" s="62">
        <v>1105</v>
      </c>
      <c r="I1148" s="62">
        <v>3.4535260022309803E-3</v>
      </c>
      <c r="J1148" s="62">
        <v>1.2842504760779416E-4</v>
      </c>
    </row>
    <row r="1149" spans="1:10" ht="15" x14ac:dyDescent="0.2">
      <c r="A1149" s="57" t="s">
        <v>962</v>
      </c>
      <c r="B1149" s="60">
        <v>156.3143</v>
      </c>
      <c r="C1149" s="60">
        <v>434.03109999999998</v>
      </c>
      <c r="D1149" s="23">
        <f t="shared" si="34"/>
        <v>1.0058458604436136E-2</v>
      </c>
      <c r="E1149" s="23">
        <f t="shared" si="35"/>
        <v>1.1902541662724181E-3</v>
      </c>
      <c r="H1149" s="62">
        <v>1106</v>
      </c>
      <c r="I1149" s="62">
        <v>1.2850996674509984E-3</v>
      </c>
      <c r="J1149" s="62">
        <v>-6.3317823981196768E-4</v>
      </c>
    </row>
    <row r="1150" spans="1:10" ht="15" x14ac:dyDescent="0.2">
      <c r="A1150" s="57" t="s">
        <v>963</v>
      </c>
      <c r="B1150" s="60">
        <v>157.1713</v>
      </c>
      <c r="C1150" s="60">
        <v>439.41199999999998</v>
      </c>
      <c r="D1150" s="23">
        <f t="shared" si="34"/>
        <v>5.4675693872462752E-3</v>
      </c>
      <c r="E1150" s="23">
        <f t="shared" si="35"/>
        <v>1.2321279026540264E-2</v>
      </c>
      <c r="H1150" s="62">
        <v>1107</v>
      </c>
      <c r="I1150" s="62">
        <v>7.6844392507064655E-4</v>
      </c>
      <c r="J1150" s="62">
        <v>-9.3746482630578014E-4</v>
      </c>
    </row>
    <row r="1151" spans="1:10" ht="15" x14ac:dyDescent="0.2">
      <c r="A1151" s="57" t="s">
        <v>964</v>
      </c>
      <c r="B1151" s="60">
        <v>154.97909999999999</v>
      </c>
      <c r="C1151" s="60">
        <v>437.9153</v>
      </c>
      <c r="D1151" s="23">
        <f t="shared" si="34"/>
        <v>-1.4046024234611949E-2</v>
      </c>
      <c r="E1151" s="23">
        <f t="shared" si="35"/>
        <v>-3.4119568648541868E-3</v>
      </c>
      <c r="H1151" s="62">
        <v>1108</v>
      </c>
      <c r="I1151" s="62">
        <v>3.1807881196463574E-3</v>
      </c>
      <c r="J1151" s="62">
        <v>-8.652771676459961E-3</v>
      </c>
    </row>
    <row r="1152" spans="1:10" ht="15" x14ac:dyDescent="0.2">
      <c r="A1152" s="57" t="s">
        <v>965</v>
      </c>
      <c r="B1152" s="60">
        <v>153.6139</v>
      </c>
      <c r="C1152" s="60">
        <v>435.64330000000001</v>
      </c>
      <c r="D1152" s="23">
        <f t="shared" si="34"/>
        <v>-8.8479577071811852E-3</v>
      </c>
      <c r="E1152" s="23">
        <f t="shared" si="35"/>
        <v>-5.2017234401106763E-3</v>
      </c>
      <c r="H1152" s="62">
        <v>1109</v>
      </c>
      <c r="I1152" s="62">
        <v>2.5640667613740387E-3</v>
      </c>
      <c r="J1152" s="62">
        <v>-1.7874311092800415E-3</v>
      </c>
    </row>
    <row r="1153" spans="1:10" ht="15" x14ac:dyDescent="0.2">
      <c r="A1153" s="57" t="s">
        <v>966</v>
      </c>
      <c r="B1153" s="60">
        <v>153.91290000000001</v>
      </c>
      <c r="C1153" s="60">
        <v>433.41120000000001</v>
      </c>
      <c r="D1153" s="23">
        <f t="shared" si="34"/>
        <v>1.9445465840142778E-3</v>
      </c>
      <c r="E1153" s="23">
        <f t="shared" si="35"/>
        <v>-5.136858294291031E-3</v>
      </c>
      <c r="H1153" s="62">
        <v>1110</v>
      </c>
      <c r="I1153" s="62">
        <v>3.3562215620382202E-3</v>
      </c>
      <c r="J1153" s="62">
        <v>-2.3135891886528585E-3</v>
      </c>
    </row>
    <row r="1154" spans="1:10" ht="15" x14ac:dyDescent="0.2">
      <c r="A1154" s="57" t="s">
        <v>967</v>
      </c>
      <c r="B1154" s="60">
        <v>155.19829999999999</v>
      </c>
      <c r="C1154" s="60">
        <v>434.97570000000002</v>
      </c>
      <c r="D1154" s="23">
        <f t="shared" si="34"/>
        <v>8.3167960860335184E-3</v>
      </c>
      <c r="E1154" s="23">
        <f t="shared" si="35"/>
        <v>3.6032365128933186E-3</v>
      </c>
      <c r="H1154" s="62">
        <v>1111</v>
      </c>
      <c r="I1154" s="62">
        <v>-3.267365089899628E-3</v>
      </c>
      <c r="J1154" s="62">
        <v>-1.2733704637967604E-2</v>
      </c>
    </row>
    <row r="1155" spans="1:10" ht="15" x14ac:dyDescent="0.2">
      <c r="A1155" s="57" t="s">
        <v>968</v>
      </c>
      <c r="B1155" s="60">
        <v>154.9093</v>
      </c>
      <c r="C1155" s="60">
        <v>431.68729999999999</v>
      </c>
      <c r="D1155" s="23">
        <f t="shared" si="34"/>
        <v>-1.8638697256418758E-3</v>
      </c>
      <c r="E1155" s="23">
        <f t="shared" si="35"/>
        <v>-7.5886839083942094E-3</v>
      </c>
      <c r="H1155" s="62">
        <v>1112</v>
      </c>
      <c r="I1155" s="62">
        <v>-1.697506418425581E-3</v>
      </c>
      <c r="J1155" s="62">
        <v>-2.5473289237465582E-3</v>
      </c>
    </row>
    <row r="1156" spans="1:10" ht="15" x14ac:dyDescent="0.2">
      <c r="A1156" s="57" t="s">
        <v>969</v>
      </c>
      <c r="B1156" s="60">
        <v>154.5008</v>
      </c>
      <c r="C1156" s="60">
        <v>429.92349999999999</v>
      </c>
      <c r="D1156" s="23">
        <f t="shared" si="34"/>
        <v>-2.6405100373159099E-3</v>
      </c>
      <c r="E1156" s="23">
        <f t="shared" si="35"/>
        <v>-4.0941976674405125E-3</v>
      </c>
      <c r="H1156" s="62">
        <v>1113</v>
      </c>
      <c r="I1156" s="62">
        <v>1.6958152124220654E-3</v>
      </c>
      <c r="J1156" s="62">
        <v>1.8016819931047735E-2</v>
      </c>
    </row>
    <row r="1157" spans="1:10" ht="15" x14ac:dyDescent="0.2">
      <c r="A1157" s="57" t="s">
        <v>970</v>
      </c>
      <c r="B1157" s="60">
        <v>153.9427</v>
      </c>
      <c r="C1157" s="60">
        <v>434.63690000000003</v>
      </c>
      <c r="D1157" s="23">
        <f t="shared" ref="D1157:D1220" si="36">LN(B1157/B1156)</f>
        <v>-3.6188190645359054E-3</v>
      </c>
      <c r="E1157" s="23">
        <f t="shared" ref="E1157:E1220" si="37">LN(C1157/C1156)</f>
        <v>1.0903683994884634E-2</v>
      </c>
      <c r="H1157" s="62">
        <v>1114</v>
      </c>
      <c r="I1157" s="62">
        <v>-9.476216094469244E-4</v>
      </c>
      <c r="J1157" s="62">
        <v>9.4464864435304767E-3</v>
      </c>
    </row>
    <row r="1158" spans="1:10" ht="15" x14ac:dyDescent="0.2">
      <c r="A1158" s="57" t="s">
        <v>971</v>
      </c>
      <c r="B1158" s="60">
        <v>154.77979999999999</v>
      </c>
      <c r="C1158" s="60">
        <v>434.85610000000003</v>
      </c>
      <c r="D1158" s="23">
        <f t="shared" si="36"/>
        <v>5.423006431482834E-3</v>
      </c>
      <c r="E1158" s="23">
        <f t="shared" si="37"/>
        <v>5.0420188464719341E-4</v>
      </c>
      <c r="H1158" s="62">
        <v>1115</v>
      </c>
      <c r="I1158" s="62">
        <v>2.1451083256904665E-3</v>
      </c>
      <c r="J1158" s="62">
        <v>-3.1552225152204731E-3</v>
      </c>
    </row>
    <row r="1159" spans="1:10" ht="15" x14ac:dyDescent="0.2">
      <c r="A1159" s="57" t="s">
        <v>972</v>
      </c>
      <c r="B1159" s="60">
        <v>153.73349999999999</v>
      </c>
      <c r="C1159" s="60">
        <v>436.57</v>
      </c>
      <c r="D1159" s="23">
        <f t="shared" si="36"/>
        <v>-6.782877830301493E-3</v>
      </c>
      <c r="E1159" s="23">
        <f t="shared" si="37"/>
        <v>3.9335572113628871E-3</v>
      </c>
      <c r="H1159" s="62">
        <v>1116</v>
      </c>
      <c r="I1159" s="62">
        <v>-9.4591290922078496E-4</v>
      </c>
      <c r="J1159" s="62">
        <v>-1.0357014110631181E-2</v>
      </c>
    </row>
    <row r="1160" spans="1:10" ht="15" x14ac:dyDescent="0.2">
      <c r="A1160" s="57" t="s">
        <v>973</v>
      </c>
      <c r="B1160" s="60">
        <v>156.6232</v>
      </c>
      <c r="C1160" s="60">
        <v>441.72190000000001</v>
      </c>
      <c r="D1160" s="23">
        <f t="shared" si="36"/>
        <v>1.8622336877430316E-2</v>
      </c>
      <c r="E1160" s="23">
        <f t="shared" si="37"/>
        <v>1.1731769562626223E-2</v>
      </c>
      <c r="H1160" s="62">
        <v>1117</v>
      </c>
      <c r="I1160" s="62">
        <v>-1.4012497017535863E-3</v>
      </c>
      <c r="J1160" s="62">
        <v>-5.4864311801503087E-3</v>
      </c>
    </row>
    <row r="1161" spans="1:10" ht="15" x14ac:dyDescent="0.2">
      <c r="A1161" s="58">
        <v>44992</v>
      </c>
      <c r="B1161" s="60">
        <v>157.6396</v>
      </c>
      <c r="C1161" s="60">
        <v>442.23009999999999</v>
      </c>
      <c r="D1161" s="23">
        <f t="shared" si="36"/>
        <v>6.4684941645370125E-3</v>
      </c>
      <c r="E1161" s="23">
        <f t="shared" si="37"/>
        <v>1.1498363168858936E-3</v>
      </c>
      <c r="H1161" s="62">
        <v>1118</v>
      </c>
      <c r="I1161" s="62">
        <v>1.553179660765136E-3</v>
      </c>
      <c r="J1161" s="62">
        <v>-8.6614094632754355E-3</v>
      </c>
    </row>
    <row r="1162" spans="1:10" ht="15" x14ac:dyDescent="0.2">
      <c r="A1162" s="58">
        <v>45053</v>
      </c>
      <c r="B1162" s="60">
        <v>157.54990000000001</v>
      </c>
      <c r="C1162" s="60">
        <v>441.57240000000002</v>
      </c>
      <c r="D1162" s="23">
        <f t="shared" si="36"/>
        <v>-5.6918141258920432E-4</v>
      </c>
      <c r="E1162" s="23">
        <f t="shared" si="37"/>
        <v>-1.4883418442678254E-3</v>
      </c>
      <c r="H1162" s="62">
        <v>1119</v>
      </c>
      <c r="I1162" s="62">
        <v>4.1903430413976475E-3</v>
      </c>
      <c r="J1162" s="62">
        <v>1.4153013944884441E-2</v>
      </c>
    </row>
    <row r="1163" spans="1:10" ht="15" x14ac:dyDescent="0.2">
      <c r="A1163" s="58">
        <v>45084</v>
      </c>
      <c r="B1163" s="60">
        <v>156.55350000000001</v>
      </c>
      <c r="C1163" s="60">
        <v>438.1146</v>
      </c>
      <c r="D1163" s="23">
        <f t="shared" si="36"/>
        <v>-6.3444288870292348E-3</v>
      </c>
      <c r="E1163" s="23">
        <f t="shared" si="37"/>
        <v>-7.8614730203956321E-3</v>
      </c>
      <c r="H1163" s="62">
        <v>1120</v>
      </c>
      <c r="I1163" s="62">
        <v>3.1174002827481593E-3</v>
      </c>
      <c r="J1163" s="62">
        <v>-2.8508719228702833E-3</v>
      </c>
    </row>
    <row r="1164" spans="1:10" ht="15" x14ac:dyDescent="0.2">
      <c r="A1164" s="58">
        <v>45114</v>
      </c>
      <c r="B1164" s="60">
        <v>152.94630000000001</v>
      </c>
      <c r="C1164" s="60">
        <v>437.00850000000003</v>
      </c>
      <c r="D1164" s="23">
        <f t="shared" si="36"/>
        <v>-2.331092520467129E-2</v>
      </c>
      <c r="E1164" s="23">
        <f t="shared" si="37"/>
        <v>-2.5278742819423807E-3</v>
      </c>
      <c r="H1164" s="62">
        <v>1121</v>
      </c>
      <c r="I1164" s="62">
        <v>1.0564290586998655E-3</v>
      </c>
      <c r="J1164" s="62">
        <v>-5.4512460547499197E-3</v>
      </c>
    </row>
    <row r="1165" spans="1:10" ht="15" x14ac:dyDescent="0.2">
      <c r="A1165" s="58">
        <v>45206</v>
      </c>
      <c r="B1165" s="60">
        <v>154.3314</v>
      </c>
      <c r="C1165" s="60">
        <v>438.1146</v>
      </c>
      <c r="D1165" s="23">
        <f t="shared" si="36"/>
        <v>9.0153589495758444E-3</v>
      </c>
      <c r="E1165" s="23">
        <f t="shared" si="37"/>
        <v>2.5278742819424015E-3</v>
      </c>
      <c r="H1165" s="62">
        <v>1122</v>
      </c>
      <c r="I1165" s="62">
        <v>-9.9432812944405275E-4</v>
      </c>
      <c r="J1165" s="62">
        <v>5.6556024669332976E-3</v>
      </c>
    </row>
    <row r="1166" spans="1:10" ht="15" x14ac:dyDescent="0.2">
      <c r="A1166" s="58">
        <v>45237</v>
      </c>
      <c r="B1166" s="60">
        <v>154.10220000000001</v>
      </c>
      <c r="C1166" s="60">
        <v>440.90480000000002</v>
      </c>
      <c r="D1166" s="23">
        <f t="shared" si="36"/>
        <v>-1.4862196737904709E-3</v>
      </c>
      <c r="E1166" s="23">
        <f t="shared" si="37"/>
        <v>6.3484591377562022E-3</v>
      </c>
      <c r="H1166" s="62">
        <v>1123</v>
      </c>
      <c r="I1166" s="62">
        <v>1.97756710904689E-3</v>
      </c>
      <c r="J1166" s="62">
        <v>-3.723030337919383E-3</v>
      </c>
    </row>
    <row r="1167" spans="1:10" ht="15" x14ac:dyDescent="0.2">
      <c r="A1167" s="58">
        <v>45267</v>
      </c>
      <c r="B1167" s="60">
        <v>154.49080000000001</v>
      </c>
      <c r="C1167" s="60">
        <v>444.4522</v>
      </c>
      <c r="D1167" s="23">
        <f t="shared" si="36"/>
        <v>2.5185289712149426E-3</v>
      </c>
      <c r="E1167" s="23">
        <f t="shared" si="37"/>
        <v>8.0135334865191251E-3</v>
      </c>
      <c r="H1167" s="62">
        <v>1124</v>
      </c>
      <c r="I1167" s="62">
        <v>1.3569646354889942E-4</v>
      </c>
      <c r="J1167" s="62">
        <v>-1.4467961566241936E-3</v>
      </c>
    </row>
    <row r="1168" spans="1:10" ht="15" x14ac:dyDescent="0.2">
      <c r="A1168" s="57" t="s">
        <v>974</v>
      </c>
      <c r="B1168" s="60">
        <v>153.584</v>
      </c>
      <c r="C1168" s="60">
        <v>447.97980000000001</v>
      </c>
      <c r="D1168" s="23">
        <f t="shared" si="36"/>
        <v>-5.8868990180642117E-3</v>
      </c>
      <c r="E1168" s="23">
        <f t="shared" si="37"/>
        <v>7.9056294991596086E-3</v>
      </c>
      <c r="H1168" s="62">
        <v>1125</v>
      </c>
      <c r="I1168" s="62">
        <v>-3.2601813609531094E-3</v>
      </c>
      <c r="J1168" s="62">
        <v>6.7043470961053132E-3</v>
      </c>
    </row>
    <row r="1169" spans="1:10" ht="15" x14ac:dyDescent="0.2">
      <c r="A1169" s="57" t="s">
        <v>975</v>
      </c>
      <c r="B1169" s="60">
        <v>154.1121</v>
      </c>
      <c r="C1169" s="60">
        <v>447.70080000000002</v>
      </c>
      <c r="D1169" s="23">
        <f t="shared" si="36"/>
        <v>3.4326110635924311E-3</v>
      </c>
      <c r="E1169" s="23">
        <f t="shared" si="37"/>
        <v>-6.2298995651730222E-4</v>
      </c>
      <c r="H1169" s="62">
        <v>1126</v>
      </c>
      <c r="I1169" s="62">
        <v>-6.0387064095262693E-3</v>
      </c>
      <c r="J1169" s="62">
        <v>-6.6656464679576422E-4</v>
      </c>
    </row>
    <row r="1170" spans="1:10" ht="15" x14ac:dyDescent="0.2">
      <c r="A1170" s="57" t="s">
        <v>976</v>
      </c>
      <c r="B1170" s="60">
        <v>154.3015</v>
      </c>
      <c r="C1170" s="60">
        <v>449.25529999999998</v>
      </c>
      <c r="D1170" s="23">
        <f t="shared" si="36"/>
        <v>1.2282209591898004E-3</v>
      </c>
      <c r="E1170" s="23">
        <f t="shared" si="37"/>
        <v>3.4661708780561219E-3</v>
      </c>
      <c r="H1170" s="62">
        <v>1127</v>
      </c>
      <c r="I1170" s="62">
        <v>-4.7460003283935563E-4</v>
      </c>
      <c r="J1170" s="62">
        <v>1.2540624818455399E-2</v>
      </c>
    </row>
    <row r="1171" spans="1:10" ht="15" x14ac:dyDescent="0.2">
      <c r="A1171" s="57" t="s">
        <v>977</v>
      </c>
      <c r="B1171" s="60">
        <v>154.02250000000001</v>
      </c>
      <c r="C1171" s="60">
        <v>452.59350000000001</v>
      </c>
      <c r="D1171" s="23">
        <f t="shared" si="36"/>
        <v>-1.8097850063649138E-3</v>
      </c>
      <c r="E1171" s="23">
        <f t="shared" si="37"/>
        <v>7.4030485949739431E-3</v>
      </c>
      <c r="H1171" s="62">
        <v>1128</v>
      </c>
      <c r="I1171" s="62">
        <v>6.1374528194025916E-3</v>
      </c>
      <c r="J1171" s="62">
        <v>3.4496854135122349E-3</v>
      </c>
    </row>
    <row r="1172" spans="1:10" ht="15" x14ac:dyDescent="0.2">
      <c r="A1172" s="57" t="s">
        <v>978</v>
      </c>
      <c r="B1172" s="60">
        <v>154.07230000000001</v>
      </c>
      <c r="C1172" s="60">
        <v>453.6</v>
      </c>
      <c r="D1172" s="23">
        <f t="shared" si="36"/>
        <v>3.2327712401319231E-4</v>
      </c>
      <c r="E1172" s="23">
        <f t="shared" si="37"/>
        <v>2.2213807843112954E-3</v>
      </c>
      <c r="H1172" s="62">
        <v>1129</v>
      </c>
      <c r="I1172" s="62">
        <v>-4.4169027861929444E-3</v>
      </c>
      <c r="J1172" s="62">
        <v>2.9608098775763957E-3</v>
      </c>
    </row>
    <row r="1173" spans="1:10" ht="15" x14ac:dyDescent="0.2">
      <c r="A1173" s="57" t="s">
        <v>979</v>
      </c>
      <c r="B1173" s="60">
        <v>156.9222</v>
      </c>
      <c r="C1173" s="60">
        <v>450.59059999999999</v>
      </c>
      <c r="D1173" s="23">
        <f t="shared" si="36"/>
        <v>1.8328168364205397E-2</v>
      </c>
      <c r="E1173" s="23">
        <f t="shared" si="37"/>
        <v>-6.6565857071168846E-3</v>
      </c>
      <c r="H1173" s="62">
        <v>1130</v>
      </c>
      <c r="I1173" s="62">
        <v>-3.7324872363777451E-3</v>
      </c>
      <c r="J1173" s="62">
        <v>4.1385598558239759E-3</v>
      </c>
    </row>
    <row r="1174" spans="1:10" ht="15" x14ac:dyDescent="0.2">
      <c r="A1174" s="57" t="s">
        <v>980</v>
      </c>
      <c r="B1174" s="60">
        <v>157.809</v>
      </c>
      <c r="C1174" s="60">
        <v>450.59059999999999</v>
      </c>
      <c r="D1174" s="23">
        <f t="shared" si="36"/>
        <v>5.6352998800997603E-3</v>
      </c>
      <c r="E1174" s="23">
        <f t="shared" si="37"/>
        <v>0</v>
      </c>
      <c r="H1174" s="62">
        <v>1131</v>
      </c>
      <c r="I1174" s="62">
        <v>-5.7254501903956467E-4</v>
      </c>
      <c r="J1174" s="62">
        <v>-1.0713842097348962E-2</v>
      </c>
    </row>
    <row r="1175" spans="1:10" ht="15" x14ac:dyDescent="0.2">
      <c r="A1175" s="57" t="s">
        <v>981</v>
      </c>
      <c r="B1175" s="60">
        <v>158.73570000000001</v>
      </c>
      <c r="C1175" s="60">
        <v>452.6035</v>
      </c>
      <c r="D1175" s="23">
        <f t="shared" si="36"/>
        <v>5.8551139693933489E-3</v>
      </c>
      <c r="E1175" s="23">
        <f t="shared" si="37"/>
        <v>4.4572995607693377E-3</v>
      </c>
      <c r="H1175" s="62">
        <v>1132</v>
      </c>
      <c r="I1175" s="62">
        <v>-1.8029264456268267E-3</v>
      </c>
      <c r="J1175" s="62">
        <v>-5.4682668811957156E-3</v>
      </c>
    </row>
    <row r="1176" spans="1:10" ht="15" x14ac:dyDescent="0.2">
      <c r="A1176" s="57" t="s">
        <v>982</v>
      </c>
      <c r="B1176" s="60">
        <v>158.6062</v>
      </c>
      <c r="C1176" s="60">
        <v>453.83909999999997</v>
      </c>
      <c r="D1176" s="23">
        <f t="shared" si="36"/>
        <v>-8.1615448315155645E-4</v>
      </c>
      <c r="E1176" s="23">
        <f t="shared" si="37"/>
        <v>2.7262636714141218E-3</v>
      </c>
      <c r="H1176" s="62">
        <v>1133</v>
      </c>
      <c r="I1176" s="62">
        <v>-4.2600648019505329E-3</v>
      </c>
      <c r="J1176" s="62">
        <v>1.2882789040259456E-2</v>
      </c>
    </row>
    <row r="1177" spans="1:10" ht="15" x14ac:dyDescent="0.2">
      <c r="A1177" s="57" t="s">
        <v>983</v>
      </c>
      <c r="B1177" s="60">
        <v>159.17410000000001</v>
      </c>
      <c r="C1177" s="60">
        <v>453.90890000000002</v>
      </c>
      <c r="D1177" s="23">
        <f t="shared" si="36"/>
        <v>3.5741712407128816E-3</v>
      </c>
      <c r="E1177" s="23">
        <f t="shared" si="37"/>
        <v>1.5378717471734119E-4</v>
      </c>
      <c r="H1177" s="62">
        <v>1134</v>
      </c>
      <c r="I1177" s="62">
        <v>1.0907580071639993E-3</v>
      </c>
      <c r="J1177" s="62">
        <v>1.1776728738920826E-2</v>
      </c>
    </row>
    <row r="1178" spans="1:10" ht="15" x14ac:dyDescent="0.2">
      <c r="A1178" s="57" t="s">
        <v>984</v>
      </c>
      <c r="B1178" s="60">
        <v>158.59620000000001</v>
      </c>
      <c r="C1178" s="60">
        <v>450.89949999999999</v>
      </c>
      <c r="D1178" s="23">
        <f t="shared" si="36"/>
        <v>-3.637222466071273E-3</v>
      </c>
      <c r="E1178" s="23">
        <f t="shared" si="37"/>
        <v>-6.6520405802268359E-3</v>
      </c>
      <c r="H1178" s="62">
        <v>1135</v>
      </c>
      <c r="I1178" s="62">
        <v>-8.3385049413236211E-4</v>
      </c>
      <c r="J1178" s="62">
        <v>1.2145981884112607E-3</v>
      </c>
    </row>
    <row r="1179" spans="1:10" ht="15" x14ac:dyDescent="0.2">
      <c r="A1179" s="57" t="s">
        <v>985</v>
      </c>
      <c r="B1179" s="60">
        <v>159.34360000000001</v>
      </c>
      <c r="C1179" s="60">
        <v>455.31400000000002</v>
      </c>
      <c r="D1179" s="23">
        <f t="shared" si="36"/>
        <v>4.7015276271346832E-3</v>
      </c>
      <c r="E1179" s="23">
        <f t="shared" si="37"/>
        <v>9.742814291629617E-3</v>
      </c>
      <c r="H1179" s="62">
        <v>1136</v>
      </c>
      <c r="I1179" s="62">
        <v>2.7951719785971659E-3</v>
      </c>
      <c r="J1179" s="62">
        <v>-8.3558046671216302E-3</v>
      </c>
    </row>
    <row r="1180" spans="1:10" ht="15" x14ac:dyDescent="0.2">
      <c r="A1180" s="57" t="s">
        <v>986</v>
      </c>
      <c r="B1180" s="60">
        <v>159.2937</v>
      </c>
      <c r="C1180" s="60">
        <v>456.18090000000001</v>
      </c>
      <c r="D1180" s="23">
        <f t="shared" si="36"/>
        <v>-3.1320878257461176E-4</v>
      </c>
      <c r="E1180" s="23">
        <f t="shared" si="37"/>
        <v>1.90215054715745E-3</v>
      </c>
      <c r="H1180" s="62">
        <v>1137</v>
      </c>
      <c r="I1180" s="62">
        <v>1.9505138256858906E-3</v>
      </c>
      <c r="J1180" s="62">
        <v>7.5056410492633143E-3</v>
      </c>
    </row>
    <row r="1181" spans="1:10" ht="15" x14ac:dyDescent="0.2">
      <c r="A1181" s="58">
        <v>44934</v>
      </c>
      <c r="B1181" s="60">
        <v>158.54640000000001</v>
      </c>
      <c r="C1181" s="60">
        <v>454.87549999999999</v>
      </c>
      <c r="D1181" s="23">
        <f t="shared" si="36"/>
        <v>-4.7023731558340264E-3</v>
      </c>
      <c r="E1181" s="23">
        <f t="shared" si="37"/>
        <v>-2.8656862370886648E-3</v>
      </c>
      <c r="H1181" s="62">
        <v>1138</v>
      </c>
      <c r="I1181" s="62">
        <v>4.6068198786280642E-3</v>
      </c>
      <c r="J1181" s="62">
        <v>9.7508473745915938E-3</v>
      </c>
    </row>
    <row r="1182" spans="1:10" ht="15" x14ac:dyDescent="0.2">
      <c r="A1182" s="58">
        <v>44965</v>
      </c>
      <c r="B1182" s="60">
        <v>158.65600000000001</v>
      </c>
      <c r="C1182" s="60">
        <v>448.5478</v>
      </c>
      <c r="D1182" s="23">
        <f t="shared" si="36"/>
        <v>6.910414571990412E-4</v>
      </c>
      <c r="E1182" s="23">
        <f t="shared" si="37"/>
        <v>-1.4008501834432337E-2</v>
      </c>
      <c r="H1182" s="62">
        <v>1139</v>
      </c>
      <c r="I1182" s="62">
        <v>3.2646633538224792E-3</v>
      </c>
      <c r="J1182" s="62">
        <v>-5.1827624774051905E-3</v>
      </c>
    </row>
    <row r="1183" spans="1:10" ht="15" x14ac:dyDescent="0.2">
      <c r="A1183" s="58">
        <v>44993</v>
      </c>
      <c r="B1183" s="60">
        <v>158.69579999999999</v>
      </c>
      <c r="C1183" s="60">
        <v>447.26240000000001</v>
      </c>
      <c r="D1183" s="23">
        <f t="shared" si="36"/>
        <v>2.5082574107759663E-4</v>
      </c>
      <c r="E1183" s="23">
        <f t="shared" si="37"/>
        <v>-2.8698063098411613E-3</v>
      </c>
      <c r="H1183" s="62">
        <v>1140</v>
      </c>
      <c r="I1183" s="62">
        <v>2.2308792833742905E-4</v>
      </c>
      <c r="J1183" s="62">
        <v>1.9520174410642642E-3</v>
      </c>
    </row>
    <row r="1184" spans="1:10" ht="15" x14ac:dyDescent="0.2">
      <c r="A1184" s="58">
        <v>45024</v>
      </c>
      <c r="B1184" s="60">
        <v>157.7791</v>
      </c>
      <c r="C1184" s="60">
        <v>445.23950000000002</v>
      </c>
      <c r="D1184" s="23">
        <f t="shared" si="36"/>
        <v>-5.7932086481401537E-3</v>
      </c>
      <c r="E1184" s="23">
        <f t="shared" si="37"/>
        <v>-4.5331073559775493E-3</v>
      </c>
      <c r="H1184" s="62">
        <v>1141</v>
      </c>
      <c r="I1184" s="62">
        <v>9.5037514555885235E-4</v>
      </c>
      <c r="J1184" s="62">
        <v>-4.4142102799329536E-3</v>
      </c>
    </row>
    <row r="1185" spans="1:10" ht="15" x14ac:dyDescent="0.2">
      <c r="A1185" s="58">
        <v>45115</v>
      </c>
      <c r="B1185" s="60">
        <v>159.92150000000001</v>
      </c>
      <c r="C1185" s="60">
        <v>449.12580000000003</v>
      </c>
      <c r="D1185" s="23">
        <f t="shared" si="36"/>
        <v>1.3487116332337869E-2</v>
      </c>
      <c r="E1185" s="23">
        <f t="shared" si="37"/>
        <v>8.6906870388526649E-3</v>
      </c>
      <c r="H1185" s="62">
        <v>1142</v>
      </c>
      <c r="I1185" s="62">
        <v>6.8064516392565486E-3</v>
      </c>
      <c r="J1185" s="62">
        <v>-7.7594567548917252E-4</v>
      </c>
    </row>
    <row r="1186" spans="1:10" ht="15" x14ac:dyDescent="0.2">
      <c r="A1186" s="58">
        <v>45146</v>
      </c>
      <c r="B1186" s="60">
        <v>160.08090000000001</v>
      </c>
      <c r="C1186" s="60">
        <v>447.17270000000002</v>
      </c>
      <c r="D1186" s="23">
        <f t="shared" si="36"/>
        <v>9.9624261057859619E-4</v>
      </c>
      <c r="E1186" s="23">
        <f t="shared" si="37"/>
        <v>-4.358153207551522E-3</v>
      </c>
      <c r="H1186" s="62">
        <v>1143</v>
      </c>
      <c r="I1186" s="62">
        <v>3.0209780481055149E-3</v>
      </c>
      <c r="J1186" s="62">
        <v>-1.2283841868393978E-3</v>
      </c>
    </row>
    <row r="1187" spans="1:10" ht="15" x14ac:dyDescent="0.2">
      <c r="A1187" s="58">
        <v>45177</v>
      </c>
      <c r="B1187" s="60">
        <v>160.34</v>
      </c>
      <c r="C1187" s="60">
        <v>444.1832</v>
      </c>
      <c r="D1187" s="23">
        <f t="shared" si="36"/>
        <v>1.6172481662264817E-3</v>
      </c>
      <c r="E1187" s="23">
        <f t="shared" si="37"/>
        <v>-6.7077835221856976E-3</v>
      </c>
      <c r="H1187" s="62">
        <v>1144</v>
      </c>
      <c r="I1187" s="62">
        <v>3.2699239068214609E-3</v>
      </c>
      <c r="J1187" s="62">
        <v>5.7610302434800489E-3</v>
      </c>
    </row>
    <row r="1188" spans="1:10" ht="15" x14ac:dyDescent="0.2">
      <c r="A1188" s="58">
        <v>45207</v>
      </c>
      <c r="B1188" s="60">
        <v>160.26</v>
      </c>
      <c r="C1188" s="60">
        <v>444.34269999999998</v>
      </c>
      <c r="D1188" s="23">
        <f t="shared" si="36"/>
        <v>-4.9906426488119176E-4</v>
      </c>
      <c r="E1188" s="23">
        <f t="shared" si="37"/>
        <v>3.5902161481885073E-4</v>
      </c>
      <c r="H1188" s="62">
        <v>1145</v>
      </c>
      <c r="I1188" s="62">
        <v>3.8065359380322818E-3</v>
      </c>
      <c r="J1188" s="62">
        <v>2.7647263082933027E-3</v>
      </c>
    </row>
    <row r="1189" spans="1:10" ht="15" x14ac:dyDescent="0.2">
      <c r="A1189" s="58">
        <v>45238</v>
      </c>
      <c r="B1189" s="60">
        <v>161.19999999999999</v>
      </c>
      <c r="C1189" s="60">
        <v>444.08359999999999</v>
      </c>
      <c r="D1189" s="23">
        <f t="shared" si="36"/>
        <v>5.8483337226034795E-3</v>
      </c>
      <c r="E1189" s="23">
        <f t="shared" si="37"/>
        <v>-5.8327856198261887E-4</v>
      </c>
      <c r="H1189" s="62">
        <v>1146</v>
      </c>
      <c r="I1189" s="62">
        <v>4.851485041976176E-3</v>
      </c>
      <c r="J1189" s="62">
        <v>-3.6612308757037579E-3</v>
      </c>
    </row>
    <row r="1190" spans="1:10" ht="15" x14ac:dyDescent="0.2">
      <c r="A1190" s="57" t="s">
        <v>987</v>
      </c>
      <c r="B1190" s="60">
        <v>160</v>
      </c>
      <c r="C1190" s="60">
        <v>446.53489999999999</v>
      </c>
      <c r="D1190" s="23">
        <f t="shared" si="36"/>
        <v>-7.4720148387009541E-3</v>
      </c>
      <c r="E1190" s="23">
        <f t="shared" si="37"/>
        <v>5.5047277592900042E-3</v>
      </c>
      <c r="H1190" s="62">
        <v>1147</v>
      </c>
      <c r="I1190" s="62">
        <v>2.7667604592696432E-3</v>
      </c>
      <c r="J1190" s="62">
        <v>9.5545185672706208E-3</v>
      </c>
    </row>
    <row r="1191" spans="1:10" ht="15" x14ac:dyDescent="0.2">
      <c r="A1191" s="57" t="s">
        <v>988</v>
      </c>
      <c r="B1191" s="60">
        <v>159.18</v>
      </c>
      <c r="C1191" s="60">
        <v>441.33330000000001</v>
      </c>
      <c r="D1191" s="23">
        <f t="shared" si="36"/>
        <v>-5.1381778561235712E-3</v>
      </c>
      <c r="E1191" s="23">
        <f t="shared" si="37"/>
        <v>-1.1717188455647931E-2</v>
      </c>
      <c r="H1191" s="62">
        <v>1148</v>
      </c>
      <c r="I1191" s="62">
        <v>-6.0943700093357934E-3</v>
      </c>
      <c r="J1191" s="62">
        <v>2.6824131444816066E-3</v>
      </c>
    </row>
    <row r="1192" spans="1:10" ht="15" x14ac:dyDescent="0.2">
      <c r="A1192" s="57" t="s">
        <v>989</v>
      </c>
      <c r="B1192" s="60">
        <v>159.26</v>
      </c>
      <c r="C1192" s="60">
        <v>438.09469999999999</v>
      </c>
      <c r="D1192" s="23">
        <f t="shared" si="36"/>
        <v>5.024494515954806E-4</v>
      </c>
      <c r="E1192" s="23">
        <f t="shared" si="37"/>
        <v>-7.3652752480552908E-3</v>
      </c>
      <c r="H1192" s="62">
        <v>1149</v>
      </c>
      <c r="I1192" s="62">
        <v>-3.7339259734171766E-3</v>
      </c>
      <c r="J1192" s="62">
        <v>-1.4677974666934997E-3</v>
      </c>
    </row>
    <row r="1193" spans="1:10" ht="15" x14ac:dyDescent="0.2">
      <c r="A1193" s="57" t="s">
        <v>990</v>
      </c>
      <c r="B1193" s="60">
        <v>155.69</v>
      </c>
      <c r="C1193" s="60">
        <v>434.75650000000002</v>
      </c>
      <c r="D1193" s="23">
        <f t="shared" si="36"/>
        <v>-2.2671236127715603E-2</v>
      </c>
      <c r="E1193" s="23">
        <f t="shared" si="37"/>
        <v>-7.6489928081250715E-3</v>
      </c>
      <c r="H1193" s="62">
        <v>1150</v>
      </c>
      <c r="I1193" s="62">
        <v>1.1669544313147582E-3</v>
      </c>
      <c r="J1193" s="62">
        <v>-6.3038127256057896E-3</v>
      </c>
    </row>
    <row r="1194" spans="1:10" ht="15" x14ac:dyDescent="0.2">
      <c r="A1194" s="57" t="s">
        <v>991</v>
      </c>
      <c r="B1194" s="60">
        <v>157.93</v>
      </c>
      <c r="C1194" s="60">
        <v>434.96570000000003</v>
      </c>
      <c r="D1194" s="23">
        <f t="shared" si="36"/>
        <v>1.4285046180380215E-2</v>
      </c>
      <c r="E1194" s="23">
        <f t="shared" si="37"/>
        <v>4.8107316114195855E-4</v>
      </c>
      <c r="H1194" s="62">
        <v>1151</v>
      </c>
      <c r="I1194" s="62">
        <v>4.0605954136015195E-3</v>
      </c>
      <c r="J1194" s="62">
        <v>-4.5735890070820089E-4</v>
      </c>
    </row>
    <row r="1195" spans="1:10" ht="15" x14ac:dyDescent="0.2">
      <c r="A1195" s="57" t="s">
        <v>992</v>
      </c>
      <c r="B1195" s="60">
        <v>157.51</v>
      </c>
      <c r="C1195" s="60">
        <v>437.79570000000001</v>
      </c>
      <c r="D1195" s="23">
        <f t="shared" si="36"/>
        <v>-2.6629485683192628E-3</v>
      </c>
      <c r="E1195" s="23">
        <f t="shared" si="37"/>
        <v>6.4851857989714438E-3</v>
      </c>
      <c r="H1195" s="62">
        <v>1152</v>
      </c>
      <c r="I1195" s="62">
        <v>-5.6244889913209181E-4</v>
      </c>
      <c r="J1195" s="62">
        <v>-7.0262350092621176E-3</v>
      </c>
    </row>
    <row r="1196" spans="1:10" ht="15" x14ac:dyDescent="0.2">
      <c r="A1196" s="57" t="s">
        <v>993</v>
      </c>
      <c r="B1196" s="60">
        <v>157.01</v>
      </c>
      <c r="C1196" s="60">
        <v>436.60989999999998</v>
      </c>
      <c r="D1196" s="23">
        <f t="shared" si="36"/>
        <v>-3.1794507262137674E-3</v>
      </c>
      <c r="E1196" s="23">
        <f t="shared" si="37"/>
        <v>-2.7122441277179061E-3</v>
      </c>
      <c r="H1196" s="62">
        <v>1153</v>
      </c>
      <c r="I1196" s="62">
        <v>-9.1512156733879299E-4</v>
      </c>
      <c r="J1196" s="62">
        <v>-3.1790761001017197E-3</v>
      </c>
    </row>
    <row r="1197" spans="1:10" ht="15" x14ac:dyDescent="0.2">
      <c r="A1197" s="57" t="s">
        <v>994</v>
      </c>
      <c r="B1197" s="60">
        <v>158.1</v>
      </c>
      <c r="C1197" s="60">
        <v>441.47280000000001</v>
      </c>
      <c r="D1197" s="23">
        <f t="shared" si="36"/>
        <v>6.9182466279960712E-3</v>
      </c>
      <c r="E1197" s="23">
        <f t="shared" si="37"/>
        <v>1.10762909157789E-2</v>
      </c>
      <c r="H1197" s="62">
        <v>1154</v>
      </c>
      <c r="I1197" s="62">
        <v>-1.3593720778700936E-3</v>
      </c>
      <c r="J1197" s="62">
        <v>1.2263056072754727E-2</v>
      </c>
    </row>
    <row r="1198" spans="1:10" ht="15" x14ac:dyDescent="0.2">
      <c r="A1198" s="57" t="s">
        <v>995</v>
      </c>
      <c r="B1198" s="60">
        <v>156.88999999999999</v>
      </c>
      <c r="C1198" s="60">
        <v>435.3544</v>
      </c>
      <c r="D1198" s="23">
        <f t="shared" si="36"/>
        <v>-7.6828213705621871E-3</v>
      </c>
      <c r="E1198" s="23">
        <f t="shared" si="37"/>
        <v>-1.3955997957970824E-2</v>
      </c>
      <c r="H1198" s="62">
        <v>1155</v>
      </c>
      <c r="I1198" s="62">
        <v>2.746524403690203E-3</v>
      </c>
      <c r="J1198" s="62">
        <v>-2.2423225190430097E-3</v>
      </c>
    </row>
    <row r="1199" spans="1:10" ht="15" x14ac:dyDescent="0.2">
      <c r="A1199" s="57" t="s">
        <v>996</v>
      </c>
      <c r="B1199" s="60">
        <v>157.82</v>
      </c>
      <c r="C1199" s="60">
        <v>438.42349999999999</v>
      </c>
      <c r="D1199" s="23">
        <f t="shared" si="36"/>
        <v>5.9102202480247881E-3</v>
      </c>
      <c r="E1199" s="23">
        <f t="shared" si="37"/>
        <v>7.0249261775971088E-3</v>
      </c>
      <c r="H1199" s="62">
        <v>1156</v>
      </c>
      <c r="I1199" s="62">
        <v>-2.7961723965145109E-3</v>
      </c>
      <c r="J1199" s="62">
        <v>6.729729607877398E-3</v>
      </c>
    </row>
    <row r="1200" spans="1:10" ht="15" x14ac:dyDescent="0.2">
      <c r="A1200" s="57" t="s">
        <v>997</v>
      </c>
      <c r="B1200" s="60">
        <v>158.72</v>
      </c>
      <c r="C1200" s="60">
        <v>441.20370000000003</v>
      </c>
      <c r="D1200" s="23">
        <f t="shared" si="36"/>
        <v>5.6865004436737277E-3</v>
      </c>
      <c r="E1200" s="23">
        <f t="shared" si="37"/>
        <v>6.3213353518245001E-3</v>
      </c>
      <c r="H1200" s="62">
        <v>1157</v>
      </c>
      <c r="I1200" s="62">
        <v>8.7403455032934209E-3</v>
      </c>
      <c r="J1200" s="62">
        <v>2.991424059332802E-3</v>
      </c>
    </row>
    <row r="1201" spans="1:10" ht="15" x14ac:dyDescent="0.2">
      <c r="A1201" s="57" t="s">
        <v>998</v>
      </c>
      <c r="B1201" s="60">
        <v>160.05000000000001</v>
      </c>
      <c r="C1201" s="60">
        <v>447.58120000000002</v>
      </c>
      <c r="D1201" s="23">
        <f t="shared" si="36"/>
        <v>8.34462287930955E-3</v>
      </c>
      <c r="E1201" s="23">
        <f t="shared" si="37"/>
        <v>1.435130020477548E-2</v>
      </c>
      <c r="H1201" s="62">
        <v>1158</v>
      </c>
      <c r="I1201" s="62">
        <v>3.2212807907219731E-3</v>
      </c>
      <c r="J1201" s="62">
        <v>-2.0714444738360793E-3</v>
      </c>
    </row>
    <row r="1202" spans="1:10" ht="15" x14ac:dyDescent="0.2">
      <c r="A1202" s="57" t="s">
        <v>999</v>
      </c>
      <c r="B1202" s="60">
        <v>161.19999999999999</v>
      </c>
      <c r="C1202" s="60">
        <v>449.42469999999997</v>
      </c>
      <c r="D1202" s="23">
        <f t="shared" si="36"/>
        <v>7.1595636566557869E-3</v>
      </c>
      <c r="E1202" s="23">
        <f t="shared" si="37"/>
        <v>4.1103466442881974E-3</v>
      </c>
      <c r="H1202" s="62">
        <v>1159</v>
      </c>
      <c r="I1202" s="62">
        <v>2.5469568396490326E-5</v>
      </c>
      <c r="J1202" s="62">
        <v>-1.5138114126643158E-3</v>
      </c>
    </row>
    <row r="1203" spans="1:10" ht="15" x14ac:dyDescent="0.2">
      <c r="A1203" s="57" t="s">
        <v>1000</v>
      </c>
      <c r="B1203" s="60">
        <v>162.61000000000001</v>
      </c>
      <c r="C1203" s="60">
        <v>448.76710000000003</v>
      </c>
      <c r="D1203" s="23">
        <f t="shared" si="36"/>
        <v>8.7088657651033016E-3</v>
      </c>
      <c r="E1203" s="23">
        <f t="shared" si="37"/>
        <v>-1.4642754865870915E-3</v>
      </c>
      <c r="H1203" s="62">
        <v>1160</v>
      </c>
      <c r="I1203" s="62">
        <v>-2.5970725605004158E-3</v>
      </c>
      <c r="J1203" s="62">
        <v>-5.2644004598952163E-3</v>
      </c>
    </row>
    <row r="1204" spans="1:10" ht="15" x14ac:dyDescent="0.2">
      <c r="A1204" s="58">
        <v>44935</v>
      </c>
      <c r="B1204" s="60">
        <v>161.57</v>
      </c>
      <c r="C1204" s="60">
        <v>449.60410000000002</v>
      </c>
      <c r="D1204" s="23">
        <f t="shared" si="36"/>
        <v>-6.4162105488921187E-3</v>
      </c>
      <c r="E1204" s="23">
        <f t="shared" si="37"/>
        <v>1.8633728289219492E-3</v>
      </c>
      <c r="H1204" s="62">
        <v>1161</v>
      </c>
      <c r="I1204" s="62">
        <v>-1.0301565150595838E-2</v>
      </c>
      <c r="J1204" s="62">
        <v>7.773690868653458E-3</v>
      </c>
    </row>
    <row r="1205" spans="1:10" ht="15" x14ac:dyDescent="0.2">
      <c r="A1205" s="58">
        <v>45055</v>
      </c>
      <c r="B1205" s="60">
        <v>160.27000000000001</v>
      </c>
      <c r="C1205" s="60">
        <v>447.661</v>
      </c>
      <c r="D1205" s="23">
        <f t="shared" si="36"/>
        <v>-8.0785922832549914E-3</v>
      </c>
      <c r="E1205" s="23">
        <f t="shared" si="37"/>
        <v>-4.3311682078196285E-3</v>
      </c>
      <c r="H1205" s="62">
        <v>1162</v>
      </c>
      <c r="I1205" s="62">
        <v>4.3778130821829414E-3</v>
      </c>
      <c r="J1205" s="62">
        <v>-1.8499388002405398E-3</v>
      </c>
    </row>
    <row r="1206" spans="1:10" ht="15" x14ac:dyDescent="0.2">
      <c r="A1206" s="58">
        <v>45086</v>
      </c>
      <c r="B1206" s="60">
        <v>161.47</v>
      </c>
      <c r="C1206" s="60">
        <v>444.65159999999997</v>
      </c>
      <c r="D1206" s="23">
        <f t="shared" si="36"/>
        <v>7.4594738880455029E-3</v>
      </c>
      <c r="E1206" s="23">
        <f t="shared" si="37"/>
        <v>-6.7451953722190089E-3</v>
      </c>
      <c r="H1206" s="62">
        <v>1163</v>
      </c>
      <c r="I1206" s="62">
        <v>-3.9095786340700544E-4</v>
      </c>
      <c r="J1206" s="62">
        <v>6.7394170011632077E-3</v>
      </c>
    </row>
    <row r="1207" spans="1:10" ht="15" x14ac:dyDescent="0.2">
      <c r="A1207" s="58">
        <v>45116</v>
      </c>
      <c r="B1207" s="60">
        <v>163.47</v>
      </c>
      <c r="C1207" s="60">
        <v>443.28640000000001</v>
      </c>
      <c r="D1207" s="23">
        <f t="shared" si="36"/>
        <v>1.2310120369586973E-2</v>
      </c>
      <c r="E1207" s="23">
        <f t="shared" si="37"/>
        <v>-3.0749918929678594E-3</v>
      </c>
      <c r="H1207" s="62">
        <v>1164</v>
      </c>
      <c r="I1207" s="62">
        <v>1.4276000570374052E-3</v>
      </c>
      <c r="J1207" s="62">
        <v>6.5859334294817197E-3</v>
      </c>
    </row>
    <row r="1208" spans="1:10" ht="15" x14ac:dyDescent="0.2">
      <c r="A1208" s="58">
        <v>45147</v>
      </c>
      <c r="B1208" s="60">
        <v>163.77000000000001</v>
      </c>
      <c r="C1208" s="60">
        <v>443.95400000000001</v>
      </c>
      <c r="D1208" s="23">
        <f t="shared" si="36"/>
        <v>1.8335171986594066E-3</v>
      </c>
      <c r="E1208" s="23">
        <f t="shared" si="37"/>
        <v>1.5048911794203067E-3</v>
      </c>
      <c r="H1208" s="62">
        <v>1165</v>
      </c>
      <c r="I1208" s="62">
        <v>-2.3893080686929373E-3</v>
      </c>
      <c r="J1208" s="62">
        <v>1.0294937567852547E-2</v>
      </c>
    </row>
    <row r="1209" spans="1:10" ht="15" x14ac:dyDescent="0.2">
      <c r="A1209" s="58">
        <v>45239</v>
      </c>
      <c r="B1209" s="60">
        <v>164.34</v>
      </c>
      <c r="C1209" s="60">
        <v>446.87369999999999</v>
      </c>
      <c r="D1209" s="23">
        <f t="shared" si="36"/>
        <v>3.4744480412657618E-3</v>
      </c>
      <c r="E1209" s="23">
        <f t="shared" si="37"/>
        <v>6.5550508917344204E-3</v>
      </c>
      <c r="H1209" s="62">
        <v>1166</v>
      </c>
      <c r="I1209" s="62">
        <v>1.842685091425933E-3</v>
      </c>
      <c r="J1209" s="62">
        <v>-2.465675047943235E-3</v>
      </c>
    </row>
    <row r="1210" spans="1:10" ht="15" x14ac:dyDescent="0.2">
      <c r="A1210" s="58">
        <v>45269</v>
      </c>
      <c r="B1210" s="60">
        <v>164.52</v>
      </c>
      <c r="C1210" s="60">
        <v>444.42239999999998</v>
      </c>
      <c r="D1210" s="23">
        <f t="shared" si="36"/>
        <v>1.0946908591815748E-3</v>
      </c>
      <c r="E1210" s="23">
        <f t="shared" si="37"/>
        <v>-5.5005428174440462E-3</v>
      </c>
      <c r="H1210" s="62">
        <v>1167</v>
      </c>
      <c r="I1210" s="62">
        <v>8.4167068591253357E-4</v>
      </c>
      <c r="J1210" s="62">
        <v>2.6245001921435885E-3</v>
      </c>
    </row>
    <row r="1211" spans="1:10" ht="15" x14ac:dyDescent="0.2">
      <c r="A1211" s="57" t="s">
        <v>1001</v>
      </c>
      <c r="B1211" s="60">
        <v>164.56</v>
      </c>
      <c r="C1211" s="60">
        <v>444.94060000000002</v>
      </c>
      <c r="D1211" s="23">
        <f t="shared" si="36"/>
        <v>2.4310198247841681E-4</v>
      </c>
      <c r="E1211" s="23">
        <f t="shared" si="37"/>
        <v>1.1653285748171776E-3</v>
      </c>
      <c r="H1211" s="62">
        <v>1168</v>
      </c>
      <c r="I1211" s="62">
        <v>-5.3788900703029946E-4</v>
      </c>
      <c r="J1211" s="62">
        <v>7.9409376020042419E-3</v>
      </c>
    </row>
    <row r="1212" spans="1:10" ht="15" x14ac:dyDescent="0.2">
      <c r="A1212" s="57" t="s">
        <v>1002</v>
      </c>
      <c r="B1212" s="60">
        <v>165.25</v>
      </c>
      <c r="C1212" s="60">
        <v>448.77699999999999</v>
      </c>
      <c r="D1212" s="23">
        <f t="shared" si="36"/>
        <v>4.1842333870940208E-3</v>
      </c>
      <c r="E1212" s="23">
        <f t="shared" si="37"/>
        <v>8.5853150129338741E-3</v>
      </c>
      <c r="H1212" s="62">
        <v>1169</v>
      </c>
      <c r="I1212" s="62">
        <v>4.3073533768032572E-4</v>
      </c>
      <c r="J1212" s="62">
        <v>1.7906454466309696E-3</v>
      </c>
    </row>
    <row r="1213" spans="1:10" ht="15" x14ac:dyDescent="0.2">
      <c r="A1213" s="57" t="s">
        <v>1003</v>
      </c>
      <c r="B1213" s="60">
        <v>164.64</v>
      </c>
      <c r="C1213" s="60">
        <v>443.37</v>
      </c>
      <c r="D1213" s="23">
        <f t="shared" si="36"/>
        <v>-3.698206646056316E-3</v>
      </c>
      <c r="E1213" s="23">
        <f t="shared" si="37"/>
        <v>-1.2121469228847588E-2</v>
      </c>
      <c r="H1213" s="62">
        <v>1170</v>
      </c>
      <c r="I1213" s="62">
        <v>8.6067634667933973E-3</v>
      </c>
      <c r="J1213" s="62">
        <v>-1.5263349173910281E-2</v>
      </c>
    </row>
    <row r="1214" spans="1:10" ht="15" x14ac:dyDescent="0.2">
      <c r="A1214" s="57" t="s">
        <v>1004</v>
      </c>
      <c r="B1214" s="60">
        <v>163.41999999999999</v>
      </c>
      <c r="C1214" s="60">
        <v>443.63</v>
      </c>
      <c r="D1214" s="23">
        <f t="shared" si="36"/>
        <v>-7.4376981291781243E-3</v>
      </c>
      <c r="E1214" s="23">
        <f t="shared" si="37"/>
        <v>5.8624578905627572E-4</v>
      </c>
      <c r="H1214" s="62">
        <v>1171</v>
      </c>
      <c r="I1214" s="62">
        <v>2.8429269414430424E-3</v>
      </c>
      <c r="J1214" s="62">
        <v>-2.8429269414430424E-3</v>
      </c>
    </row>
    <row r="1215" spans="1:10" ht="15" x14ac:dyDescent="0.2">
      <c r="A1215" s="57" t="s">
        <v>1005</v>
      </c>
      <c r="B1215" s="60">
        <v>163.38</v>
      </c>
      <c r="C1215" s="60">
        <v>442.71</v>
      </c>
      <c r="D1215" s="23">
        <f t="shared" si="36"/>
        <v>-2.4479804283812656E-4</v>
      </c>
      <c r="E1215" s="23">
        <f t="shared" si="37"/>
        <v>-2.0759535401795267E-3</v>
      </c>
      <c r="H1215" s="62">
        <v>1172</v>
      </c>
      <c r="I1215" s="62">
        <v>2.9427446050581309E-3</v>
      </c>
      <c r="J1215" s="62">
        <v>1.5145549557112068E-3</v>
      </c>
    </row>
    <row r="1216" spans="1:10" ht="15" x14ac:dyDescent="0.2">
      <c r="A1216" s="57" t="s">
        <v>1006</v>
      </c>
      <c r="B1216" s="60">
        <v>163.91</v>
      </c>
      <c r="C1216" s="60">
        <v>438.64</v>
      </c>
      <c r="D1216" s="23">
        <f t="shared" si="36"/>
        <v>3.2387207875454183E-3</v>
      </c>
      <c r="E1216" s="23">
        <f t="shared" si="37"/>
        <v>-9.2358970476747321E-3</v>
      </c>
      <c r="H1216" s="62">
        <v>1173</v>
      </c>
      <c r="I1216" s="62">
        <v>-8.6680999197255538E-5</v>
      </c>
      <c r="J1216" s="62">
        <v>2.8129446706113776E-3</v>
      </c>
    </row>
    <row r="1217" spans="1:10" ht="15" x14ac:dyDescent="0.2">
      <c r="A1217" s="57" t="s">
        <v>1007</v>
      </c>
      <c r="B1217" s="60">
        <v>161.91999999999999</v>
      </c>
      <c r="C1217" s="60">
        <v>431.39</v>
      </c>
      <c r="D1217" s="23">
        <f t="shared" si="36"/>
        <v>-1.2215110602168046E-2</v>
      </c>
      <c r="E1217" s="23">
        <f t="shared" si="37"/>
        <v>-1.6666477752474377E-2</v>
      </c>
      <c r="H1217" s="62">
        <v>1174</v>
      </c>
      <c r="I1217" s="62">
        <v>1.9069676230257558E-3</v>
      </c>
      <c r="J1217" s="62">
        <v>-1.7531804483084147E-3</v>
      </c>
    </row>
    <row r="1218" spans="1:10" ht="15" x14ac:dyDescent="0.2">
      <c r="A1218" s="57" t="s">
        <v>1008</v>
      </c>
      <c r="B1218" s="60">
        <v>162.35</v>
      </c>
      <c r="C1218" s="60">
        <v>430.42</v>
      </c>
      <c r="D1218" s="23">
        <f t="shared" si="36"/>
        <v>2.6521124497541865E-3</v>
      </c>
      <c r="E1218" s="23">
        <f t="shared" si="37"/>
        <v>-2.2510771738795798E-3</v>
      </c>
      <c r="H1218" s="62">
        <v>1175</v>
      </c>
      <c r="I1218" s="62">
        <v>-1.3677290696795549E-3</v>
      </c>
      <c r="J1218" s="62">
        <v>-5.2843115105472814E-3</v>
      </c>
    </row>
    <row r="1219" spans="1:10" ht="15" x14ac:dyDescent="0.2">
      <c r="A1219" s="57" t="s">
        <v>1009</v>
      </c>
      <c r="B1219" s="60">
        <v>163.07</v>
      </c>
      <c r="C1219" s="60">
        <v>432.23</v>
      </c>
      <c r="D1219" s="23">
        <f t="shared" si="36"/>
        <v>4.4250579243309343E-3</v>
      </c>
      <c r="E1219" s="23">
        <f t="shared" si="37"/>
        <v>4.1963778035399597E-3</v>
      </c>
      <c r="H1219" s="62">
        <v>1176</v>
      </c>
      <c r="I1219" s="62">
        <v>2.4189005974579588E-3</v>
      </c>
      <c r="J1219" s="62">
        <v>7.3239136941716581E-3</v>
      </c>
    </row>
    <row r="1220" spans="1:10" ht="15" x14ac:dyDescent="0.2">
      <c r="A1220" s="57" t="s">
        <v>1010</v>
      </c>
      <c r="B1220" s="60">
        <v>162.5</v>
      </c>
      <c r="C1220" s="60">
        <v>425.88</v>
      </c>
      <c r="D1220" s="23">
        <f t="shared" si="36"/>
        <v>-3.5015547033936455E-3</v>
      </c>
      <c r="E1220" s="23">
        <f t="shared" si="37"/>
        <v>-1.4800237526573553E-2</v>
      </c>
      <c r="H1220" s="62">
        <v>1177</v>
      </c>
      <c r="I1220" s="62">
        <v>1.4170683944484465E-4</v>
      </c>
      <c r="J1220" s="62">
        <v>1.7604437077126053E-3</v>
      </c>
    </row>
    <row r="1221" spans="1:10" ht="15" x14ac:dyDescent="0.2">
      <c r="A1221" s="57" t="s">
        <v>1011</v>
      </c>
      <c r="B1221" s="60">
        <v>161.72</v>
      </c>
      <c r="C1221" s="60">
        <v>426.05</v>
      </c>
      <c r="D1221" s="23">
        <f t="shared" ref="D1221:D1259" si="38">LN(B1221/B1220)</f>
        <v>-4.8115569972220816E-3</v>
      </c>
      <c r="E1221" s="23">
        <f t="shared" ref="E1221:E1259" si="39">LN(C1221/C1220)</f>
        <v>3.9909382755964483E-4</v>
      </c>
      <c r="H1221" s="62">
        <v>1178</v>
      </c>
      <c r="I1221" s="62">
        <v>-1.8514144130158193E-3</v>
      </c>
      <c r="J1221" s="62">
        <v>-1.0142718240728455E-3</v>
      </c>
    </row>
    <row r="1222" spans="1:10" ht="15" x14ac:dyDescent="0.2">
      <c r="A1222" s="57" t="s">
        <v>1012</v>
      </c>
      <c r="B1222" s="60">
        <v>162.54</v>
      </c>
      <c r="C1222" s="60">
        <v>428.52</v>
      </c>
      <c r="D1222" s="23">
        <f t="shared" si="38"/>
        <v>5.0576805524886323E-3</v>
      </c>
      <c r="E1222" s="23">
        <f t="shared" si="39"/>
        <v>5.7807011203923403E-3</v>
      </c>
      <c r="H1222" s="62">
        <v>1179</v>
      </c>
      <c r="I1222" s="62">
        <v>5.9773726470667941E-4</v>
      </c>
      <c r="J1222" s="62">
        <v>-1.4606239099139016E-2</v>
      </c>
    </row>
    <row r="1223" spans="1:10" ht="15" x14ac:dyDescent="0.2">
      <c r="A1223" s="57" t="s">
        <v>1013</v>
      </c>
      <c r="B1223" s="60">
        <v>159.93</v>
      </c>
      <c r="C1223" s="60">
        <v>427.48</v>
      </c>
      <c r="D1223" s="23">
        <f t="shared" si="38"/>
        <v>-1.6187905822279296E-2</v>
      </c>
      <c r="E1223" s="23">
        <f t="shared" si="39"/>
        <v>-2.4299077376612977E-3</v>
      </c>
      <c r="H1223" s="62">
        <v>1180</v>
      </c>
      <c r="I1223" s="62">
        <v>3.9783513645321464E-4</v>
      </c>
      <c r="J1223" s="62">
        <v>-3.267641446294376E-3</v>
      </c>
    </row>
    <row r="1224" spans="1:10" ht="15" x14ac:dyDescent="0.2">
      <c r="A1224" s="58">
        <v>44967</v>
      </c>
      <c r="B1224" s="60">
        <v>160.1</v>
      </c>
      <c r="C1224" s="60">
        <v>427.31</v>
      </c>
      <c r="D1224" s="23">
        <f t="shared" si="38"/>
        <v>1.0624004998895428E-3</v>
      </c>
      <c r="E1224" s="23">
        <f t="shared" si="39"/>
        <v>-3.9775851903122946E-4</v>
      </c>
      <c r="H1224" s="62">
        <v>1181</v>
      </c>
      <c r="I1224" s="62">
        <v>-2.346763235197019E-3</v>
      </c>
      <c r="J1224" s="62">
        <v>-2.1863441207805303E-3</v>
      </c>
    </row>
    <row r="1225" spans="1:10" ht="15" x14ac:dyDescent="0.2">
      <c r="A1225" s="58">
        <v>44995</v>
      </c>
      <c r="B1225" s="60">
        <v>159.09</v>
      </c>
      <c r="C1225" s="60">
        <v>421.59</v>
      </c>
      <c r="D1225" s="23">
        <f t="shared" si="38"/>
        <v>-6.3285401855205734E-3</v>
      </c>
      <c r="E1225" s="23">
        <f t="shared" si="39"/>
        <v>-1.3476467356901502E-2</v>
      </c>
      <c r="H1225" s="62">
        <v>1182</v>
      </c>
      <c r="I1225" s="62">
        <v>6.4084398524472353E-3</v>
      </c>
      <c r="J1225" s="62">
        <v>2.2822471864054296E-3</v>
      </c>
    </row>
    <row r="1226" spans="1:10" ht="15" x14ac:dyDescent="0.2">
      <c r="A1226" s="58">
        <v>45026</v>
      </c>
      <c r="B1226" s="60">
        <v>161</v>
      </c>
      <c r="C1226" s="60">
        <v>424.66</v>
      </c>
      <c r="D1226" s="23">
        <f t="shared" si="38"/>
        <v>1.193428516731457E-2</v>
      </c>
      <c r="E1226" s="23">
        <f t="shared" si="39"/>
        <v>7.2555709728844226E-3</v>
      </c>
      <c r="H1226" s="62">
        <v>1183</v>
      </c>
      <c r="I1226" s="62">
        <v>7.3632922740060993E-4</v>
      </c>
      <c r="J1226" s="62">
        <v>-5.0944824349521316E-3</v>
      </c>
    </row>
    <row r="1227" spans="1:10" ht="15" x14ac:dyDescent="0.2">
      <c r="A1227" s="58">
        <v>45056</v>
      </c>
      <c r="B1227" s="60">
        <v>159.08000000000001</v>
      </c>
      <c r="C1227" s="60">
        <v>424.5</v>
      </c>
      <c r="D1227" s="23">
        <f t="shared" si="38"/>
        <v>-1.1997144644973088E-2</v>
      </c>
      <c r="E1227" s="23">
        <f t="shared" si="39"/>
        <v>-3.7684300224580041E-4</v>
      </c>
      <c r="H1227" s="62">
        <v>1184</v>
      </c>
      <c r="I1227" s="62">
        <v>1.0183280922412066E-3</v>
      </c>
      <c r="J1227" s="62">
        <v>-7.7261116144269042E-3</v>
      </c>
    </row>
    <row r="1228" spans="1:10" ht="15" x14ac:dyDescent="0.2">
      <c r="A1228" s="58">
        <v>45087</v>
      </c>
      <c r="B1228" s="60">
        <v>156.41</v>
      </c>
      <c r="C1228" s="60">
        <v>429.54</v>
      </c>
      <c r="D1228" s="23">
        <f t="shared" si="38"/>
        <v>-1.6926455653339799E-2</v>
      </c>
      <c r="E1228" s="23">
        <f t="shared" si="39"/>
        <v>1.1802862884746777E-2</v>
      </c>
      <c r="H1228" s="62">
        <v>1185</v>
      </c>
      <c r="I1228" s="62">
        <v>5.7309792497047956E-5</v>
      </c>
      <c r="J1228" s="62">
        <v>3.0171182232180275E-4</v>
      </c>
    </row>
    <row r="1229" spans="1:10" ht="15" x14ac:dyDescent="0.2">
      <c r="A1229" s="58">
        <v>45179</v>
      </c>
      <c r="B1229" s="60">
        <v>155.84</v>
      </c>
      <c r="C1229" s="60">
        <v>432.29</v>
      </c>
      <c r="D1229" s="23">
        <f t="shared" si="38"/>
        <v>-3.650924791925159E-3</v>
      </c>
      <c r="E1229" s="23">
        <f t="shared" si="39"/>
        <v>6.3817906856858475E-3</v>
      </c>
      <c r="H1229" s="62">
        <v>1186</v>
      </c>
      <c r="I1229" s="62">
        <v>2.9396656923484253E-3</v>
      </c>
      <c r="J1229" s="62">
        <v>-3.5229442543310441E-3</v>
      </c>
    </row>
    <row r="1230" spans="1:10" ht="15" x14ac:dyDescent="0.2">
      <c r="A1230" s="58">
        <v>45209</v>
      </c>
      <c r="B1230" s="60">
        <v>157.6</v>
      </c>
      <c r="C1230" s="60">
        <v>434.54</v>
      </c>
      <c r="D1230" s="23">
        <f t="shared" si="38"/>
        <v>1.1230337529553755E-2</v>
      </c>
      <c r="E1230" s="23">
        <f t="shared" si="39"/>
        <v>5.1913409852606422E-3</v>
      </c>
      <c r="H1230" s="62">
        <v>1187</v>
      </c>
      <c r="I1230" s="62">
        <v>-3.109109780602074E-3</v>
      </c>
      <c r="J1230" s="62">
        <v>8.6138375398920781E-3</v>
      </c>
    </row>
    <row r="1231" spans="1:10" ht="15" x14ac:dyDescent="0.2">
      <c r="A1231" s="58">
        <v>45240</v>
      </c>
      <c r="B1231" s="60">
        <v>158.22999999999999</v>
      </c>
      <c r="C1231" s="60">
        <v>436.32</v>
      </c>
      <c r="D1231" s="23">
        <f t="shared" si="38"/>
        <v>3.9894933071130956E-3</v>
      </c>
      <c r="E1231" s="23">
        <f t="shared" si="39"/>
        <v>4.087918790183203E-3</v>
      </c>
      <c r="H1231" s="62">
        <v>1188</v>
      </c>
      <c r="I1231" s="62">
        <v>-2.0493134972609387E-3</v>
      </c>
      <c r="J1231" s="62">
        <v>-9.6678749583869912E-3</v>
      </c>
    </row>
    <row r="1232" spans="1:10" ht="15" x14ac:dyDescent="0.2">
      <c r="A1232" s="58">
        <v>45270</v>
      </c>
      <c r="B1232" s="60">
        <v>158.94999999999999</v>
      </c>
      <c r="C1232" s="60">
        <v>433.66</v>
      </c>
      <c r="D1232" s="23">
        <f t="shared" si="38"/>
        <v>4.5400166259199747E-3</v>
      </c>
      <c r="E1232" s="23">
        <f t="shared" si="39"/>
        <v>-6.1151021612066894E-3</v>
      </c>
      <c r="H1232" s="62">
        <v>1189</v>
      </c>
      <c r="I1232" s="62">
        <v>5.120975614632344E-4</v>
      </c>
      <c r="J1232" s="62">
        <v>-7.8773728095185257E-3</v>
      </c>
    </row>
    <row r="1233" spans="1:10" ht="15" x14ac:dyDescent="0.2">
      <c r="A1233" s="57" t="s">
        <v>1014</v>
      </c>
      <c r="B1233" s="60">
        <v>159.83000000000001</v>
      </c>
      <c r="C1233" s="60">
        <v>431.5</v>
      </c>
      <c r="D1233" s="23">
        <f t="shared" si="38"/>
        <v>5.5210630237504527E-3</v>
      </c>
      <c r="E1233" s="23">
        <f t="shared" si="39"/>
        <v>-4.9933064125890509E-3</v>
      </c>
      <c r="H1233" s="62">
        <v>1190</v>
      </c>
      <c r="I1233" s="62">
        <v>-1.0011082091447947E-2</v>
      </c>
      <c r="J1233" s="62">
        <v>2.362089283322876E-3</v>
      </c>
    </row>
    <row r="1234" spans="1:10" ht="15" x14ac:dyDescent="0.2">
      <c r="A1234" s="57" t="s">
        <v>1015</v>
      </c>
      <c r="B1234" s="60">
        <v>161.21</v>
      </c>
      <c r="C1234" s="60">
        <v>436.04</v>
      </c>
      <c r="D1234" s="23">
        <f t="shared" si="38"/>
        <v>8.5971125073449634E-3</v>
      </c>
      <c r="E1234" s="23">
        <f t="shared" si="39"/>
        <v>1.0466471736675266E-2</v>
      </c>
      <c r="H1234" s="62">
        <v>1191</v>
      </c>
      <c r="I1234" s="62">
        <v>6.7707801074158337E-3</v>
      </c>
      <c r="J1234" s="62">
        <v>-6.2897069462738752E-3</v>
      </c>
    </row>
    <row r="1235" spans="1:10" ht="15" x14ac:dyDescent="0.2">
      <c r="A1235" s="57" t="s">
        <v>1016</v>
      </c>
      <c r="B1235" s="60">
        <v>161.41999999999999</v>
      </c>
      <c r="C1235" s="60">
        <v>436.02</v>
      </c>
      <c r="D1235" s="23">
        <f t="shared" si="38"/>
        <v>1.3018010083189842E-3</v>
      </c>
      <c r="E1235" s="23">
        <f t="shared" si="39"/>
        <v>-4.5868403558294294E-5</v>
      </c>
      <c r="H1235" s="62">
        <v>1192</v>
      </c>
      <c r="I1235" s="62">
        <v>-9.2531091301225406E-4</v>
      </c>
      <c r="J1235" s="62">
        <v>7.4104967119836976E-3</v>
      </c>
    </row>
    <row r="1236" spans="1:10" ht="15" x14ac:dyDescent="0.2">
      <c r="A1236" s="57" t="s">
        <v>1017</v>
      </c>
      <c r="B1236" s="60">
        <v>161.54</v>
      </c>
      <c r="C1236" s="60">
        <v>430.21</v>
      </c>
      <c r="D1236" s="23">
        <f t="shared" si="38"/>
        <v>7.4312611792400486E-4</v>
      </c>
      <c r="E1236" s="23">
        <f t="shared" si="39"/>
        <v>-1.341465229080621E-2</v>
      </c>
      <c r="H1236" s="62">
        <v>1193</v>
      </c>
      <c r="I1236" s="62">
        <v>-1.1598547442055376E-3</v>
      </c>
      <c r="J1236" s="62">
        <v>-1.5523893835123685E-3</v>
      </c>
    </row>
    <row r="1237" spans="1:10" ht="15" x14ac:dyDescent="0.2">
      <c r="A1237" s="57" t="s">
        <v>1018</v>
      </c>
      <c r="B1237" s="60">
        <v>160.77000000000001</v>
      </c>
      <c r="C1237" s="60">
        <v>426.43</v>
      </c>
      <c r="D1237" s="23">
        <f t="shared" si="38"/>
        <v>-4.7780178392815521E-3</v>
      </c>
      <c r="E1237" s="23">
        <f t="shared" si="39"/>
        <v>-8.8252347162635081E-3</v>
      </c>
      <c r="H1237" s="62">
        <v>1194</v>
      </c>
      <c r="I1237" s="62">
        <v>3.4255135596581495E-3</v>
      </c>
      <c r="J1237" s="62">
        <v>7.6507773561207502E-3</v>
      </c>
    </row>
    <row r="1238" spans="1:10" ht="15" x14ac:dyDescent="0.2">
      <c r="A1238" s="57" t="s">
        <v>1019</v>
      </c>
      <c r="B1238" s="60">
        <v>158.76</v>
      </c>
      <c r="C1238" s="60">
        <v>421.19</v>
      </c>
      <c r="D1238" s="23">
        <f t="shared" si="38"/>
        <v>-1.2581144260004071E-2</v>
      </c>
      <c r="E1238" s="23">
        <f t="shared" si="39"/>
        <v>-1.2364188561956037E-2</v>
      </c>
      <c r="H1238" s="62">
        <v>1195</v>
      </c>
      <c r="I1238" s="62">
        <v>-3.2048371088766658E-3</v>
      </c>
      <c r="J1238" s="62">
        <v>-1.0751160849094159E-2</v>
      </c>
    </row>
    <row r="1239" spans="1:10" ht="15" x14ac:dyDescent="0.2">
      <c r="A1239" s="57" t="s">
        <v>1020</v>
      </c>
      <c r="B1239" s="60">
        <v>161.01</v>
      </c>
      <c r="C1239" s="60">
        <v>420.46</v>
      </c>
      <c r="D1239" s="23">
        <f t="shared" si="38"/>
        <v>1.4072846941982655E-2</v>
      </c>
      <c r="E1239" s="23">
        <f t="shared" si="39"/>
        <v>-1.7346882505940376E-3</v>
      </c>
      <c r="H1239" s="62">
        <v>1196</v>
      </c>
      <c r="I1239" s="62">
        <v>2.9677683876609172E-3</v>
      </c>
      <c r="J1239" s="62">
        <v>4.0571577899361916E-3</v>
      </c>
    </row>
    <row r="1240" spans="1:10" ht="15" x14ac:dyDescent="0.2">
      <c r="A1240" s="57" t="s">
        <v>1021</v>
      </c>
      <c r="B1240" s="60">
        <v>163.25</v>
      </c>
      <c r="C1240" s="60">
        <v>423.63</v>
      </c>
      <c r="D1240" s="23">
        <f t="shared" si="38"/>
        <v>1.3816293299693383E-2</v>
      </c>
      <c r="E1240" s="23">
        <f t="shared" si="39"/>
        <v>7.5110827122905344E-3</v>
      </c>
      <c r="H1240" s="62">
        <v>1197</v>
      </c>
      <c r="I1240" s="62">
        <v>2.8661771373160796E-3</v>
      </c>
      <c r="J1240" s="62">
        <v>3.4551582145084204E-3</v>
      </c>
    </row>
    <row r="1241" spans="1:10" ht="15" x14ac:dyDescent="0.2">
      <c r="A1241" s="57" t="s">
        <v>1022</v>
      </c>
      <c r="B1241" s="60">
        <v>162.76</v>
      </c>
      <c r="C1241" s="60">
        <v>417.55</v>
      </c>
      <c r="D1241" s="23">
        <f t="shared" si="38"/>
        <v>-3.006045023051272E-3</v>
      </c>
      <c r="E1241" s="23">
        <f t="shared" si="39"/>
        <v>-1.4456135150031866E-2</v>
      </c>
      <c r="H1241" s="62">
        <v>1198</v>
      </c>
      <c r="I1241" s="62">
        <v>4.0732315712729405E-3</v>
      </c>
      <c r="J1241" s="62">
        <v>1.027806863350254E-2</v>
      </c>
    </row>
    <row r="1242" spans="1:10" ht="15" x14ac:dyDescent="0.2">
      <c r="A1242" s="57" t="s">
        <v>1023</v>
      </c>
      <c r="B1242" s="60">
        <v>161.77000000000001</v>
      </c>
      <c r="C1242" s="60">
        <v>412.55</v>
      </c>
      <c r="D1242" s="23">
        <f t="shared" si="38"/>
        <v>-6.1011497918864325E-3</v>
      </c>
      <c r="E1242" s="23">
        <f t="shared" si="39"/>
        <v>-1.2046887048886217E-2</v>
      </c>
      <c r="H1242" s="62">
        <v>1199</v>
      </c>
      <c r="I1242" s="62">
        <v>3.5350957164196114E-3</v>
      </c>
      <c r="J1242" s="62">
        <v>5.7525092786858602E-4</v>
      </c>
    </row>
    <row r="1243" spans="1:10" ht="15" x14ac:dyDescent="0.2">
      <c r="A1243" s="57" t="s">
        <v>1024</v>
      </c>
      <c r="B1243" s="60">
        <v>161.16999999999999</v>
      </c>
      <c r="C1243" s="60">
        <v>410.68</v>
      </c>
      <c r="D1243" s="23">
        <f t="shared" si="38"/>
        <v>-3.7158648069760395E-3</v>
      </c>
      <c r="E1243" s="23">
        <f t="shared" si="39"/>
        <v>-4.5430881195882324E-3</v>
      </c>
      <c r="H1243" s="62">
        <v>1200</v>
      </c>
      <c r="I1243" s="62">
        <v>4.2386344076661498E-3</v>
      </c>
      <c r="J1243" s="62">
        <v>-5.7029098942532417E-3</v>
      </c>
    </row>
    <row r="1244" spans="1:10" ht="15" x14ac:dyDescent="0.2">
      <c r="A1244" s="57" t="s">
        <v>1025</v>
      </c>
      <c r="B1244" s="60">
        <v>163.02000000000001</v>
      </c>
      <c r="C1244" s="60">
        <v>415.59</v>
      </c>
      <c r="D1244" s="23">
        <f t="shared" si="38"/>
        <v>1.1413184131684767E-2</v>
      </c>
      <c r="E1244" s="23">
        <f t="shared" si="39"/>
        <v>1.1884874907133232E-2</v>
      </c>
      <c r="H1244" s="62">
        <v>1201</v>
      </c>
      <c r="I1244" s="62">
        <v>-2.629668641127402E-3</v>
      </c>
      <c r="J1244" s="62">
        <v>4.4930414700493516E-3</v>
      </c>
    </row>
    <row r="1245" spans="1:10" ht="15" x14ac:dyDescent="0.2">
      <c r="A1245" s="57" t="s">
        <v>1026</v>
      </c>
      <c r="B1245" s="60">
        <v>163.41</v>
      </c>
      <c r="C1245" s="60">
        <v>418.2</v>
      </c>
      <c r="D1245" s="23">
        <f t="shared" si="38"/>
        <v>2.3894873973812638E-3</v>
      </c>
      <c r="E1245" s="23">
        <f t="shared" si="39"/>
        <v>6.2605896566358043E-3</v>
      </c>
      <c r="H1245" s="62">
        <v>1202</v>
      </c>
      <c r="I1245" s="62">
        <v>-3.3845568345719701E-3</v>
      </c>
      <c r="J1245" s="62">
        <v>-9.4661137324765846E-4</v>
      </c>
    </row>
    <row r="1246" spans="1:10" ht="15" x14ac:dyDescent="0.2">
      <c r="A1246" s="58">
        <v>44937</v>
      </c>
      <c r="B1246" s="60">
        <v>164.87</v>
      </c>
      <c r="C1246" s="60">
        <v>422.66</v>
      </c>
      <c r="D1246" s="23">
        <f t="shared" si="38"/>
        <v>8.8949045093945217E-3</v>
      </c>
      <c r="E1246" s="23">
        <f t="shared" si="39"/>
        <v>1.0608286339472917E-2</v>
      </c>
      <c r="H1246" s="62">
        <v>1203</v>
      </c>
      <c r="I1246" s="62">
        <v>3.6712850693759562E-3</v>
      </c>
      <c r="J1246" s="62">
        <v>-1.0416480441594964E-2</v>
      </c>
    </row>
    <row r="1247" spans="1:10" ht="15" x14ac:dyDescent="0.2">
      <c r="A1247" s="58">
        <v>44968</v>
      </c>
      <c r="B1247" s="60">
        <v>165.52</v>
      </c>
      <c r="C1247" s="60">
        <v>430.76</v>
      </c>
      <c r="D1247" s="23">
        <f t="shared" si="38"/>
        <v>3.934748864200437E-3</v>
      </c>
      <c r="E1247" s="23">
        <f t="shared" si="39"/>
        <v>1.8983017126674089E-2</v>
      </c>
      <c r="H1247" s="62">
        <v>1204</v>
      </c>
      <c r="I1247" s="62">
        <v>5.8739655270582461E-3</v>
      </c>
      <c r="J1247" s="62">
        <v>-8.9489574200261046E-3</v>
      </c>
    </row>
    <row r="1248" spans="1:10" ht="15" x14ac:dyDescent="0.2">
      <c r="A1248" s="58">
        <v>44996</v>
      </c>
      <c r="B1248" s="60">
        <v>164.66</v>
      </c>
      <c r="C1248" s="60">
        <v>434.69</v>
      </c>
      <c r="D1248" s="23">
        <f t="shared" si="38"/>
        <v>-5.2092915670076591E-3</v>
      </c>
      <c r="E1248" s="23">
        <f t="shared" si="39"/>
        <v>9.0820428986312773E-3</v>
      </c>
      <c r="H1248" s="62">
        <v>1205</v>
      </c>
      <c r="I1248" s="62">
        <v>1.1165359441542731E-3</v>
      </c>
      <c r="J1248" s="62">
        <v>3.883552352660336E-4</v>
      </c>
    </row>
    <row r="1249" spans="1:10" ht="15" x14ac:dyDescent="0.2">
      <c r="A1249" s="58">
        <v>45088</v>
      </c>
      <c r="B1249" s="60">
        <v>164.88</v>
      </c>
      <c r="C1249" s="60">
        <v>435.69</v>
      </c>
      <c r="D1249" s="23">
        <f t="shared" si="38"/>
        <v>1.3351947119235239E-3</v>
      </c>
      <c r="E1249" s="23">
        <f t="shared" si="39"/>
        <v>2.2978479285109352E-3</v>
      </c>
      <c r="H1249" s="62">
        <v>1206</v>
      </c>
      <c r="I1249" s="62">
        <v>1.8616832792922749E-3</v>
      </c>
      <c r="J1249" s="62">
        <v>4.693367612442146E-3</v>
      </c>
    </row>
    <row r="1250" spans="1:10" ht="15" x14ac:dyDescent="0.2">
      <c r="A1250" s="58">
        <v>45118</v>
      </c>
      <c r="B1250" s="60">
        <v>165.65</v>
      </c>
      <c r="C1250" s="60">
        <v>436.93</v>
      </c>
      <c r="D1250" s="23">
        <f t="shared" si="38"/>
        <v>4.6591921637013419E-3</v>
      </c>
      <c r="E1250" s="23">
        <f t="shared" si="39"/>
        <v>2.8420179107287785E-3</v>
      </c>
      <c r="H1250" s="62">
        <v>1207</v>
      </c>
      <c r="I1250" s="62">
        <v>7.810346154588872E-4</v>
      </c>
      <c r="J1250" s="62">
        <v>-6.2815774329029331E-3</v>
      </c>
    </row>
    <row r="1251" spans="1:10" ht="15" x14ac:dyDescent="0.2">
      <c r="A1251" s="58">
        <v>45149</v>
      </c>
      <c r="B1251" s="60">
        <v>164.3</v>
      </c>
      <c r="C1251" s="60">
        <v>437.25</v>
      </c>
      <c r="D1251" s="23">
        <f t="shared" si="38"/>
        <v>-8.1831037026824354E-3</v>
      </c>
      <c r="E1251" s="23">
        <f t="shared" si="39"/>
        <v>7.321147001603099E-4</v>
      </c>
      <c r="H1251" s="62">
        <v>1208</v>
      </c>
      <c r="I1251" s="62">
        <v>3.9432777466319148E-4</v>
      </c>
      <c r="J1251" s="62">
        <v>7.7100080015398602E-4</v>
      </c>
    </row>
    <row r="1252" spans="1:10" ht="15" x14ac:dyDescent="0.2">
      <c r="A1252" s="58">
        <v>45180</v>
      </c>
      <c r="B1252" s="60">
        <v>163.92</v>
      </c>
      <c r="C1252" s="60">
        <v>433.84</v>
      </c>
      <c r="D1252" s="23">
        <f t="shared" si="38"/>
        <v>-2.3155211125782528E-3</v>
      </c>
      <c r="E1252" s="23">
        <f t="shared" si="39"/>
        <v>-7.8293113659063038E-3</v>
      </c>
      <c r="H1252" s="62">
        <v>1209</v>
      </c>
      <c r="I1252" s="62">
        <v>2.1839970814534117E-3</v>
      </c>
      <c r="J1252" s="62">
        <v>6.4013179314804623E-3</v>
      </c>
    </row>
    <row r="1253" spans="1:10" ht="15" x14ac:dyDescent="0.2">
      <c r="A1253" s="58">
        <v>45210</v>
      </c>
      <c r="B1253" s="60">
        <v>166.19</v>
      </c>
      <c r="C1253" s="60">
        <v>440.61</v>
      </c>
      <c r="D1253" s="23">
        <f t="shared" si="38"/>
        <v>1.3753208208787678E-2</v>
      </c>
      <c r="E1253" s="23">
        <f t="shared" si="39"/>
        <v>1.5484327901075597E-2</v>
      </c>
      <c r="H1253" s="62">
        <v>1210</v>
      </c>
      <c r="I1253" s="62">
        <v>-1.3954220095777736E-3</v>
      </c>
      <c r="J1253" s="62">
        <v>-1.0726047219269815E-2</v>
      </c>
    </row>
    <row r="1254" spans="1:10" ht="15" x14ac:dyDescent="0.2">
      <c r="A1254" s="57" t="s">
        <v>1027</v>
      </c>
      <c r="B1254" s="60">
        <v>167.68</v>
      </c>
      <c r="C1254" s="60">
        <v>440.19</v>
      </c>
      <c r="D1254" s="23">
        <f t="shared" si="38"/>
        <v>8.9256889932454939E-3</v>
      </c>
      <c r="E1254" s="23">
        <f t="shared" si="39"/>
        <v>-9.536785463956244E-4</v>
      </c>
      <c r="H1254" s="62">
        <v>1211</v>
      </c>
      <c r="I1254" s="62">
        <v>-3.0935265494337044E-3</v>
      </c>
      <c r="J1254" s="62">
        <v>3.67977233848998E-3</v>
      </c>
    </row>
    <row r="1255" spans="1:10" ht="15" x14ac:dyDescent="0.2">
      <c r="A1255" s="57" t="s">
        <v>1028</v>
      </c>
      <c r="B1255" s="60">
        <v>167.65</v>
      </c>
      <c r="C1255" s="60">
        <v>448.73</v>
      </c>
      <c r="D1255" s="23">
        <f t="shared" si="38"/>
        <v>-1.7892822043978252E-4</v>
      </c>
      <c r="E1255" s="23">
        <f t="shared" si="39"/>
        <v>1.9214918676684432E-2</v>
      </c>
      <c r="H1255" s="62">
        <v>1212</v>
      </c>
      <c r="I1255" s="62">
        <v>1.7277218302050323E-4</v>
      </c>
      <c r="J1255" s="62">
        <v>-2.2487257232000298E-3</v>
      </c>
    </row>
    <row r="1256" spans="1:10" ht="15" x14ac:dyDescent="0.2">
      <c r="A1256" s="57" t="s">
        <v>1029</v>
      </c>
      <c r="B1256" s="60">
        <v>169.78</v>
      </c>
      <c r="C1256" s="60">
        <v>449.68</v>
      </c>
      <c r="D1256" s="23">
        <f t="shared" si="38"/>
        <v>1.2625008397584217E-2</v>
      </c>
      <c r="E1256" s="23">
        <f t="shared" si="39"/>
        <v>2.1148481296500133E-3</v>
      </c>
      <c r="H1256" s="62">
        <v>1213</v>
      </c>
      <c r="I1256" s="62">
        <v>1.754639441509252E-3</v>
      </c>
      <c r="J1256" s="62">
        <v>-1.0990536489183984E-2</v>
      </c>
    </row>
    <row r="1257" spans="1:10" ht="15" x14ac:dyDescent="0.2">
      <c r="A1257" s="57" t="s">
        <v>1030</v>
      </c>
      <c r="B1257" s="60">
        <v>156.04</v>
      </c>
      <c r="C1257" s="60">
        <v>450.23</v>
      </c>
      <c r="D1257" s="23">
        <f t="shared" si="38"/>
        <v>-8.4391096671366003E-2</v>
      </c>
      <c r="E1257" s="23">
        <f t="shared" si="39"/>
        <v>1.2223446088626049E-3</v>
      </c>
      <c r="H1257" s="62">
        <v>1214</v>
      </c>
      <c r="I1257" s="62">
        <v>-5.2629514152916709E-3</v>
      </c>
      <c r="J1257" s="62">
        <v>-1.1403526337182706E-2</v>
      </c>
    </row>
    <row r="1258" spans="1:10" ht="15" x14ac:dyDescent="0.2">
      <c r="A1258" s="57" t="s">
        <v>1031</v>
      </c>
      <c r="B1258" s="60">
        <v>155.35</v>
      </c>
      <c r="C1258" s="60">
        <v>450.79</v>
      </c>
      <c r="D1258" s="23">
        <f t="shared" si="38"/>
        <v>-4.4317487993993567E-3</v>
      </c>
      <c r="E1258" s="23">
        <f t="shared" si="39"/>
        <v>1.2430358307394418E-3</v>
      </c>
      <c r="H1258" s="62">
        <v>1215</v>
      </c>
      <c r="I1258" s="62">
        <v>1.48826036670279E-3</v>
      </c>
      <c r="J1258" s="62">
        <v>-3.7393375405823698E-3</v>
      </c>
    </row>
    <row r="1259" spans="1:10" ht="15" x14ac:dyDescent="0.2">
      <c r="A1259" s="57" t="s">
        <v>1032</v>
      </c>
      <c r="B1259" s="60">
        <v>155.30000000000001</v>
      </c>
      <c r="C1259" s="60">
        <v>454.26</v>
      </c>
      <c r="D1259" s="23">
        <f t="shared" si="38"/>
        <v>-3.2190568441495238E-4</v>
      </c>
      <c r="E1259" s="23">
        <f t="shared" si="39"/>
        <v>7.668122209848631E-3</v>
      </c>
      <c r="H1259" s="62">
        <v>1216</v>
      </c>
      <c r="I1259" s="62">
        <v>2.2933555976678436E-3</v>
      </c>
      <c r="J1259" s="62">
        <v>1.9030222058721161E-3</v>
      </c>
    </row>
    <row r="1260" spans="1:10" x14ac:dyDescent="0.15">
      <c r="H1260" s="62">
        <v>1217</v>
      </c>
      <c r="I1260" s="62">
        <v>-1.3061222857746343E-3</v>
      </c>
      <c r="J1260" s="62">
        <v>-1.3494115240798918E-2</v>
      </c>
    </row>
    <row r="1261" spans="1:10" x14ac:dyDescent="0.15">
      <c r="H1261" s="62">
        <v>1218</v>
      </c>
      <c r="I1261" s="62">
        <v>-1.9009948379417202E-3</v>
      </c>
      <c r="J1261" s="62">
        <v>2.300088665501365E-3</v>
      </c>
    </row>
    <row r="1262" spans="1:10" x14ac:dyDescent="0.15">
      <c r="H1262" s="62">
        <v>1219</v>
      </c>
      <c r="I1262" s="62">
        <v>2.5806297796626002E-3</v>
      </c>
      <c r="J1262" s="62">
        <v>3.2000713407297401E-3</v>
      </c>
    </row>
    <row r="1263" spans="1:10" x14ac:dyDescent="0.15">
      <c r="H1263" s="62">
        <v>1220</v>
      </c>
      <c r="I1263" s="62">
        <v>-7.0669992730386186E-3</v>
      </c>
      <c r="J1263" s="62">
        <v>4.6370915353773209E-3</v>
      </c>
    </row>
    <row r="1264" spans="1:10" x14ac:dyDescent="0.15">
      <c r="H1264" s="62">
        <v>1221</v>
      </c>
      <c r="I1264" s="62">
        <v>7.6637155072004103E-4</v>
      </c>
      <c r="J1264" s="62">
        <v>-1.1641300697512705E-3</v>
      </c>
    </row>
    <row r="1265" spans="8:10" x14ac:dyDescent="0.15">
      <c r="H1265" s="62">
        <v>1222</v>
      </c>
      <c r="I1265" s="62">
        <v>-2.5898574949531211E-3</v>
      </c>
      <c r="J1265" s="62">
        <v>-1.0886609861948381E-2</v>
      </c>
    </row>
    <row r="1266" spans="8:10" x14ac:dyDescent="0.15">
      <c r="H1266" s="62">
        <v>1223</v>
      </c>
      <c r="I1266" s="62">
        <v>5.7032986152342749E-3</v>
      </c>
      <c r="J1266" s="62">
        <v>1.5522723576501477E-3</v>
      </c>
    </row>
    <row r="1267" spans="8:10" x14ac:dyDescent="0.15">
      <c r="H1267" s="62">
        <v>1224</v>
      </c>
      <c r="I1267" s="62">
        <v>-5.1639729891828322E-3</v>
      </c>
      <c r="J1267" s="62">
        <v>4.7871299869370314E-3</v>
      </c>
    </row>
    <row r="1268" spans="8:10" x14ac:dyDescent="0.15">
      <c r="H1268" s="62">
        <v>1225</v>
      </c>
      <c r="I1268" s="62">
        <v>-7.4023750391539337E-3</v>
      </c>
      <c r="J1268" s="62">
        <v>1.9205237923900709E-2</v>
      </c>
    </row>
    <row r="1269" spans="8:10" x14ac:dyDescent="0.15">
      <c r="H1269" s="62">
        <v>1226</v>
      </c>
      <c r="I1269" s="62">
        <v>-1.3739513011899326E-3</v>
      </c>
      <c r="J1269" s="62">
        <v>7.7557419868757799E-3</v>
      </c>
    </row>
    <row r="1270" spans="8:10" x14ac:dyDescent="0.15">
      <c r="H1270" s="62">
        <v>1227</v>
      </c>
      <c r="I1270" s="62">
        <v>5.3836357185816607E-3</v>
      </c>
      <c r="J1270" s="62">
        <v>-1.9229473332101846E-4</v>
      </c>
    </row>
    <row r="1271" spans="8:10" x14ac:dyDescent="0.15">
      <c r="H1271" s="62">
        <v>1228</v>
      </c>
      <c r="I1271" s="62">
        <v>2.0955655352391522E-3</v>
      </c>
      <c r="J1271" s="62">
        <v>1.9923532549440508E-3</v>
      </c>
    </row>
    <row r="1272" spans="8:10" x14ac:dyDescent="0.15">
      <c r="H1272" s="62">
        <v>1229</v>
      </c>
      <c r="I1272" s="62">
        <v>2.345558388861615E-3</v>
      </c>
      <c r="J1272" s="62">
        <v>-8.4606605500683052E-3</v>
      </c>
    </row>
    <row r="1273" spans="8:10" x14ac:dyDescent="0.15">
      <c r="H1273" s="62">
        <v>1230</v>
      </c>
      <c r="I1273" s="62">
        <v>2.7910519404539553E-3</v>
      </c>
      <c r="J1273" s="62">
        <v>-7.7843583530430062E-3</v>
      </c>
    </row>
    <row r="1274" spans="8:10" x14ac:dyDescent="0.15">
      <c r="H1274" s="62">
        <v>1231</v>
      </c>
      <c r="I1274" s="62">
        <v>4.1878872097651388E-3</v>
      </c>
      <c r="J1274" s="62">
        <v>6.2785845269101269E-3</v>
      </c>
    </row>
    <row r="1275" spans="8:10" x14ac:dyDescent="0.15">
      <c r="H1275" s="62">
        <v>1232</v>
      </c>
      <c r="I1275" s="62">
        <v>8.7508341489802145E-4</v>
      </c>
      <c r="J1275" s="62">
        <v>-9.2095181845631578E-4</v>
      </c>
    </row>
    <row r="1276" spans="8:10" x14ac:dyDescent="0.15">
      <c r="H1276" s="62">
        <v>1233</v>
      </c>
      <c r="I1276" s="62">
        <v>6.2138892944053805E-4</v>
      </c>
      <c r="J1276" s="62">
        <v>-1.4036041220246747E-2</v>
      </c>
    </row>
    <row r="1277" spans="8:10" x14ac:dyDescent="0.15">
      <c r="H1277" s="62">
        <v>1234</v>
      </c>
      <c r="I1277" s="62">
        <v>-1.8857646932499042E-3</v>
      </c>
      <c r="J1277" s="62">
        <v>-6.9394700230136037E-3</v>
      </c>
    </row>
    <row r="1278" spans="8:10" x14ac:dyDescent="0.15">
      <c r="H1278" s="62">
        <v>1235</v>
      </c>
      <c r="I1278" s="62">
        <v>-5.4291674419671828E-3</v>
      </c>
      <c r="J1278" s="62">
        <v>-6.9350211199888543E-3</v>
      </c>
    </row>
    <row r="1279" spans="8:10" x14ac:dyDescent="0.15">
      <c r="H1279" s="62">
        <v>1236</v>
      </c>
      <c r="I1279" s="62">
        <v>6.6744203505603242E-3</v>
      </c>
      <c r="J1279" s="62">
        <v>-8.4091086011543609E-3</v>
      </c>
    </row>
    <row r="1280" spans="8:10" x14ac:dyDescent="0.15">
      <c r="H1280" s="62">
        <v>1237</v>
      </c>
      <c r="I1280" s="62">
        <v>6.5579192416116037E-3</v>
      </c>
      <c r="J1280" s="62">
        <v>9.5316347067893065E-4</v>
      </c>
    </row>
    <row r="1281" spans="8:10" x14ac:dyDescent="0.15">
      <c r="H1281" s="62">
        <v>1238</v>
      </c>
      <c r="I1281" s="62">
        <v>-1.08111114681905E-3</v>
      </c>
      <c r="J1281" s="62">
        <v>-1.3375024003212815E-2</v>
      </c>
    </row>
    <row r="1282" spans="8:10" x14ac:dyDescent="0.15">
      <c r="H1282" s="62">
        <v>1239</v>
      </c>
      <c r="I1282" s="62">
        <v>-2.486599428584319E-3</v>
      </c>
      <c r="J1282" s="62">
        <v>-9.5602876203018973E-3</v>
      </c>
    </row>
    <row r="1283" spans="8:10" x14ac:dyDescent="0.15">
      <c r="H1283" s="62">
        <v>1240</v>
      </c>
      <c r="I1283" s="62">
        <v>-1.4034405873332326E-3</v>
      </c>
      <c r="J1283" s="62">
        <v>-3.1396475322549998E-3</v>
      </c>
    </row>
    <row r="1284" spans="8:10" x14ac:dyDescent="0.15">
      <c r="H1284" s="62">
        <v>1241</v>
      </c>
      <c r="I1284" s="62">
        <v>5.4666664318690989E-3</v>
      </c>
      <c r="J1284" s="62">
        <v>6.4182084752641326E-3</v>
      </c>
    </row>
    <row r="1285" spans="8:10" x14ac:dyDescent="0.15">
      <c r="H1285" s="62">
        <v>1242</v>
      </c>
      <c r="I1285" s="62">
        <v>1.369002228068908E-3</v>
      </c>
      <c r="J1285" s="62">
        <v>4.8915874285668966E-3</v>
      </c>
    </row>
    <row r="1286" spans="8:10" x14ac:dyDescent="0.15">
      <c r="H1286" s="62">
        <v>1243</v>
      </c>
      <c r="I1286" s="62">
        <v>4.3231146739525928E-3</v>
      </c>
      <c r="J1286" s="62">
        <v>6.2851716655203237E-3</v>
      </c>
    </row>
    <row r="1287" spans="8:10" x14ac:dyDescent="0.15">
      <c r="H1287" s="62">
        <v>1244</v>
      </c>
      <c r="I1287" s="62">
        <v>2.0707060623772798E-3</v>
      </c>
      <c r="J1287" s="62">
        <v>1.691231106429681E-2</v>
      </c>
    </row>
    <row r="1288" spans="8:10" x14ac:dyDescent="0.15">
      <c r="H1288" s="62">
        <v>1245</v>
      </c>
      <c r="I1288" s="62">
        <v>-2.081606261088137E-3</v>
      </c>
      <c r="J1288" s="62">
        <v>1.1163649159719414E-2</v>
      </c>
    </row>
    <row r="1289" spans="8:10" x14ac:dyDescent="0.15">
      <c r="H1289" s="62">
        <v>1246</v>
      </c>
      <c r="I1289" s="62">
        <v>8.9024750871917729E-4</v>
      </c>
      <c r="J1289" s="62">
        <v>1.4076004197917579E-3</v>
      </c>
    </row>
    <row r="1290" spans="8:10" x14ac:dyDescent="0.15">
      <c r="H1290" s="62">
        <v>1247</v>
      </c>
      <c r="I1290" s="62">
        <v>2.3996760470137244E-3</v>
      </c>
      <c r="J1290" s="62">
        <v>4.4234186371505408E-4</v>
      </c>
    </row>
    <row r="1291" spans="8:10" x14ac:dyDescent="0.15">
      <c r="H1291" s="62">
        <v>1248</v>
      </c>
      <c r="I1291" s="62">
        <v>-3.4320155108646016E-3</v>
      </c>
      <c r="J1291" s="62">
        <v>4.1641302110249113E-3</v>
      </c>
    </row>
    <row r="1292" spans="8:10" x14ac:dyDescent="0.15">
      <c r="H1292" s="62">
        <v>1249</v>
      </c>
      <c r="I1292" s="62">
        <v>-7.6754396995937506E-4</v>
      </c>
      <c r="J1292" s="62">
        <v>-7.0617673959469289E-3</v>
      </c>
    </row>
    <row r="1293" spans="8:10" x14ac:dyDescent="0.15">
      <c r="H1293" s="62">
        <v>1250</v>
      </c>
      <c r="I1293" s="62">
        <v>6.5292722772455365E-3</v>
      </c>
      <c r="J1293" s="62">
        <v>8.9550556238300605E-3</v>
      </c>
    </row>
    <row r="1294" spans="8:10" x14ac:dyDescent="0.15">
      <c r="H1294" s="62">
        <v>1251</v>
      </c>
      <c r="I1294" s="62">
        <v>4.3370939200667773E-3</v>
      </c>
      <c r="J1294" s="62">
        <v>-5.2907724664624017E-3</v>
      </c>
    </row>
    <row r="1295" spans="8:10" x14ac:dyDescent="0.15">
      <c r="H1295" s="62">
        <v>1252</v>
      </c>
      <c r="I1295" s="62">
        <v>2.0268369504265494E-4</v>
      </c>
      <c r="J1295" s="62">
        <v>1.9012234981641778E-2</v>
      </c>
    </row>
    <row r="1296" spans="8:10" x14ac:dyDescent="0.15">
      <c r="H1296" s="62">
        <v>1253</v>
      </c>
      <c r="I1296" s="62">
        <v>6.0169563032912788E-3</v>
      </c>
      <c r="J1296" s="62">
        <v>-3.9021081736412655E-3</v>
      </c>
    </row>
    <row r="1297" spans="8:10" x14ac:dyDescent="0.15">
      <c r="H1297" s="62">
        <v>1254</v>
      </c>
      <c r="I1297" s="62">
        <v>-3.8038094818042718E-2</v>
      </c>
      <c r="J1297" s="62">
        <v>3.9260439426905325E-2</v>
      </c>
    </row>
    <row r="1298" spans="8:10" x14ac:dyDescent="0.15">
      <c r="H1298" s="62">
        <v>1255</v>
      </c>
      <c r="I1298" s="62">
        <v>-1.7285237872899757E-3</v>
      </c>
      <c r="J1298" s="62">
        <v>2.9715596180294175E-3</v>
      </c>
    </row>
    <row r="1299" spans="8:10" ht="14" thickBot="1" x14ac:dyDescent="0.2">
      <c r="H1299" s="63">
        <v>1256</v>
      </c>
      <c r="I1299" s="63">
        <v>1.3775757292975286E-4</v>
      </c>
      <c r="J1299" s="63">
        <v>7.5303646369188782E-3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D572-FE9D-431B-9F89-429ADC515118}">
  <dimension ref="A1:H14"/>
  <sheetViews>
    <sheetView workbookViewId="0">
      <selection activeCell="D19" sqref="D19"/>
    </sheetView>
  </sheetViews>
  <sheetFormatPr baseColWidth="10" defaultColWidth="8.83203125" defaultRowHeight="13" x14ac:dyDescent="0.15"/>
  <cols>
    <col min="1" max="1" width="26.5" customWidth="1"/>
    <col min="5" max="5" width="19.1640625" customWidth="1"/>
  </cols>
  <sheetData>
    <row r="1" spans="1:8" x14ac:dyDescent="0.15">
      <c r="A1" t="s">
        <v>1033</v>
      </c>
      <c r="B1">
        <v>4.2699999999999996</v>
      </c>
      <c r="D1" t="s">
        <v>1034</v>
      </c>
    </row>
    <row r="2" spans="1:8" x14ac:dyDescent="0.15">
      <c r="A2" t="s">
        <v>1035</v>
      </c>
      <c r="B2">
        <v>0.56999999999999995</v>
      </c>
      <c r="D2" t="s">
        <v>1036</v>
      </c>
    </row>
    <row r="3" spans="1:8" x14ac:dyDescent="0.15">
      <c r="A3" t="s">
        <v>198</v>
      </c>
      <c r="B3" s="23">
        <f>Ratios!C27</f>
        <v>0.13945602598084866</v>
      </c>
      <c r="D3" t="s">
        <v>1037</v>
      </c>
      <c r="E3" t="s">
        <v>1038</v>
      </c>
      <c r="F3" t="s">
        <v>1039</v>
      </c>
    </row>
    <row r="4" spans="1:8" x14ac:dyDescent="0.15">
      <c r="A4" t="s">
        <v>1040</v>
      </c>
      <c r="B4" s="83">
        <v>0.1</v>
      </c>
      <c r="D4" s="23">
        <v>2.9499999999999998E-2</v>
      </c>
      <c r="E4" s="81">
        <v>0.05</v>
      </c>
      <c r="F4">
        <v>0.67</v>
      </c>
      <c r="H4" s="23">
        <f>D4+F4*(E4)</f>
        <v>6.3E-2</v>
      </c>
    </row>
    <row r="5" spans="1:8" x14ac:dyDescent="0.15">
      <c r="F5">
        <f>'Risk&amp;Return'!I37</f>
        <v>0.45410038972419764</v>
      </c>
    </row>
    <row r="6" spans="1:8" x14ac:dyDescent="0.15">
      <c r="A6" t="s">
        <v>1041</v>
      </c>
      <c r="B6" s="82">
        <v>0.37559999999999999</v>
      </c>
      <c r="D6" t="s">
        <v>1042</v>
      </c>
      <c r="G6" s="84">
        <f>AVERAGE('Risk&amp;Return'!D786:D1036)</f>
        <v>-1.8524541867924731E-5</v>
      </c>
      <c r="H6" s="84">
        <f>AVERAGE('Risk&amp;Return'!E786:E1036)</f>
        <v>-7.9917083935389464E-4</v>
      </c>
    </row>
    <row r="7" spans="1:8" x14ac:dyDescent="0.15">
      <c r="A7" t="s">
        <v>1043</v>
      </c>
      <c r="B7">
        <f>B1-B2</f>
        <v>3.6999999999999997</v>
      </c>
    </row>
    <row r="8" spans="1:8" x14ac:dyDescent="0.15">
      <c r="A8" t="s">
        <v>1044</v>
      </c>
      <c r="B8" s="23">
        <f>B3*(1-B6)</f>
        <v>8.7076342622441918E-2</v>
      </c>
    </row>
    <row r="10" spans="1:8" x14ac:dyDescent="0.15">
      <c r="A10" t="s">
        <v>1045</v>
      </c>
      <c r="B10">
        <f>B1/B4</f>
        <v>42.699999999999996</v>
      </c>
    </row>
    <row r="11" spans="1:8" x14ac:dyDescent="0.15">
      <c r="A11" t="s">
        <v>1046</v>
      </c>
      <c r="B11">
        <f>B7*(B3/B4-1)/(B4-B8)</f>
        <v>112.96128631717423</v>
      </c>
    </row>
    <row r="12" spans="1:8" x14ac:dyDescent="0.15">
      <c r="A12" t="s">
        <v>1047</v>
      </c>
      <c r="B12">
        <f>B11+B10</f>
        <v>155.66128631717422</v>
      </c>
    </row>
    <row r="14" spans="1:8" x14ac:dyDescent="0.15">
      <c r="A14" t="s">
        <v>1048</v>
      </c>
      <c r="B14">
        <v>155.86000000000001</v>
      </c>
      <c r="C14" t="s">
        <v>1049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8</vt:i4>
      </vt:variant>
    </vt:vector>
  </HeadingPairs>
  <TitlesOfParts>
    <vt:vector size="23" baseType="lpstr">
      <vt:lpstr>BS</vt:lpstr>
      <vt:lpstr>CS BS</vt:lpstr>
      <vt:lpstr>BS Forecasting</vt:lpstr>
      <vt:lpstr>IS</vt:lpstr>
      <vt:lpstr>CS IS</vt:lpstr>
      <vt:lpstr>IS Forecasting</vt:lpstr>
      <vt:lpstr>Scenario Summary</vt:lpstr>
      <vt:lpstr>CF</vt:lpstr>
      <vt:lpstr>Ratios</vt:lpstr>
      <vt:lpstr>Profitability Analysis</vt:lpstr>
      <vt:lpstr>DuPont Analysis</vt:lpstr>
      <vt:lpstr>Economic Profit Analysis</vt:lpstr>
      <vt:lpstr>Financial Distress</vt:lpstr>
      <vt:lpstr>Risk&amp;Return</vt:lpstr>
      <vt:lpstr>Stock Valuation</vt:lpstr>
      <vt:lpstr>NetIncome2023</vt:lpstr>
      <vt:lpstr>NetIncome2024</vt:lpstr>
      <vt:lpstr>NetIncome2025</vt:lpstr>
      <vt:lpstr>NetIncome2026</vt:lpstr>
      <vt:lpstr>ProjectedSales2023</vt:lpstr>
      <vt:lpstr>ProjectedSales2024</vt:lpstr>
      <vt:lpstr>ProjectedSales2025</vt:lpstr>
      <vt:lpstr>ProjectedSales2026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Cooklin Levey, Thomas Ewan</cp:lastModifiedBy>
  <cp:revision/>
  <dcterms:created xsi:type="dcterms:W3CDTF">2023-10-09T22:15:50Z</dcterms:created>
  <dcterms:modified xsi:type="dcterms:W3CDTF">2023-12-03T16:11:35Z</dcterms:modified>
  <cp:category/>
  <cp:contentStatus/>
</cp:coreProperties>
</file>