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5495" windowHeight="7125" tabRatio="809" activeTab="6"/>
  </bookViews>
  <sheets>
    <sheet name="dowolny_to_dec" sheetId="15" r:id="rId1"/>
    <sheet name="dec_to_dowolny" sheetId="16" r:id="rId2"/>
    <sheet name="dodawanie" sheetId="17" r:id="rId3"/>
    <sheet name="odejmowanie" sheetId="18" r:id="rId4"/>
    <sheet name="mnożenie" sheetId="11" r:id="rId5"/>
    <sheet name="dzielenie" sheetId="13" r:id="rId6"/>
    <sheet name="działania 3..9" sheetId="14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2" i="11"/>
  <c r="H26"/>
  <c r="P24"/>
  <c r="Q24"/>
  <c r="R24" s="1"/>
  <c r="S24" s="1"/>
  <c r="O24"/>
  <c r="N24"/>
  <c r="K24"/>
  <c r="J24" s="1"/>
  <c r="I24" s="1"/>
  <c r="H24" s="1"/>
  <c r="G24" s="1"/>
  <c r="F24" s="1"/>
  <c r="E24" s="1"/>
  <c r="D24" s="1"/>
  <c r="L24"/>
  <c r="U17"/>
  <c r="R12"/>
  <c r="P12"/>
  <c r="Q12" s="1"/>
  <c r="O12"/>
  <c r="N12"/>
  <c r="J12"/>
  <c r="I12" s="1"/>
  <c r="H12" s="1"/>
  <c r="G12" s="1"/>
  <c r="K12"/>
  <c r="D46" i="13"/>
  <c r="V71"/>
  <c r="T58"/>
  <c r="H132" i="11"/>
  <c r="Q132"/>
  <c r="T131"/>
  <c r="S131"/>
  <c r="R131"/>
  <c r="Q131"/>
  <c r="U125"/>
  <c r="G121"/>
  <c r="U109"/>
  <c r="D110"/>
  <c r="P100"/>
  <c r="U44"/>
  <c r="U35"/>
  <c r="M13" l="1"/>
  <c r="O12" i="18"/>
  <c r="O6"/>
  <c r="W21" i="17"/>
  <c r="W13"/>
  <c r="W7"/>
  <c r="C4" i="16" l="1"/>
  <c r="B4"/>
  <c r="B9" i="15"/>
  <c r="N5"/>
  <c r="T3"/>
  <c r="T5" s="1"/>
  <c r="S3"/>
  <c r="S5" s="1"/>
  <c r="R3"/>
  <c r="R5" s="1"/>
  <c r="Q3"/>
  <c r="Q5" s="1"/>
  <c r="P3"/>
  <c r="P5" s="1"/>
  <c r="O3"/>
  <c r="O5" s="1"/>
  <c r="N3"/>
  <c r="M3"/>
  <c r="M5" s="1"/>
  <c r="L3"/>
  <c r="L5" s="1"/>
  <c r="K3"/>
  <c r="K5" s="1"/>
  <c r="J3"/>
  <c r="J5" s="1"/>
  <c r="I3"/>
  <c r="I5" s="1"/>
  <c r="H3"/>
  <c r="H5" s="1"/>
  <c r="G3"/>
  <c r="G5" s="1"/>
  <c r="F3"/>
  <c r="F5" s="1"/>
  <c r="E3"/>
  <c r="E5" s="1"/>
  <c r="C5" i="16" l="1"/>
  <c r="G4" s="1"/>
  <c r="B5"/>
  <c r="C6" s="1"/>
  <c r="H4" s="1"/>
  <c r="C6" i="15"/>
  <c r="B6" i="16" l="1"/>
  <c r="B7" s="1"/>
  <c r="C7" l="1"/>
  <c r="I4" s="1"/>
  <c r="B8"/>
  <c r="C8"/>
  <c r="J4" s="1"/>
  <c r="C9" l="1"/>
  <c r="K4" s="1"/>
  <c r="B9"/>
  <c r="B10" l="1"/>
  <c r="C10"/>
  <c r="L4" s="1"/>
  <c r="C11" l="1"/>
  <c r="M4" s="1"/>
  <c r="B11"/>
  <c r="C12" l="1"/>
  <c r="N4" s="1"/>
  <c r="B12"/>
  <c r="C13" l="1"/>
  <c r="O4" s="1"/>
  <c r="B13"/>
  <c r="B14" l="1"/>
  <c r="C14"/>
  <c r="P4" s="1"/>
  <c r="C15" l="1"/>
  <c r="Q4" s="1"/>
  <c r="B15"/>
  <c r="C16" l="1"/>
  <c r="R4" s="1"/>
  <c r="B16"/>
  <c r="C17" l="1"/>
  <c r="S4" s="1"/>
  <c r="B17"/>
  <c r="C18" l="1"/>
  <c r="T4" s="1"/>
  <c r="B18"/>
  <c r="C19" l="1"/>
  <c r="U4" s="1"/>
  <c r="B19"/>
  <c r="C20" l="1"/>
  <c r="V4" s="1"/>
  <c r="B20"/>
  <c r="Y19" i="14" l="1"/>
  <c r="E73" i="11" l="1"/>
  <c r="R44"/>
  <c r="Q61" l="1"/>
  <c r="Q63" s="1"/>
  <c r="Q65" s="1"/>
  <c r="X24" i="14" l="1"/>
  <c r="L26" l="1"/>
  <c r="M15"/>
  <c r="M14"/>
  <c r="P14"/>
  <c r="L10"/>
  <c r="L5"/>
  <c r="AB17" i="11"/>
  <c r="S12" i="13" l="1"/>
  <c r="S6"/>
  <c r="AB6" i="11"/>
</calcChain>
</file>

<file path=xl/sharedStrings.xml><?xml version="1.0" encoding="utf-8"?>
<sst xmlns="http://schemas.openxmlformats.org/spreadsheetml/2006/main" count="152" uniqueCount="47">
  <si>
    <t>i</t>
  </si>
  <si>
    <t>liczba</t>
  </si>
  <si>
    <t>system</t>
  </si>
  <si>
    <t>dec</t>
  </si>
  <si>
    <t>A</t>
  </si>
  <si>
    <t>B</t>
  </si>
  <si>
    <t>A+B</t>
  </si>
  <si>
    <t>.</t>
  </si>
  <si>
    <t>A-B</t>
  </si>
  <si>
    <t>-</t>
  </si>
  <si>
    <t>A*B</t>
  </si>
  <si>
    <t>:</t>
  </si>
  <si>
    <t>przeniesienie</t>
  </si>
  <si>
    <t>pozycja</t>
  </si>
  <si>
    <t>C</t>
  </si>
  <si>
    <t>D</t>
  </si>
  <si>
    <t>A+B+C+D</t>
  </si>
  <si>
    <t>spr. 0.7 w trzecim arkuszu</t>
  </si>
  <si>
    <t>wynik:</t>
  </si>
  <si>
    <t>+</t>
  </si>
  <si>
    <t>*</t>
  </si>
  <si>
    <t>Reszta</t>
  </si>
  <si>
    <t>Całość</t>
  </si>
  <si>
    <t>0.6(8):0.1(8)</t>
  </si>
  <si>
    <t>oct</t>
  </si>
  <si>
    <t>system oktalny</t>
  </si>
  <si>
    <t>DEC</t>
  </si>
  <si>
    <t>234.223(5)+331.421(5)=</t>
  </si>
  <si>
    <t>1011.11:1001.011</t>
  </si>
  <si>
    <t>234.435+254.654=</t>
  </si>
  <si>
    <t>100.23-66.44=</t>
  </si>
  <si>
    <t>23.44*12.77=</t>
  </si>
  <si>
    <t>1725.6/345.12=</t>
  </si>
  <si>
    <t>{6)</t>
  </si>
  <si>
    <t>zad. 1 (3)</t>
  </si>
  <si>
    <t>zad 6</t>
  </si>
  <si>
    <t>(8)</t>
  </si>
  <si>
    <t>octalny</t>
  </si>
  <si>
    <t>a=system^(i)</t>
  </si>
  <si>
    <t>liczba*a</t>
  </si>
  <si>
    <t>decymalna</t>
  </si>
  <si>
    <t>NKB</t>
  </si>
  <si>
    <t>0.1011(0011)</t>
  </si>
  <si>
    <t>1011.10(1100)</t>
  </si>
  <si>
    <t>1101.1:100.01</t>
  </si>
  <si>
    <t>110110:100001</t>
  </si>
  <si>
    <t>(3)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</si>
</sst>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indent="5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2"/>
    </xf>
    <xf numFmtId="0" fontId="0" fillId="3" borderId="0" xfId="0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workbookViewId="0">
      <selection activeCell="H26" sqref="H26"/>
    </sheetView>
  </sheetViews>
  <sheetFormatPr defaultRowHeight="15"/>
  <cols>
    <col min="2" max="2" width="16.42578125" customWidth="1"/>
    <col min="3" max="3" width="3.7109375" customWidth="1"/>
    <col min="4" max="4" width="2.85546875" customWidth="1"/>
    <col min="5" max="20" width="6.7109375" customWidth="1"/>
  </cols>
  <sheetData>
    <row r="1" spans="1:20">
      <c r="A1" s="59" t="s">
        <v>2</v>
      </c>
      <c r="B1" s="3">
        <v>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>
      <c r="B2" s="59" t="s">
        <v>0</v>
      </c>
      <c r="E2" s="59">
        <v>-1</v>
      </c>
      <c r="F2" s="59">
        <v>-2</v>
      </c>
      <c r="G2" s="59">
        <v>-3</v>
      </c>
      <c r="H2" s="59">
        <v>-4</v>
      </c>
      <c r="I2" s="59">
        <v>-5</v>
      </c>
      <c r="J2" s="59">
        <v>-6</v>
      </c>
      <c r="K2" s="59">
        <v>-7</v>
      </c>
      <c r="L2" s="59">
        <v>-8</v>
      </c>
      <c r="M2" s="59">
        <v>-9</v>
      </c>
      <c r="N2" s="59">
        <v>-10</v>
      </c>
      <c r="O2" s="59">
        <v>-11</v>
      </c>
      <c r="P2" s="59">
        <v>-12</v>
      </c>
      <c r="Q2" s="59">
        <v>-13</v>
      </c>
      <c r="R2" s="59">
        <v>-14</v>
      </c>
      <c r="S2" s="59">
        <v>-15</v>
      </c>
      <c r="T2" s="59">
        <v>-16</v>
      </c>
    </row>
    <row r="3" spans="1:20">
      <c r="B3" s="59" t="s">
        <v>38</v>
      </c>
      <c r="E3" s="59">
        <f>$B$1^E2</f>
        <v>0.5</v>
      </c>
      <c r="F3" s="59">
        <f t="shared" ref="F3:T3" si="0">$B$1^F2</f>
        <v>0.25</v>
      </c>
      <c r="G3" s="59">
        <f t="shared" si="0"/>
        <v>0.125</v>
      </c>
      <c r="H3" s="59">
        <f t="shared" si="0"/>
        <v>6.25E-2</v>
      </c>
      <c r="I3" s="59">
        <f t="shared" si="0"/>
        <v>3.125E-2</v>
      </c>
      <c r="J3" s="59">
        <f t="shared" si="0"/>
        <v>1.5625E-2</v>
      </c>
      <c r="K3" s="59">
        <f t="shared" si="0"/>
        <v>7.8125E-3</v>
      </c>
      <c r="L3" s="59">
        <f t="shared" si="0"/>
        <v>3.90625E-3</v>
      </c>
      <c r="M3" s="59">
        <f t="shared" si="0"/>
        <v>1.953125E-3</v>
      </c>
      <c r="N3" s="59">
        <f t="shared" si="0"/>
        <v>9.765625E-4</v>
      </c>
      <c r="O3" s="59">
        <f t="shared" si="0"/>
        <v>4.8828125E-4</v>
      </c>
      <c r="P3" s="59">
        <f t="shared" si="0"/>
        <v>2.44140625E-4</v>
      </c>
      <c r="Q3" s="59">
        <f t="shared" si="0"/>
        <v>1.220703125E-4</v>
      </c>
      <c r="R3" s="59">
        <f t="shared" si="0"/>
        <v>6.103515625E-5</v>
      </c>
      <c r="S3" s="59">
        <f t="shared" si="0"/>
        <v>3.0517578125E-5</v>
      </c>
      <c r="T3" s="59">
        <f t="shared" si="0"/>
        <v>1.52587890625E-5</v>
      </c>
    </row>
    <row r="4" spans="1:20">
      <c r="B4" t="s">
        <v>1</v>
      </c>
      <c r="C4" s="13">
        <v>0</v>
      </c>
      <c r="D4" s="13" t="s">
        <v>7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</row>
    <row r="5" spans="1:20">
      <c r="B5" t="s">
        <v>39</v>
      </c>
      <c r="E5" s="59">
        <f>E4*E3</f>
        <v>0.5</v>
      </c>
      <c r="F5" s="59">
        <f t="shared" ref="F5:T5" si="1">F4*F3</f>
        <v>0.25</v>
      </c>
      <c r="G5" s="59">
        <f t="shared" si="1"/>
        <v>0.125</v>
      </c>
      <c r="H5" s="59">
        <f t="shared" si="1"/>
        <v>6.25E-2</v>
      </c>
      <c r="I5" s="59">
        <f t="shared" si="1"/>
        <v>3.125E-2</v>
      </c>
      <c r="J5" s="59">
        <f t="shared" si="1"/>
        <v>1.5625E-2</v>
      </c>
      <c r="K5" s="59">
        <f t="shared" si="1"/>
        <v>7.8125E-3</v>
      </c>
      <c r="L5" s="59">
        <f t="shared" si="1"/>
        <v>3.90625E-3</v>
      </c>
      <c r="M5" s="59">
        <f t="shared" si="1"/>
        <v>1.953125E-3</v>
      </c>
      <c r="N5" s="59">
        <f t="shared" si="1"/>
        <v>9.765625E-4</v>
      </c>
      <c r="O5" s="59">
        <f t="shared" si="1"/>
        <v>4.8828125E-4</v>
      </c>
      <c r="P5" s="59">
        <f t="shared" si="1"/>
        <v>2.44140625E-4</v>
      </c>
      <c r="Q5" s="59">
        <f t="shared" si="1"/>
        <v>1.220703125E-4</v>
      </c>
      <c r="R5" s="59">
        <f t="shared" si="1"/>
        <v>6.103515625E-5</v>
      </c>
      <c r="S5" s="59">
        <f t="shared" si="1"/>
        <v>3.0517578125E-5</v>
      </c>
      <c r="T5" s="59">
        <f t="shared" si="1"/>
        <v>1.52587890625E-5</v>
      </c>
    </row>
    <row r="6" spans="1:20">
      <c r="B6" t="s">
        <v>40</v>
      </c>
      <c r="C6" s="80">
        <f>SUM(E5:T5)</f>
        <v>0.9999847412109375</v>
      </c>
      <c r="D6" s="80"/>
      <c r="E6" s="80"/>
      <c r="F6" s="59"/>
      <c r="G6" s="59"/>
      <c r="H6" s="59"/>
      <c r="I6" s="59"/>
      <c r="J6" s="59"/>
      <c r="K6" s="59"/>
      <c r="L6" s="59"/>
    </row>
    <row r="9" spans="1:20">
      <c r="B9">
        <f>149/256</f>
        <v>0.58203125</v>
      </c>
    </row>
  </sheetData>
  <mergeCells count="1">
    <mergeCell ref="C6:E6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12" sqref="G12"/>
    </sheetView>
  </sheetViews>
  <sheetFormatPr defaultRowHeight="15"/>
  <cols>
    <col min="1" max="1" width="8.85546875" style="59"/>
    <col min="2" max="2" width="22.7109375" customWidth="1"/>
    <col min="3" max="3" width="11.85546875" customWidth="1"/>
    <col min="4" max="4" width="2" customWidth="1"/>
    <col min="5" max="5" width="6.28515625" style="59" customWidth="1"/>
    <col min="6" max="6" width="4.28515625" style="59" customWidth="1"/>
    <col min="7" max="22" width="4.7109375" style="59" customWidth="1"/>
  </cols>
  <sheetData>
    <row r="1" spans="1:22">
      <c r="B1" s="61" t="s">
        <v>1</v>
      </c>
      <c r="C1" s="61">
        <v>0.7</v>
      </c>
      <c r="E1" s="24"/>
    </row>
    <row r="2" spans="1:22">
      <c r="B2" s="61" t="s">
        <v>2</v>
      </c>
      <c r="C2" s="61">
        <v>2</v>
      </c>
      <c r="G2" s="59">
        <v>1</v>
      </c>
      <c r="H2" s="59">
        <v>2</v>
      </c>
      <c r="I2" s="59">
        <v>3</v>
      </c>
      <c r="J2" s="59">
        <v>4</v>
      </c>
      <c r="K2" s="59">
        <v>5</v>
      </c>
      <c r="L2" s="59">
        <v>6</v>
      </c>
      <c r="M2" s="59">
        <v>7</v>
      </c>
      <c r="N2" s="59">
        <v>8</v>
      </c>
      <c r="O2" s="59">
        <v>9</v>
      </c>
      <c r="P2" s="59">
        <v>10</v>
      </c>
      <c r="Q2" s="59">
        <v>11</v>
      </c>
      <c r="R2" s="59">
        <v>12</v>
      </c>
      <c r="S2" s="59">
        <v>13</v>
      </c>
      <c r="T2" s="59">
        <v>14</v>
      </c>
      <c r="U2" s="59">
        <v>15</v>
      </c>
      <c r="V2" s="59">
        <v>16</v>
      </c>
    </row>
    <row r="3" spans="1:22">
      <c r="B3" s="59"/>
      <c r="C3" s="59"/>
    </row>
    <row r="4" spans="1:22">
      <c r="A4" s="59" t="s">
        <v>0</v>
      </c>
      <c r="B4" s="3">
        <f>C1</f>
        <v>0.7</v>
      </c>
      <c r="C4" s="3">
        <f>C2</f>
        <v>2</v>
      </c>
      <c r="E4" s="14">
        <v>0</v>
      </c>
      <c r="F4" s="14" t="s">
        <v>7</v>
      </c>
      <c r="G4" s="14">
        <f>C5</f>
        <v>1</v>
      </c>
      <c r="H4" s="14">
        <f>C6</f>
        <v>0</v>
      </c>
      <c r="I4" s="14">
        <f>C7</f>
        <v>1</v>
      </c>
      <c r="J4" s="14">
        <f>C8</f>
        <v>1</v>
      </c>
      <c r="K4" s="14">
        <f>C9</f>
        <v>0</v>
      </c>
      <c r="L4" s="14">
        <f>C10</f>
        <v>0</v>
      </c>
      <c r="M4" s="14">
        <f>C11</f>
        <v>1</v>
      </c>
      <c r="N4" s="14">
        <f>C12</f>
        <v>1</v>
      </c>
      <c r="O4" s="14">
        <f>C13</f>
        <v>0</v>
      </c>
      <c r="P4" s="14">
        <f>C14</f>
        <v>0</v>
      </c>
      <c r="Q4" s="14">
        <f>C15</f>
        <v>1</v>
      </c>
      <c r="R4" s="14">
        <f>C16</f>
        <v>1</v>
      </c>
      <c r="S4" s="14">
        <f>C17</f>
        <v>0</v>
      </c>
      <c r="T4" s="14">
        <f>C18</f>
        <v>0</v>
      </c>
      <c r="U4" s="14">
        <f>C19</f>
        <v>1</v>
      </c>
      <c r="V4" s="14">
        <f>C20</f>
        <v>1</v>
      </c>
    </row>
    <row r="5" spans="1:22">
      <c r="A5" s="59">
        <v>1</v>
      </c>
      <c r="B5" s="12">
        <f>IF(B4*$C$4&gt;=1,(B4*$C$4-INT(B4*$C$4)),B4*$C$4)</f>
        <v>0.39999999999999991</v>
      </c>
      <c r="C5" s="12">
        <f>IF(B4*$C$4&gt;=1,INT(B4*$C$4),0)</f>
        <v>1</v>
      </c>
    </row>
    <row r="6" spans="1:22">
      <c r="A6" s="59">
        <v>2</v>
      </c>
      <c r="B6" s="12">
        <f t="shared" ref="B6:B20" si="0">IF(B5*$C$4&gt;=1,(B5*$C$4-INT(B5*$C$4)),B5*$C$4)</f>
        <v>0.79999999999999982</v>
      </c>
      <c r="C6" s="12">
        <f t="shared" ref="C6:C20" si="1">IF(B5*$C$4&gt;=1,INT(B5*$C$4),0)</f>
        <v>0</v>
      </c>
    </row>
    <row r="7" spans="1:22">
      <c r="A7" s="59">
        <v>3</v>
      </c>
      <c r="B7" s="12">
        <f t="shared" si="0"/>
        <v>0.59999999999999964</v>
      </c>
      <c r="C7" s="12">
        <f t="shared" si="1"/>
        <v>1</v>
      </c>
    </row>
    <row r="8" spans="1:22">
      <c r="A8" s="59">
        <v>4</v>
      </c>
      <c r="B8" s="12">
        <f t="shared" si="0"/>
        <v>0.19999999999999929</v>
      </c>
      <c r="C8" s="12">
        <f t="shared" si="1"/>
        <v>1</v>
      </c>
      <c r="G8" s="59" t="s">
        <v>42</v>
      </c>
    </row>
    <row r="9" spans="1:22">
      <c r="A9" s="59">
        <v>5</v>
      </c>
      <c r="B9" s="12">
        <f t="shared" si="0"/>
        <v>0.39999999999999858</v>
      </c>
      <c r="C9" s="12">
        <f t="shared" si="1"/>
        <v>0</v>
      </c>
    </row>
    <row r="10" spans="1:22">
      <c r="A10" s="59">
        <v>6</v>
      </c>
      <c r="B10" s="12">
        <f t="shared" si="0"/>
        <v>0.79999999999999716</v>
      </c>
      <c r="C10" s="12">
        <f t="shared" si="1"/>
        <v>0</v>
      </c>
    </row>
    <row r="11" spans="1:22">
      <c r="A11" s="59">
        <v>7</v>
      </c>
      <c r="B11" s="12">
        <f t="shared" si="0"/>
        <v>0.59999999999999432</v>
      </c>
      <c r="C11" s="12">
        <f t="shared" si="1"/>
        <v>1</v>
      </c>
    </row>
    <row r="12" spans="1:22">
      <c r="A12" s="59">
        <v>8</v>
      </c>
      <c r="B12" s="12">
        <f t="shared" si="0"/>
        <v>0.19999999999998863</v>
      </c>
      <c r="C12" s="12">
        <f t="shared" si="1"/>
        <v>1</v>
      </c>
    </row>
    <row r="13" spans="1:22">
      <c r="A13" s="59">
        <v>9</v>
      </c>
      <c r="B13" s="12">
        <f t="shared" si="0"/>
        <v>0.39999999999997726</v>
      </c>
      <c r="C13" s="12">
        <f t="shared" si="1"/>
        <v>0</v>
      </c>
    </row>
    <row r="14" spans="1:22">
      <c r="A14" s="59">
        <v>10</v>
      </c>
      <c r="B14" s="12">
        <f t="shared" si="0"/>
        <v>0.79999999999995453</v>
      </c>
      <c r="C14" s="12">
        <f t="shared" si="1"/>
        <v>0</v>
      </c>
    </row>
    <row r="15" spans="1:22">
      <c r="A15" s="59">
        <v>11</v>
      </c>
      <c r="B15" s="12">
        <f t="shared" si="0"/>
        <v>0.59999999999990905</v>
      </c>
      <c r="C15" s="12">
        <f t="shared" si="1"/>
        <v>1</v>
      </c>
    </row>
    <row r="16" spans="1:22">
      <c r="A16" s="59">
        <v>12</v>
      </c>
      <c r="B16" s="12">
        <f t="shared" si="0"/>
        <v>0.1999999999998181</v>
      </c>
      <c r="C16" s="12">
        <f t="shared" si="1"/>
        <v>1</v>
      </c>
    </row>
    <row r="17" spans="1:3">
      <c r="A17" s="59">
        <v>13</v>
      </c>
      <c r="B17" s="12">
        <f t="shared" si="0"/>
        <v>0.3999999999996362</v>
      </c>
      <c r="C17" s="12">
        <f t="shared" si="1"/>
        <v>0</v>
      </c>
    </row>
    <row r="18" spans="1:3">
      <c r="A18" s="59">
        <v>14</v>
      </c>
      <c r="B18" s="12">
        <f t="shared" si="0"/>
        <v>0.7999999999992724</v>
      </c>
      <c r="C18" s="12">
        <f t="shared" si="1"/>
        <v>0</v>
      </c>
    </row>
    <row r="19" spans="1:3">
      <c r="A19" s="59">
        <v>15</v>
      </c>
      <c r="B19" s="12">
        <f t="shared" si="0"/>
        <v>0.59999999999854481</v>
      </c>
      <c r="C19" s="12">
        <f t="shared" si="1"/>
        <v>1</v>
      </c>
    </row>
    <row r="20" spans="1:3">
      <c r="A20" s="59">
        <v>16</v>
      </c>
      <c r="B20" s="12">
        <f t="shared" si="0"/>
        <v>0.19999999999708962</v>
      </c>
      <c r="C20" s="12">
        <f t="shared" si="1"/>
        <v>1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W22"/>
  <sheetViews>
    <sheetView topLeftCell="C3" workbookViewId="0">
      <selection activeCell="P25" sqref="P25"/>
    </sheetView>
  </sheetViews>
  <sheetFormatPr defaultRowHeight="15"/>
  <cols>
    <col min="1" max="2" width="0" hidden="1" customWidth="1"/>
    <col min="3" max="3" width="13.28515625" style="59" bestFit="1" customWidth="1"/>
    <col min="4" max="7" width="4.85546875" customWidth="1"/>
    <col min="8" max="8" width="4.85546875" style="59" customWidth="1"/>
    <col min="9" max="11" width="4.85546875" customWidth="1"/>
    <col min="12" max="12" width="3.42578125" customWidth="1"/>
    <col min="13" max="14" width="4.85546875" customWidth="1"/>
    <col min="15" max="15" width="4.5703125" customWidth="1"/>
    <col min="16" max="20" width="4.85546875" customWidth="1"/>
    <col min="23" max="23" width="12" customWidth="1"/>
  </cols>
  <sheetData>
    <row r="2" spans="3:23">
      <c r="C2" s="59" t="s">
        <v>13</v>
      </c>
      <c r="D2">
        <v>8</v>
      </c>
      <c r="E2">
        <v>7</v>
      </c>
      <c r="F2">
        <v>6</v>
      </c>
      <c r="G2">
        <v>5</v>
      </c>
      <c r="H2">
        <v>4</v>
      </c>
      <c r="I2">
        <v>3</v>
      </c>
      <c r="J2">
        <v>2</v>
      </c>
      <c r="K2">
        <v>1</v>
      </c>
      <c r="L2" t="s">
        <v>7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</row>
    <row r="3" spans="3:23">
      <c r="H3"/>
    </row>
    <row r="4" spans="3:23">
      <c r="C4" s="59" t="s">
        <v>12</v>
      </c>
      <c r="D4" s="3"/>
      <c r="E4" s="3"/>
      <c r="F4" s="3"/>
      <c r="G4" s="3">
        <v>1</v>
      </c>
      <c r="H4" s="3">
        <v>1</v>
      </c>
      <c r="I4" s="3">
        <v>1</v>
      </c>
      <c r="J4" s="3">
        <v>1</v>
      </c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W4" t="s">
        <v>3</v>
      </c>
    </row>
    <row r="5" spans="3:23">
      <c r="C5" s="59" t="s">
        <v>4</v>
      </c>
      <c r="D5" s="59"/>
      <c r="E5" s="59"/>
      <c r="F5" s="59"/>
      <c r="G5" s="59"/>
      <c r="H5" s="59">
        <v>1</v>
      </c>
      <c r="I5" s="59">
        <v>1</v>
      </c>
      <c r="J5" s="59">
        <v>0</v>
      </c>
      <c r="K5" s="59">
        <v>1</v>
      </c>
      <c r="L5" s="59" t="s">
        <v>7</v>
      </c>
      <c r="M5" s="59">
        <v>1</v>
      </c>
      <c r="N5" s="59">
        <v>1</v>
      </c>
      <c r="O5" s="59">
        <v>0</v>
      </c>
      <c r="P5" s="59"/>
      <c r="Q5" s="59"/>
      <c r="R5" s="59"/>
      <c r="S5" s="59"/>
      <c r="T5" s="59"/>
      <c r="W5">
        <v>13.75</v>
      </c>
    </row>
    <row r="6" spans="3:23">
      <c r="C6" s="59" t="s">
        <v>5</v>
      </c>
      <c r="D6" s="59"/>
      <c r="E6" s="59"/>
      <c r="F6" s="59"/>
      <c r="G6" s="59"/>
      <c r="I6" s="59">
        <v>1</v>
      </c>
      <c r="J6" s="59">
        <v>1</v>
      </c>
      <c r="K6" s="59">
        <v>0</v>
      </c>
      <c r="L6" s="59" t="s">
        <v>7</v>
      </c>
      <c r="M6" s="59">
        <v>1</v>
      </c>
      <c r="N6" s="59">
        <v>0</v>
      </c>
      <c r="O6" s="59">
        <v>1</v>
      </c>
      <c r="P6" s="59"/>
      <c r="Q6" s="59"/>
      <c r="R6" s="59"/>
      <c r="S6" s="59"/>
      <c r="T6" s="59"/>
      <c r="W6">
        <v>6.625</v>
      </c>
    </row>
    <row r="7" spans="3:23">
      <c r="C7" s="59" t="s">
        <v>6</v>
      </c>
      <c r="D7" s="11"/>
      <c r="E7" s="11"/>
      <c r="F7" s="11"/>
      <c r="G7" s="11">
        <v>1</v>
      </c>
      <c r="H7" s="11">
        <v>0</v>
      </c>
      <c r="I7" s="11">
        <v>1</v>
      </c>
      <c r="J7" s="11">
        <v>0</v>
      </c>
      <c r="K7" s="11">
        <v>0</v>
      </c>
      <c r="L7" s="11"/>
      <c r="M7" s="11">
        <v>0</v>
      </c>
      <c r="N7" s="11">
        <v>1</v>
      </c>
      <c r="O7" s="11">
        <v>1</v>
      </c>
      <c r="P7" s="10"/>
      <c r="Q7" s="10"/>
      <c r="R7" s="10"/>
      <c r="S7" s="10"/>
      <c r="T7" s="10"/>
      <c r="W7" s="5">
        <f>SUM(W5:W6)</f>
        <v>20.375</v>
      </c>
    </row>
    <row r="9" spans="3:23" ht="16.5" customHeight="1"/>
    <row r="10" spans="3:23">
      <c r="C10" s="59" t="s">
        <v>12</v>
      </c>
      <c r="D10" s="3"/>
      <c r="E10" s="3"/>
      <c r="F10" s="3">
        <v>1</v>
      </c>
      <c r="G10" s="3">
        <v>1</v>
      </c>
      <c r="H10" s="3"/>
      <c r="I10" s="3"/>
      <c r="J10" s="3"/>
      <c r="K10" s="3">
        <v>1</v>
      </c>
      <c r="L10" s="3"/>
      <c r="M10" s="3"/>
      <c r="N10" s="3">
        <v>1</v>
      </c>
      <c r="O10" s="3"/>
      <c r="P10" s="3"/>
      <c r="Q10" s="3"/>
      <c r="R10" s="3"/>
      <c r="S10" s="3"/>
      <c r="T10" s="3"/>
      <c r="W10" t="s">
        <v>3</v>
      </c>
    </row>
    <row r="11" spans="3:23">
      <c r="C11" s="59" t="s">
        <v>4</v>
      </c>
      <c r="D11" s="59"/>
      <c r="E11" s="59"/>
      <c r="F11" s="59">
        <v>1</v>
      </c>
      <c r="G11" s="59">
        <v>1</v>
      </c>
      <c r="H11" s="59">
        <v>1</v>
      </c>
      <c r="I11" s="59">
        <v>0</v>
      </c>
      <c r="J11" s="59">
        <v>0</v>
      </c>
      <c r="K11" s="59">
        <v>0</v>
      </c>
      <c r="L11" s="59" t="s">
        <v>7</v>
      </c>
      <c r="M11" s="59">
        <v>1</v>
      </c>
      <c r="N11" s="59">
        <v>0</v>
      </c>
      <c r="O11" s="59">
        <v>1</v>
      </c>
      <c r="P11" s="59">
        <v>1</v>
      </c>
      <c r="Q11" s="59"/>
      <c r="R11" s="59"/>
      <c r="S11" s="59"/>
      <c r="T11" s="59"/>
      <c r="W11">
        <v>56.6875</v>
      </c>
    </row>
    <row r="12" spans="3:23">
      <c r="C12" s="59" t="s">
        <v>5</v>
      </c>
      <c r="D12" s="59"/>
      <c r="E12" s="59"/>
      <c r="F12" s="59"/>
      <c r="G12" s="59">
        <v>1</v>
      </c>
      <c r="H12" s="59">
        <v>1</v>
      </c>
      <c r="I12" s="59">
        <v>1</v>
      </c>
      <c r="J12" s="59">
        <v>1</v>
      </c>
      <c r="K12" s="59">
        <v>0</v>
      </c>
      <c r="L12" s="59" t="s">
        <v>7</v>
      </c>
      <c r="M12" s="59">
        <v>1</v>
      </c>
      <c r="N12" s="59">
        <v>0</v>
      </c>
      <c r="O12" s="59">
        <v>1</v>
      </c>
      <c r="P12" s="59"/>
      <c r="Q12" s="59"/>
      <c r="R12" s="59"/>
      <c r="S12" s="59"/>
      <c r="T12" s="59"/>
      <c r="W12">
        <v>30.625</v>
      </c>
    </row>
    <row r="13" spans="3:23">
      <c r="C13" s="59" t="s">
        <v>6</v>
      </c>
      <c r="D13" s="11"/>
      <c r="E13" s="11">
        <v>1</v>
      </c>
      <c r="F13" s="11">
        <v>0</v>
      </c>
      <c r="G13" s="11">
        <v>1</v>
      </c>
      <c r="H13" s="11">
        <v>0</v>
      </c>
      <c r="I13" s="11">
        <v>1</v>
      </c>
      <c r="J13" s="11">
        <v>1</v>
      </c>
      <c r="K13" s="11">
        <v>1</v>
      </c>
      <c r="L13" s="11"/>
      <c r="M13" s="11">
        <v>0</v>
      </c>
      <c r="N13" s="11">
        <v>1</v>
      </c>
      <c r="O13" s="11">
        <v>0</v>
      </c>
      <c r="P13" s="11">
        <v>1</v>
      </c>
      <c r="Q13" s="10"/>
      <c r="R13" s="10"/>
      <c r="S13" s="10"/>
      <c r="T13" s="10"/>
      <c r="W13" s="5">
        <f>SUM(W11:W12)</f>
        <v>87.3125</v>
      </c>
    </row>
    <row r="16" spans="3:23">
      <c r="D16" s="3">
        <v>1</v>
      </c>
      <c r="E16" s="3">
        <v>1</v>
      </c>
      <c r="F16" s="3">
        <v>2</v>
      </c>
      <c r="G16" s="3">
        <v>2</v>
      </c>
      <c r="H16" s="3">
        <v>2</v>
      </c>
      <c r="I16" s="3">
        <v>1</v>
      </c>
      <c r="J16" s="3">
        <v>1</v>
      </c>
      <c r="K16" s="3">
        <v>2</v>
      </c>
      <c r="L16" s="3"/>
      <c r="M16" s="3">
        <v>1</v>
      </c>
      <c r="N16" s="3">
        <v>2</v>
      </c>
      <c r="O16" s="3">
        <v>1</v>
      </c>
      <c r="P16" s="3">
        <v>1</v>
      </c>
      <c r="Q16" s="3"/>
      <c r="R16" s="3"/>
      <c r="S16" s="3"/>
      <c r="T16" s="3"/>
      <c r="W16" t="s">
        <v>3</v>
      </c>
    </row>
    <row r="17" spans="3:23">
      <c r="C17" s="59" t="s">
        <v>4</v>
      </c>
      <c r="D17" s="59"/>
      <c r="E17" s="59"/>
      <c r="F17" s="59"/>
      <c r="G17" s="59"/>
      <c r="I17" s="59">
        <v>1</v>
      </c>
      <c r="J17" s="59">
        <v>1</v>
      </c>
      <c r="K17" s="59">
        <v>1</v>
      </c>
      <c r="L17" s="59" t="s">
        <v>7</v>
      </c>
      <c r="M17" s="59"/>
      <c r="N17" s="59"/>
      <c r="O17" s="59"/>
      <c r="P17" s="59"/>
      <c r="Q17" s="59"/>
      <c r="R17" s="59"/>
      <c r="S17" s="59"/>
      <c r="T17" s="59"/>
      <c r="W17">
        <v>7</v>
      </c>
    </row>
    <row r="18" spans="3:23">
      <c r="C18" s="59" t="s">
        <v>5</v>
      </c>
      <c r="D18" s="59"/>
      <c r="E18" s="59"/>
      <c r="F18" s="59">
        <v>1</v>
      </c>
      <c r="G18" s="59">
        <v>1</v>
      </c>
      <c r="H18" s="59">
        <v>1</v>
      </c>
      <c r="I18" s="59">
        <v>0</v>
      </c>
      <c r="J18" s="59">
        <v>0</v>
      </c>
      <c r="K18" s="59">
        <v>0</v>
      </c>
      <c r="L18" s="59" t="s">
        <v>7</v>
      </c>
      <c r="M18" s="59">
        <v>1</v>
      </c>
      <c r="N18" s="59">
        <v>0</v>
      </c>
      <c r="O18" s="59">
        <v>1</v>
      </c>
      <c r="P18" s="59">
        <v>1</v>
      </c>
      <c r="Q18" s="59"/>
      <c r="R18" s="59"/>
      <c r="S18" s="59"/>
      <c r="T18" s="59"/>
      <c r="W18">
        <v>56.6875</v>
      </c>
    </row>
    <row r="19" spans="3:23">
      <c r="C19" s="59" t="s">
        <v>14</v>
      </c>
      <c r="D19" s="59"/>
      <c r="E19" s="59">
        <v>1</v>
      </c>
      <c r="F19" s="59">
        <v>0</v>
      </c>
      <c r="G19" s="59">
        <v>1</v>
      </c>
      <c r="H19" s="59">
        <v>1</v>
      </c>
      <c r="I19" s="59">
        <v>1</v>
      </c>
      <c r="J19" s="59">
        <v>1</v>
      </c>
      <c r="K19" s="59">
        <v>0</v>
      </c>
      <c r="L19" s="59" t="s">
        <v>7</v>
      </c>
      <c r="M19" s="59">
        <v>1</v>
      </c>
      <c r="N19" s="59">
        <v>0</v>
      </c>
      <c r="O19" s="59">
        <v>1</v>
      </c>
      <c r="P19" s="59">
        <v>1</v>
      </c>
      <c r="Q19" s="59">
        <v>1</v>
      </c>
      <c r="R19" s="59">
        <v>1</v>
      </c>
      <c r="S19" s="59"/>
      <c r="T19" s="59"/>
      <c r="W19">
        <v>94.734375</v>
      </c>
    </row>
    <row r="20" spans="3:23">
      <c r="C20" s="59" t="s">
        <v>15</v>
      </c>
      <c r="D20" s="59"/>
      <c r="E20" s="59">
        <v>1</v>
      </c>
      <c r="F20" s="59">
        <v>0</v>
      </c>
      <c r="G20" s="59">
        <v>1</v>
      </c>
      <c r="H20" s="59">
        <v>0</v>
      </c>
      <c r="I20" s="59">
        <v>1</v>
      </c>
      <c r="J20" s="59">
        <v>0</v>
      </c>
      <c r="K20" s="59">
        <v>0</v>
      </c>
      <c r="L20" s="59" t="s">
        <v>7</v>
      </c>
      <c r="M20" s="59">
        <v>1</v>
      </c>
      <c r="N20" s="59">
        <v>1</v>
      </c>
      <c r="O20" s="59">
        <v>1</v>
      </c>
      <c r="P20" s="59">
        <v>0</v>
      </c>
      <c r="Q20" s="59">
        <v>1</v>
      </c>
      <c r="R20" s="59">
        <v>0</v>
      </c>
      <c r="S20" s="59"/>
      <c r="T20" s="59"/>
      <c r="W20">
        <v>84.90625</v>
      </c>
    </row>
    <row r="21" spans="3:23">
      <c r="C21" s="59" t="s">
        <v>16</v>
      </c>
      <c r="D21" s="11">
        <v>1</v>
      </c>
      <c r="E21" s="11">
        <v>1</v>
      </c>
      <c r="F21" s="11">
        <v>1</v>
      </c>
      <c r="G21" s="11">
        <v>1</v>
      </c>
      <c r="H21" s="11">
        <v>0</v>
      </c>
      <c r="I21" s="11">
        <v>0</v>
      </c>
      <c r="J21" s="11">
        <v>1</v>
      </c>
      <c r="K21" s="11">
        <v>1</v>
      </c>
      <c r="L21" s="11"/>
      <c r="M21" s="11">
        <v>0</v>
      </c>
      <c r="N21" s="11">
        <v>1</v>
      </c>
      <c r="O21" s="11">
        <v>0</v>
      </c>
      <c r="P21" s="11">
        <v>1</v>
      </c>
      <c r="Q21" s="11">
        <v>0</v>
      </c>
      <c r="R21" s="11">
        <v>1</v>
      </c>
      <c r="W21" s="5">
        <f>SUM(W17:W20)</f>
        <v>243.328125</v>
      </c>
    </row>
    <row r="22" spans="3:23">
      <c r="E22" s="59"/>
      <c r="F22" s="59"/>
      <c r="G22" s="59"/>
      <c r="J22" s="59"/>
      <c r="K22" s="59"/>
    </row>
  </sheetData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G24" sqref="G24"/>
    </sheetView>
  </sheetViews>
  <sheetFormatPr defaultRowHeight="15"/>
  <cols>
    <col min="3" max="3" width="13.28515625" style="59" bestFit="1" customWidth="1"/>
    <col min="4" max="5" width="4.85546875" customWidth="1"/>
    <col min="6" max="6" width="4.85546875" style="59" customWidth="1"/>
    <col min="7" max="9" width="4.85546875" customWidth="1"/>
    <col min="10" max="10" width="3.42578125" customWidth="1"/>
    <col min="11" max="12" width="4.85546875" customWidth="1"/>
  </cols>
  <sheetData>
    <row r="1" spans="1:15">
      <c r="C1" s="59" t="s">
        <v>13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  <c r="K1">
        <v>1</v>
      </c>
      <c r="L1">
        <v>2</v>
      </c>
    </row>
    <row r="2" spans="1:15">
      <c r="F2"/>
    </row>
    <row r="3" spans="1:15">
      <c r="A3" t="s">
        <v>41</v>
      </c>
      <c r="C3" s="59" t="s">
        <v>12</v>
      </c>
      <c r="D3" s="3"/>
      <c r="E3" s="3"/>
      <c r="F3" s="3"/>
      <c r="G3" s="3"/>
      <c r="H3" s="3"/>
      <c r="I3" s="3"/>
      <c r="J3" s="3"/>
      <c r="K3" s="3"/>
      <c r="L3" s="3"/>
      <c r="O3" t="s">
        <v>3</v>
      </c>
    </row>
    <row r="4" spans="1:15">
      <c r="C4" s="59" t="s">
        <v>4</v>
      </c>
      <c r="D4" s="59">
        <v>0</v>
      </c>
      <c r="E4" s="59">
        <v>0</v>
      </c>
      <c r="F4" s="59">
        <v>1</v>
      </c>
      <c r="G4" s="59">
        <v>1</v>
      </c>
      <c r="H4" s="59">
        <v>0</v>
      </c>
      <c r="I4" s="59">
        <v>1</v>
      </c>
      <c r="J4" s="59" t="s">
        <v>7</v>
      </c>
      <c r="K4" s="59">
        <v>1</v>
      </c>
      <c r="L4" s="59">
        <v>1</v>
      </c>
      <c r="N4" s="81" t="s">
        <v>9</v>
      </c>
      <c r="O4">
        <v>13.75</v>
      </c>
    </row>
    <row r="5" spans="1:15">
      <c r="C5" s="59" t="s">
        <v>5</v>
      </c>
      <c r="D5" s="59">
        <v>0</v>
      </c>
      <c r="E5" s="59">
        <v>0</v>
      </c>
      <c r="F5" s="59">
        <v>0</v>
      </c>
      <c r="G5" s="59">
        <v>1</v>
      </c>
      <c r="H5" s="59">
        <v>1</v>
      </c>
      <c r="I5" s="59">
        <v>0</v>
      </c>
      <c r="J5" s="59" t="s">
        <v>7</v>
      </c>
      <c r="K5" s="59">
        <v>1</v>
      </c>
      <c r="L5" s="59">
        <v>0</v>
      </c>
      <c r="N5" s="81"/>
      <c r="O5">
        <v>6.5</v>
      </c>
    </row>
    <row r="6" spans="1:15">
      <c r="C6" s="59" t="s">
        <v>8</v>
      </c>
      <c r="D6" s="11">
        <v>0</v>
      </c>
      <c r="E6" s="11">
        <v>0</v>
      </c>
      <c r="F6" s="11">
        <v>0</v>
      </c>
      <c r="G6" s="11">
        <v>1</v>
      </c>
      <c r="H6" s="11">
        <v>1</v>
      </c>
      <c r="I6" s="11">
        <v>1</v>
      </c>
      <c r="J6" s="59" t="s">
        <v>7</v>
      </c>
      <c r="K6" s="11">
        <v>0</v>
      </c>
      <c r="L6" s="11">
        <v>1</v>
      </c>
      <c r="O6" s="5">
        <f>O4-O5</f>
        <v>7.25</v>
      </c>
    </row>
    <row r="9" spans="1:15">
      <c r="A9" t="s">
        <v>41</v>
      </c>
      <c r="C9" s="59" t="s">
        <v>12</v>
      </c>
      <c r="D9" s="3"/>
      <c r="E9" s="3"/>
      <c r="F9" s="3"/>
      <c r="G9" s="3"/>
      <c r="H9" s="3">
        <v>0</v>
      </c>
      <c r="I9" s="3"/>
      <c r="J9" s="3"/>
      <c r="K9" s="3"/>
      <c r="L9" s="3"/>
      <c r="O9" t="s">
        <v>3</v>
      </c>
    </row>
    <row r="10" spans="1:15">
      <c r="C10" s="59" t="s">
        <v>4</v>
      </c>
      <c r="D10" s="59">
        <v>1</v>
      </c>
      <c r="E10" s="59">
        <v>0</v>
      </c>
      <c r="F10" s="59">
        <v>1</v>
      </c>
      <c r="G10" s="59">
        <v>0</v>
      </c>
      <c r="H10" s="59">
        <v>1</v>
      </c>
      <c r="I10" s="59">
        <v>0</v>
      </c>
      <c r="J10" s="59" t="s">
        <v>7</v>
      </c>
      <c r="K10" s="59">
        <v>1</v>
      </c>
      <c r="L10" s="59">
        <v>1</v>
      </c>
      <c r="N10" s="81" t="s">
        <v>9</v>
      </c>
      <c r="O10">
        <v>42.75</v>
      </c>
    </row>
    <row r="11" spans="1:15">
      <c r="C11" s="59" t="s">
        <v>5</v>
      </c>
      <c r="D11" s="59">
        <v>0</v>
      </c>
      <c r="E11" s="59">
        <v>1</v>
      </c>
      <c r="F11" s="59">
        <v>1</v>
      </c>
      <c r="G11" s="59">
        <v>0</v>
      </c>
      <c r="H11" s="59">
        <v>0</v>
      </c>
      <c r="I11" s="59">
        <v>1</v>
      </c>
      <c r="J11" s="59" t="s">
        <v>7</v>
      </c>
      <c r="K11" s="59">
        <v>0</v>
      </c>
      <c r="L11" s="59">
        <v>1</v>
      </c>
      <c r="N11" s="81"/>
      <c r="O11">
        <v>25.25</v>
      </c>
    </row>
    <row r="12" spans="1:15">
      <c r="C12" s="59" t="s">
        <v>8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1</v>
      </c>
      <c r="J12" s="59" t="s">
        <v>7</v>
      </c>
      <c r="K12" s="11">
        <v>1</v>
      </c>
      <c r="L12" s="11">
        <v>0</v>
      </c>
      <c r="O12" s="5">
        <f>O10-O11</f>
        <v>17.5</v>
      </c>
    </row>
    <row r="14" spans="1:15">
      <c r="F14" s="3"/>
      <c r="G14" s="40"/>
      <c r="H14" s="40">
        <v>2</v>
      </c>
      <c r="I14" s="40"/>
    </row>
    <row r="15" spans="1:15">
      <c r="D15">
        <v>12</v>
      </c>
      <c r="F15" s="59">
        <v>1</v>
      </c>
      <c r="G15">
        <v>0</v>
      </c>
      <c r="H15">
        <v>0</v>
      </c>
      <c r="I15">
        <v>0</v>
      </c>
    </row>
    <row r="16" spans="1:15">
      <c r="D16">
        <v>8</v>
      </c>
      <c r="F16" s="59">
        <v>1</v>
      </c>
      <c r="G16">
        <v>0</v>
      </c>
      <c r="H16">
        <v>0</v>
      </c>
      <c r="I16">
        <v>0</v>
      </c>
    </row>
    <row r="17" spans="4:9">
      <c r="D17">
        <v>2</v>
      </c>
      <c r="F17" s="59">
        <v>0</v>
      </c>
      <c r="G17">
        <v>0</v>
      </c>
      <c r="H17">
        <v>1</v>
      </c>
      <c r="I17">
        <v>0</v>
      </c>
    </row>
    <row r="18" spans="4:9">
      <c r="D18" s="62">
        <v>2</v>
      </c>
      <c r="F18" s="10">
        <v>0</v>
      </c>
      <c r="G18" s="5">
        <v>0</v>
      </c>
      <c r="H18" s="5">
        <v>1</v>
      </c>
      <c r="I18" s="5">
        <v>0</v>
      </c>
    </row>
  </sheetData>
  <mergeCells count="2">
    <mergeCell ref="N4:N5"/>
    <mergeCell ref="N10:N11"/>
  </mergeCells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1:AB133"/>
  <sheetViews>
    <sheetView topLeftCell="A4" zoomScale="110" zoomScaleNormal="110" workbookViewId="0">
      <selection activeCell="S10" sqref="N10:S10"/>
    </sheetView>
  </sheetViews>
  <sheetFormatPr defaultRowHeight="15"/>
  <cols>
    <col min="1" max="2" width="4.28515625" customWidth="1"/>
    <col min="3" max="3" width="13.28515625" style="1" bestFit="1" customWidth="1"/>
    <col min="4" max="4" width="5.28515625" style="1" customWidth="1"/>
    <col min="5" max="5" width="7.140625" style="1" customWidth="1"/>
    <col min="6" max="8" width="5.28515625" style="1" customWidth="1"/>
    <col min="9" max="12" width="4.85546875" customWidth="1"/>
    <col min="13" max="13" width="4.85546875" style="1" customWidth="1"/>
    <col min="14" max="15" width="4.85546875" customWidth="1"/>
    <col min="16" max="16" width="6.5703125" customWidth="1"/>
    <col min="17" max="17" width="8" customWidth="1"/>
    <col min="18" max="18" width="7.28515625" customWidth="1"/>
    <col min="19" max="19" width="4.85546875" customWidth="1"/>
    <col min="20" max="20" width="4.5703125" customWidth="1"/>
    <col min="21" max="21" width="11.7109375" customWidth="1"/>
    <col min="22" max="25" width="4.85546875" customWidth="1"/>
    <col min="26" max="26" width="4.5703125" customWidth="1"/>
    <col min="27" max="27" width="6" customWidth="1"/>
    <col min="28" max="28" width="16.140625" style="1" customWidth="1"/>
  </cols>
  <sheetData>
    <row r="1" spans="3:28">
      <c r="C1" s="1" t="s">
        <v>13</v>
      </c>
      <c r="I1">
        <v>8</v>
      </c>
      <c r="J1">
        <v>7</v>
      </c>
      <c r="K1">
        <v>6</v>
      </c>
      <c r="L1">
        <v>5</v>
      </c>
      <c r="M1">
        <v>4</v>
      </c>
      <c r="N1">
        <v>3</v>
      </c>
      <c r="O1">
        <v>2</v>
      </c>
      <c r="P1">
        <v>1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</row>
    <row r="2" spans="3:28">
      <c r="M2"/>
    </row>
    <row r="3" spans="3:28">
      <c r="C3" s="1" t="s">
        <v>12</v>
      </c>
      <c r="G3" s="3"/>
      <c r="H3" s="3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AB3" s="1" t="s">
        <v>3</v>
      </c>
    </row>
    <row r="4" spans="3:28">
      <c r="C4" s="1" t="s">
        <v>4</v>
      </c>
      <c r="I4" s="4"/>
      <c r="J4" s="4"/>
      <c r="K4" s="82" t="s">
        <v>20</v>
      </c>
      <c r="L4" s="83"/>
      <c r="M4" s="4">
        <v>1</v>
      </c>
      <c r="N4" s="4">
        <v>1</v>
      </c>
      <c r="O4" s="4">
        <v>0</v>
      </c>
      <c r="P4" s="4">
        <v>1</v>
      </c>
      <c r="Q4" s="47">
        <v>1</v>
      </c>
      <c r="R4" s="48">
        <v>1</v>
      </c>
      <c r="S4" s="48">
        <v>0</v>
      </c>
      <c r="U4" s="4"/>
      <c r="V4" s="4"/>
      <c r="W4" s="4"/>
      <c r="X4" s="4"/>
      <c r="Y4" s="4"/>
      <c r="AB4" s="1">
        <v>13.75</v>
      </c>
    </row>
    <row r="5" spans="3:28">
      <c r="C5" s="1" t="s">
        <v>5</v>
      </c>
      <c r="I5" s="16"/>
      <c r="J5" s="16"/>
      <c r="K5" s="83"/>
      <c r="L5" s="83"/>
      <c r="M5" s="16"/>
      <c r="N5" s="17">
        <v>1</v>
      </c>
      <c r="O5" s="17">
        <v>1</v>
      </c>
      <c r="P5" s="16">
        <v>0</v>
      </c>
      <c r="Q5" s="49">
        <v>1</v>
      </c>
      <c r="R5" s="50">
        <v>0</v>
      </c>
      <c r="S5" s="50">
        <v>1</v>
      </c>
      <c r="U5" s="16"/>
      <c r="V5" s="16"/>
      <c r="W5" s="4"/>
      <c r="X5" s="4"/>
      <c r="Y5" s="4"/>
      <c r="AB5" s="1">
        <v>6.625</v>
      </c>
    </row>
    <row r="6" spans="3:28">
      <c r="C6" s="1" t="s">
        <v>10</v>
      </c>
      <c r="G6" s="84"/>
      <c r="H6" s="85"/>
      <c r="I6" s="6"/>
      <c r="J6" s="6"/>
      <c r="K6" s="6"/>
      <c r="L6" s="6"/>
      <c r="M6" s="10">
        <v>1</v>
      </c>
      <c r="N6" s="8">
        <v>1</v>
      </c>
      <c r="O6" s="8">
        <v>0</v>
      </c>
      <c r="P6" s="8">
        <v>1</v>
      </c>
      <c r="Q6" s="8">
        <v>1</v>
      </c>
      <c r="R6" s="8">
        <v>1</v>
      </c>
      <c r="S6" s="8">
        <v>0</v>
      </c>
      <c r="T6" s="10"/>
      <c r="U6" s="8"/>
      <c r="V6" s="8"/>
      <c r="W6" s="10"/>
      <c r="X6" s="10"/>
      <c r="Y6" s="10"/>
      <c r="AB6" s="10">
        <f>AB4*AB5</f>
        <v>91.09375</v>
      </c>
    </row>
    <row r="7" spans="3:28">
      <c r="G7" s="81"/>
      <c r="H7" s="85"/>
      <c r="I7" s="9"/>
      <c r="J7" s="9"/>
      <c r="K7" s="71">
        <v>1</v>
      </c>
      <c r="L7" s="9">
        <v>1</v>
      </c>
      <c r="M7" s="9">
        <v>0</v>
      </c>
      <c r="N7" s="9">
        <v>1</v>
      </c>
      <c r="O7" s="9">
        <v>1</v>
      </c>
      <c r="P7" s="9">
        <v>1</v>
      </c>
      <c r="Q7" s="9">
        <v>0</v>
      </c>
      <c r="R7" s="17"/>
      <c r="S7" s="9"/>
      <c r="T7" s="9"/>
      <c r="U7" s="9"/>
      <c r="V7" s="9"/>
    </row>
    <row r="8" spans="3:28">
      <c r="C8" s="1">
        <v>1.2</v>
      </c>
      <c r="G8" s="81"/>
      <c r="H8" s="87"/>
      <c r="I8" s="71">
        <v>1</v>
      </c>
      <c r="J8" s="9">
        <v>1</v>
      </c>
      <c r="K8" s="9">
        <v>0</v>
      </c>
      <c r="L8" s="9">
        <v>1</v>
      </c>
      <c r="M8" s="9">
        <v>1</v>
      </c>
      <c r="N8" s="9">
        <v>1</v>
      </c>
      <c r="O8" s="9">
        <v>0</v>
      </c>
      <c r="P8" s="9"/>
      <c r="Q8" s="9"/>
      <c r="R8" s="9"/>
      <c r="S8" s="9"/>
      <c r="T8" s="9"/>
      <c r="U8" s="9"/>
      <c r="V8" s="9"/>
    </row>
    <row r="9" spans="3:28">
      <c r="C9" s="1">
        <v>12.12</v>
      </c>
      <c r="G9" s="81"/>
      <c r="H9" s="71">
        <v>1</v>
      </c>
      <c r="I9" s="9">
        <v>1</v>
      </c>
      <c r="J9" s="9">
        <v>0</v>
      </c>
      <c r="K9" s="9">
        <v>1</v>
      </c>
      <c r="L9" s="9">
        <v>1</v>
      </c>
      <c r="M9" s="9">
        <v>1</v>
      </c>
      <c r="N9" s="9">
        <v>0</v>
      </c>
      <c r="O9" s="9"/>
      <c r="P9" s="9"/>
      <c r="Q9" s="9"/>
      <c r="R9" s="9"/>
      <c r="S9" s="9"/>
      <c r="T9" s="9"/>
      <c r="U9" s="9"/>
      <c r="V9" s="9"/>
    </row>
    <row r="10" spans="3:28">
      <c r="G10" s="1">
        <v>1</v>
      </c>
      <c r="H10" s="10">
        <v>0</v>
      </c>
      <c r="I10" s="8">
        <v>1</v>
      </c>
      <c r="J10" s="8">
        <v>1</v>
      </c>
      <c r="K10" s="8">
        <v>0</v>
      </c>
      <c r="L10" s="8">
        <v>1</v>
      </c>
      <c r="M10" s="8">
        <v>1</v>
      </c>
      <c r="N10" s="49">
        <v>0</v>
      </c>
      <c r="O10" s="49">
        <v>0</v>
      </c>
      <c r="P10" s="49">
        <v>0</v>
      </c>
      <c r="Q10" s="49">
        <v>1</v>
      </c>
      <c r="R10" s="49">
        <v>1</v>
      </c>
      <c r="S10" s="49">
        <v>0</v>
      </c>
      <c r="T10" s="8"/>
      <c r="U10" s="8"/>
      <c r="V10" s="8"/>
      <c r="W10" s="5"/>
      <c r="X10" s="5"/>
      <c r="Y10" s="5"/>
    </row>
    <row r="11" spans="3:28"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7"/>
      <c r="U11" s="7"/>
      <c r="V11" s="7"/>
    </row>
    <row r="12" spans="3:28">
      <c r="G12" s="17">
        <f t="shared" ref="G12:J12" si="0">H12*2</f>
        <v>64</v>
      </c>
      <c r="H12" s="17">
        <f t="shared" si="0"/>
        <v>32</v>
      </c>
      <c r="I12" s="17">
        <f t="shared" si="0"/>
        <v>16</v>
      </c>
      <c r="J12" s="17">
        <f t="shared" si="0"/>
        <v>8</v>
      </c>
      <c r="K12" s="17">
        <f>L12*2</f>
        <v>4</v>
      </c>
      <c r="L12" s="17">
        <v>2</v>
      </c>
      <c r="M12" s="9">
        <v>1</v>
      </c>
      <c r="N12" s="9">
        <f>0.5</f>
        <v>0.5</v>
      </c>
      <c r="O12" s="17">
        <f>N12/2</f>
        <v>0.25</v>
      </c>
      <c r="P12" s="17">
        <f t="shared" ref="P12:Q12" si="1">O12/2</f>
        <v>0.125</v>
      </c>
      <c r="Q12" s="17">
        <f t="shared" si="1"/>
        <v>6.25E-2</v>
      </c>
      <c r="R12" s="17">
        <f>1/32</f>
        <v>3.125E-2</v>
      </c>
      <c r="S12" s="17"/>
      <c r="T12" s="25"/>
      <c r="U12" s="17">
        <f>G12+I12+J12+L12+M12+Q12+R12+S12</f>
        <v>91.09375</v>
      </c>
      <c r="V12" s="7"/>
    </row>
    <row r="13" spans="3:28" ht="66" customHeight="1">
      <c r="M13" s="85">
        <f>G12+I12+J12+L12+M12+Q12+R12</f>
        <v>91.09375</v>
      </c>
      <c r="N13" s="85"/>
      <c r="O13" s="85"/>
      <c r="P13" s="85"/>
      <c r="Q13" s="85"/>
      <c r="R13" s="85"/>
    </row>
    <row r="14" spans="3:28">
      <c r="D14" s="3"/>
      <c r="E14" s="3"/>
      <c r="F14" s="3"/>
      <c r="G14" s="3"/>
      <c r="H14" s="3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AB14" s="1" t="s">
        <v>3</v>
      </c>
    </row>
    <row r="15" spans="3:28">
      <c r="C15" s="1" t="s">
        <v>4</v>
      </c>
      <c r="I15" s="82" t="s">
        <v>20</v>
      </c>
      <c r="J15" s="83"/>
      <c r="K15" s="4">
        <v>1</v>
      </c>
      <c r="L15" s="4">
        <v>0</v>
      </c>
      <c r="M15" s="4">
        <v>1</v>
      </c>
      <c r="N15" s="4">
        <v>1</v>
      </c>
      <c r="O15" s="4">
        <v>0</v>
      </c>
      <c r="P15" s="4">
        <v>1</v>
      </c>
      <c r="Q15" s="47">
        <v>1</v>
      </c>
      <c r="R15" s="48">
        <v>0</v>
      </c>
      <c r="S15" s="48">
        <v>1</v>
      </c>
      <c r="U15" s="15">
        <v>45.625</v>
      </c>
      <c r="V15" s="4"/>
      <c r="W15" s="4"/>
      <c r="X15" s="4"/>
      <c r="Y15" s="4"/>
      <c r="AB15" s="1">
        <v>45.625</v>
      </c>
    </row>
    <row r="16" spans="3:28">
      <c r="C16" s="1" t="s">
        <v>5</v>
      </c>
      <c r="I16" s="83"/>
      <c r="J16" s="83"/>
      <c r="K16" s="16"/>
      <c r="L16" s="16">
        <v>1</v>
      </c>
      <c r="M16" s="16">
        <v>0</v>
      </c>
      <c r="N16" s="17">
        <v>0</v>
      </c>
      <c r="O16" s="17">
        <v>1</v>
      </c>
      <c r="P16" s="16">
        <v>0</v>
      </c>
      <c r="Q16" s="49">
        <v>0</v>
      </c>
      <c r="R16" s="50">
        <v>1</v>
      </c>
      <c r="S16" s="50">
        <v>1</v>
      </c>
      <c r="U16" s="72">
        <v>18.375</v>
      </c>
      <c r="V16" s="16"/>
      <c r="W16" s="4"/>
      <c r="X16" s="4"/>
      <c r="Y16" s="4"/>
      <c r="Z16" s="27"/>
      <c r="AB16" s="1">
        <v>18.375</v>
      </c>
    </row>
    <row r="17" spans="3:28">
      <c r="C17" s="1" t="s">
        <v>10</v>
      </c>
      <c r="D17" s="10"/>
      <c r="E17" s="10"/>
      <c r="F17" s="10"/>
      <c r="G17" s="10"/>
      <c r="H17" s="10"/>
      <c r="I17" s="6"/>
      <c r="J17" s="6"/>
      <c r="K17" s="8">
        <v>1</v>
      </c>
      <c r="L17" s="8">
        <v>0</v>
      </c>
      <c r="M17" s="8">
        <v>1</v>
      </c>
      <c r="N17" s="8">
        <v>1</v>
      </c>
      <c r="O17" s="8">
        <v>0</v>
      </c>
      <c r="P17" s="8">
        <v>1</v>
      </c>
      <c r="Q17" s="8">
        <v>1</v>
      </c>
      <c r="R17" s="8">
        <v>0</v>
      </c>
      <c r="S17" s="8">
        <v>1</v>
      </c>
      <c r="T17" s="10"/>
      <c r="U17" s="16">
        <f>U15*U16</f>
        <v>838.359375</v>
      </c>
      <c r="V17" s="16"/>
      <c r="W17" s="4"/>
      <c r="X17" s="4"/>
      <c r="Y17" s="4"/>
      <c r="Z17" s="27"/>
      <c r="AB17" s="10">
        <f>AB15*AB16</f>
        <v>838.359375</v>
      </c>
    </row>
    <row r="18" spans="3:28">
      <c r="D18" s="4"/>
      <c r="E18" s="4"/>
      <c r="F18" s="4"/>
      <c r="G18" s="4"/>
      <c r="H18" s="4"/>
      <c r="I18" s="28"/>
      <c r="J18" s="16">
        <v>1</v>
      </c>
      <c r="K18" s="16">
        <v>0</v>
      </c>
      <c r="L18" s="16">
        <v>1</v>
      </c>
      <c r="M18" s="16">
        <v>1</v>
      </c>
      <c r="N18" s="16">
        <v>0</v>
      </c>
      <c r="O18" s="16">
        <v>1</v>
      </c>
      <c r="P18" s="16">
        <v>1</v>
      </c>
      <c r="Q18" s="16">
        <v>0</v>
      </c>
      <c r="R18" s="16">
        <v>1</v>
      </c>
      <c r="S18" s="4"/>
      <c r="T18" s="27"/>
      <c r="U18" s="28"/>
      <c r="V18" s="28"/>
      <c r="W18" s="27"/>
      <c r="X18" s="27"/>
      <c r="Y18" s="27"/>
      <c r="Z18" s="27"/>
    </row>
    <row r="19" spans="3:28">
      <c r="D19" s="4"/>
      <c r="E19" s="4"/>
      <c r="F19" s="4"/>
      <c r="G19" s="16">
        <v>1</v>
      </c>
      <c r="H19" s="16">
        <v>0</v>
      </c>
      <c r="I19" s="16">
        <v>1</v>
      </c>
      <c r="J19" s="16">
        <v>1</v>
      </c>
      <c r="K19" s="16">
        <v>0</v>
      </c>
      <c r="L19" s="16">
        <v>1</v>
      </c>
      <c r="M19" s="16">
        <v>1</v>
      </c>
      <c r="N19" s="16">
        <v>0</v>
      </c>
      <c r="O19" s="16">
        <v>1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3:28" ht="15.75" thickBot="1">
      <c r="D20" s="76">
        <v>1</v>
      </c>
      <c r="E20" s="76">
        <v>0</v>
      </c>
      <c r="F20" s="76">
        <v>1</v>
      </c>
      <c r="G20" s="76">
        <v>1</v>
      </c>
      <c r="H20" s="76">
        <v>0</v>
      </c>
      <c r="I20" s="76">
        <v>1</v>
      </c>
      <c r="J20" s="76">
        <v>1</v>
      </c>
      <c r="K20" s="76">
        <v>0</v>
      </c>
      <c r="L20" s="76">
        <v>1</v>
      </c>
      <c r="M20" s="77"/>
      <c r="N20" s="78"/>
      <c r="O20" s="78"/>
      <c r="P20" s="78"/>
      <c r="Q20" s="78"/>
      <c r="R20" s="78"/>
      <c r="S20" s="78"/>
      <c r="T20" s="78"/>
    </row>
    <row r="21" spans="3:28">
      <c r="C21" s="67"/>
      <c r="D21" s="72"/>
      <c r="E21" s="72">
        <v>1</v>
      </c>
      <c r="F21" s="72">
        <v>1</v>
      </c>
      <c r="G21" s="72">
        <v>1</v>
      </c>
      <c r="H21" s="72">
        <v>2</v>
      </c>
      <c r="I21" s="72">
        <v>2</v>
      </c>
      <c r="J21" s="72">
        <v>1</v>
      </c>
      <c r="K21" s="72">
        <v>2</v>
      </c>
      <c r="L21" s="72">
        <v>2</v>
      </c>
      <c r="M21" s="15">
        <v>1</v>
      </c>
      <c r="N21" s="79">
        <v>1</v>
      </c>
      <c r="O21" s="79">
        <v>1</v>
      </c>
      <c r="P21" s="79"/>
      <c r="Q21" s="79"/>
      <c r="R21" s="79"/>
      <c r="S21" s="79"/>
      <c r="T21" s="27"/>
      <c r="AB21" s="67"/>
    </row>
    <row r="22" spans="3:28">
      <c r="D22" s="73">
        <v>1</v>
      </c>
      <c r="E22" s="73">
        <v>1</v>
      </c>
      <c r="F22" s="73">
        <v>0</v>
      </c>
      <c r="G22" s="73">
        <v>1</v>
      </c>
      <c r="H22" s="73">
        <v>0</v>
      </c>
      <c r="I22" s="73">
        <v>0</v>
      </c>
      <c r="J22" s="73">
        <v>0</v>
      </c>
      <c r="K22" s="73">
        <v>1</v>
      </c>
      <c r="L22" s="73">
        <v>1</v>
      </c>
      <c r="M22" s="73">
        <v>0</v>
      </c>
      <c r="N22" s="74">
        <v>0</v>
      </c>
      <c r="O22" s="75">
        <v>1</v>
      </c>
      <c r="P22" s="75">
        <v>0</v>
      </c>
      <c r="Q22" s="75">
        <v>1</v>
      </c>
      <c r="R22" s="75">
        <v>1</v>
      </c>
      <c r="S22" s="75">
        <v>1</v>
      </c>
      <c r="T22" s="27"/>
    </row>
    <row r="23" spans="3:28">
      <c r="G23" s="4"/>
      <c r="H23" s="4"/>
      <c r="I23" s="4"/>
      <c r="J23" s="26"/>
      <c r="K23" s="4"/>
      <c r="L23" s="4"/>
    </row>
    <row r="24" spans="3:28">
      <c r="D24" s="2">
        <f t="shared" ref="D24:K24" si="2">E24*2</f>
        <v>512</v>
      </c>
      <c r="E24" s="2">
        <f t="shared" si="2"/>
        <v>256</v>
      </c>
      <c r="F24" s="2">
        <f t="shared" si="2"/>
        <v>128</v>
      </c>
      <c r="G24" s="2">
        <f t="shared" si="2"/>
        <v>64</v>
      </c>
      <c r="H24" s="2">
        <f t="shared" si="2"/>
        <v>32</v>
      </c>
      <c r="I24" s="2">
        <f t="shared" si="2"/>
        <v>16</v>
      </c>
      <c r="J24" s="2">
        <f t="shared" si="2"/>
        <v>8</v>
      </c>
      <c r="K24" s="2">
        <f t="shared" si="2"/>
        <v>4</v>
      </c>
      <c r="L24" s="2">
        <f>M24*2</f>
        <v>2</v>
      </c>
      <c r="M24" s="1">
        <v>1</v>
      </c>
      <c r="N24" s="67">
        <f>0.5</f>
        <v>0.5</v>
      </c>
      <c r="O24" s="67">
        <f>N24/2</f>
        <v>0.25</v>
      </c>
      <c r="P24" s="67">
        <f t="shared" ref="P24:S24" si="3">O24/2</f>
        <v>0.125</v>
      </c>
      <c r="Q24" s="67">
        <f t="shared" si="3"/>
        <v>6.25E-2</v>
      </c>
      <c r="R24" s="67">
        <f t="shared" si="3"/>
        <v>3.125E-2</v>
      </c>
      <c r="S24" s="67">
        <f t="shared" si="3"/>
        <v>1.5625E-2</v>
      </c>
    </row>
    <row r="25" spans="3:28">
      <c r="O25" s="40"/>
      <c r="P25" s="40"/>
      <c r="Q25" s="40"/>
      <c r="R25" s="40"/>
      <c r="S25" s="40"/>
      <c r="T25" s="40"/>
    </row>
    <row r="26" spans="3:28">
      <c r="D26" s="3"/>
      <c r="E26" s="3"/>
      <c r="F26" s="3"/>
      <c r="G26" s="3"/>
      <c r="H26" s="80">
        <f>D24+E24+G24+K24+L24+O24+Q24+R24+S24</f>
        <v>838.359375</v>
      </c>
      <c r="I26" s="80"/>
      <c r="J26" s="80"/>
      <c r="K26" s="80"/>
      <c r="O26" s="1"/>
      <c r="Q26">
        <v>1</v>
      </c>
      <c r="R26">
        <v>0</v>
      </c>
      <c r="S26">
        <v>1</v>
      </c>
      <c r="W26">
        <v>5</v>
      </c>
    </row>
    <row r="27" spans="3:28">
      <c r="E27" s="1" t="s">
        <v>20</v>
      </c>
      <c r="F27" s="1">
        <v>1</v>
      </c>
      <c r="G27" s="1">
        <v>0</v>
      </c>
      <c r="H27" s="1">
        <v>1</v>
      </c>
      <c r="I27" s="1">
        <v>1</v>
      </c>
      <c r="K27" s="1">
        <v>11</v>
      </c>
      <c r="O27" s="1"/>
      <c r="Q27">
        <v>1</v>
      </c>
      <c r="R27">
        <v>1</v>
      </c>
      <c r="S27">
        <v>0</v>
      </c>
      <c r="W27">
        <v>6</v>
      </c>
    </row>
    <row r="28" spans="3:28">
      <c r="G28" s="1">
        <v>0</v>
      </c>
      <c r="H28" s="1">
        <v>1</v>
      </c>
      <c r="I28" s="1">
        <v>1</v>
      </c>
      <c r="K28" s="1">
        <v>3</v>
      </c>
      <c r="N28" s="5"/>
      <c r="O28" s="5"/>
      <c r="P28" s="5"/>
      <c r="Q28" s="5"/>
      <c r="R28" s="5"/>
      <c r="S28" s="5"/>
      <c r="T28" s="5"/>
      <c r="W28">
        <v>30</v>
      </c>
    </row>
    <row r="29" spans="3:28">
      <c r="E29" s="10"/>
      <c r="F29" s="10"/>
      <c r="G29" s="10"/>
      <c r="H29" s="10"/>
      <c r="I29" s="10"/>
      <c r="O29" s="10"/>
      <c r="P29" s="5"/>
      <c r="Q29" s="41"/>
      <c r="R29" s="5"/>
      <c r="S29" s="5"/>
      <c r="T29" s="5"/>
    </row>
    <row r="31" spans="3:28" ht="15.75">
      <c r="D31" s="10"/>
      <c r="E31" s="10"/>
      <c r="F31" s="10"/>
      <c r="G31" s="10"/>
      <c r="H31" s="10"/>
      <c r="I31" s="5"/>
      <c r="J31" s="5"/>
      <c r="K31" s="5"/>
      <c r="O31" s="20"/>
    </row>
    <row r="32" spans="3:28">
      <c r="K32" s="59" t="s">
        <v>37</v>
      </c>
      <c r="O32" s="40"/>
      <c r="P32" s="40"/>
      <c r="Q32" s="40"/>
      <c r="R32" s="40"/>
    </row>
    <row r="33" spans="3:28">
      <c r="N33" t="s">
        <v>20</v>
      </c>
      <c r="O33">
        <v>1</v>
      </c>
      <c r="P33">
        <v>3</v>
      </c>
      <c r="Q33">
        <v>4</v>
      </c>
      <c r="R33">
        <v>3</v>
      </c>
      <c r="U33">
        <v>739</v>
      </c>
    </row>
    <row r="34" spans="3:28">
      <c r="O34">
        <v>2</v>
      </c>
      <c r="P34">
        <v>4</v>
      </c>
      <c r="Q34">
        <v>4</v>
      </c>
      <c r="R34">
        <v>1</v>
      </c>
      <c r="U34">
        <v>1313</v>
      </c>
    </row>
    <row r="35" spans="3:28">
      <c r="O35" s="5">
        <v>1</v>
      </c>
      <c r="P35" s="5">
        <v>3</v>
      </c>
      <c r="Q35" s="5">
        <v>4</v>
      </c>
      <c r="R35" s="5">
        <v>3</v>
      </c>
      <c r="U35">
        <f>U33*U34</f>
        <v>970307</v>
      </c>
    </row>
    <row r="36" spans="3:28">
      <c r="M36" s="1">
        <v>1</v>
      </c>
      <c r="N36">
        <v>1</v>
      </c>
      <c r="O36" s="46">
        <v>1</v>
      </c>
      <c r="P36" s="46">
        <v>1</v>
      </c>
      <c r="Q36" s="46">
        <v>4</v>
      </c>
    </row>
    <row r="37" spans="3:28">
      <c r="L37" s="60">
        <v>1</v>
      </c>
      <c r="M37">
        <v>1</v>
      </c>
      <c r="N37" s="46">
        <v>1</v>
      </c>
      <c r="O37" s="46">
        <v>1</v>
      </c>
      <c r="P37" s="46">
        <v>4</v>
      </c>
    </row>
    <row r="38" spans="3:28">
      <c r="L38">
        <v>2</v>
      </c>
      <c r="M38" s="1">
        <v>7</v>
      </c>
      <c r="N38">
        <v>0</v>
      </c>
      <c r="O38" s="46">
        <v>6</v>
      </c>
    </row>
    <row r="39" spans="3:28">
      <c r="L39" s="65">
        <v>4</v>
      </c>
      <c r="M39" s="24">
        <v>1</v>
      </c>
      <c r="N39" s="65">
        <v>4</v>
      </c>
      <c r="O39" s="66">
        <v>1</v>
      </c>
      <c r="P39" s="65">
        <v>1</v>
      </c>
      <c r="Q39" s="65">
        <v>0</v>
      </c>
      <c r="R39" s="65">
        <v>3</v>
      </c>
    </row>
    <row r="40" spans="3:28">
      <c r="C40" s="60"/>
      <c r="D40" s="60"/>
      <c r="E40" s="60"/>
      <c r="F40" s="60"/>
      <c r="G40" s="60"/>
      <c r="H40" s="60"/>
      <c r="M40" s="60"/>
      <c r="U40">
        <v>1918</v>
      </c>
      <c r="AB40" s="60"/>
    </row>
    <row r="41" spans="3:28">
      <c r="E41" s="3">
        <v>1</v>
      </c>
      <c r="F41" s="3">
        <v>1</v>
      </c>
      <c r="G41" s="3">
        <v>1</v>
      </c>
      <c r="H41" s="3">
        <v>1</v>
      </c>
      <c r="I41" s="40">
        <v>1</v>
      </c>
      <c r="J41" s="40"/>
      <c r="K41" s="40"/>
      <c r="L41" s="40"/>
      <c r="M41" s="3"/>
      <c r="N41" s="40"/>
      <c r="U41">
        <v>29</v>
      </c>
    </row>
    <row r="42" spans="3:28" hidden="1">
      <c r="J42" s="1">
        <v>1</v>
      </c>
      <c r="K42" s="1">
        <v>0</v>
      </c>
      <c r="L42" s="1">
        <v>1</v>
      </c>
      <c r="M42" s="1">
        <v>1</v>
      </c>
      <c r="N42" s="1">
        <v>0</v>
      </c>
      <c r="R42">
        <v>22</v>
      </c>
    </row>
    <row r="43" spans="3:28" hidden="1">
      <c r="I43" s="12" t="s">
        <v>20</v>
      </c>
      <c r="J43" s="1">
        <v>1</v>
      </c>
      <c r="K43" s="1">
        <v>1</v>
      </c>
      <c r="L43" s="1">
        <v>1</v>
      </c>
      <c r="M43" s="1">
        <v>0</v>
      </c>
      <c r="N43" s="1">
        <v>0</v>
      </c>
      <c r="R43">
        <v>28</v>
      </c>
    </row>
    <row r="44" spans="3:28">
      <c r="E44" s="84" t="s">
        <v>19</v>
      </c>
      <c r="H44" s="10">
        <v>1</v>
      </c>
      <c r="I44" s="10">
        <v>0</v>
      </c>
      <c r="J44" s="10">
        <v>1</v>
      </c>
      <c r="K44" s="10">
        <v>1</v>
      </c>
      <c r="L44" s="10">
        <v>0</v>
      </c>
      <c r="M44" s="10"/>
      <c r="N44" s="10"/>
      <c r="R44">
        <f>R42*R43</f>
        <v>616</v>
      </c>
      <c r="U44">
        <f>U40*U41</f>
        <v>55622</v>
      </c>
    </row>
    <row r="45" spans="3:28">
      <c r="E45" s="81"/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/>
      <c r="N45" s="1"/>
    </row>
    <row r="46" spans="3:28">
      <c r="E46" s="86"/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/>
      <c r="L46" s="1"/>
      <c r="N46" s="1"/>
    </row>
    <row r="47" spans="3:28">
      <c r="E47" s="10">
        <v>1</v>
      </c>
      <c r="F47" s="10">
        <v>0</v>
      </c>
      <c r="G47" s="10">
        <v>0</v>
      </c>
      <c r="H47" s="10">
        <v>1</v>
      </c>
      <c r="I47" s="10">
        <v>1</v>
      </c>
      <c r="J47" s="10">
        <v>0</v>
      </c>
      <c r="K47" s="10">
        <v>1</v>
      </c>
      <c r="L47" s="10">
        <v>0</v>
      </c>
      <c r="M47" s="10">
        <v>0</v>
      </c>
      <c r="N47" s="10">
        <v>0</v>
      </c>
    </row>
    <row r="48" spans="3:28">
      <c r="I48" s="1"/>
      <c r="J48" s="1"/>
      <c r="K48" s="1"/>
      <c r="L48" s="1"/>
      <c r="N48" s="1"/>
    </row>
    <row r="49" spans="4:17">
      <c r="I49" s="1"/>
      <c r="J49" s="1"/>
      <c r="K49" s="1"/>
      <c r="L49" s="1"/>
      <c r="N49" s="1"/>
    </row>
    <row r="57" spans="4:17" ht="15.75">
      <c r="D57" s="44"/>
    </row>
    <row r="58" spans="4:17">
      <c r="G58" s="3">
        <v>1</v>
      </c>
      <c r="H58" s="3">
        <v>1</v>
      </c>
      <c r="I58" s="40">
        <v>1</v>
      </c>
    </row>
    <row r="59" spans="4:17">
      <c r="G59" s="1">
        <v>0</v>
      </c>
      <c r="H59" s="1">
        <v>1</v>
      </c>
      <c r="I59" s="1">
        <v>0</v>
      </c>
      <c r="J59" s="1">
        <v>1</v>
      </c>
      <c r="K59" s="1" t="s">
        <v>7</v>
      </c>
      <c r="L59" s="1">
        <v>1</v>
      </c>
      <c r="M59" s="1">
        <v>1</v>
      </c>
      <c r="N59" s="1">
        <v>0</v>
      </c>
      <c r="O59" s="1">
        <v>1</v>
      </c>
      <c r="Q59" s="1">
        <v>5.8125</v>
      </c>
    </row>
    <row r="60" spans="4:17">
      <c r="F60" s="12" t="s">
        <v>19</v>
      </c>
      <c r="G60" s="1">
        <v>1</v>
      </c>
      <c r="H60" s="1">
        <v>0</v>
      </c>
      <c r="I60" s="1">
        <v>1</v>
      </c>
      <c r="J60" s="1">
        <v>1</v>
      </c>
      <c r="K60" s="1"/>
      <c r="L60" s="1">
        <v>0</v>
      </c>
      <c r="M60" s="1">
        <v>0</v>
      </c>
      <c r="N60" s="1">
        <v>0</v>
      </c>
      <c r="O60" s="1">
        <v>0</v>
      </c>
      <c r="Q60" s="1">
        <v>11</v>
      </c>
    </row>
    <row r="61" spans="4:17">
      <c r="F61" s="1">
        <v>1</v>
      </c>
      <c r="G61" s="10">
        <v>0</v>
      </c>
      <c r="H61" s="10">
        <v>0</v>
      </c>
      <c r="I61" s="10">
        <v>0</v>
      </c>
      <c r="J61" s="10">
        <v>0</v>
      </c>
      <c r="K61" s="10" t="s">
        <v>7</v>
      </c>
      <c r="L61" s="10">
        <v>1</v>
      </c>
      <c r="M61" s="10">
        <v>1</v>
      </c>
      <c r="N61" s="10">
        <v>0</v>
      </c>
      <c r="O61" s="10">
        <v>1</v>
      </c>
      <c r="Q61">
        <f>SUM(Q59:Q60)</f>
        <v>16.8125</v>
      </c>
    </row>
    <row r="63" spans="4:17">
      <c r="F63" s="1">
        <v>1</v>
      </c>
      <c r="G63" s="10">
        <v>0</v>
      </c>
      <c r="H63" s="10">
        <v>0</v>
      </c>
      <c r="I63" s="10">
        <v>0</v>
      </c>
      <c r="J63" s="10">
        <v>0</v>
      </c>
      <c r="K63" s="42">
        <v>1</v>
      </c>
      <c r="L63" s="42">
        <v>1</v>
      </c>
      <c r="M63" s="42">
        <v>0</v>
      </c>
      <c r="N63" s="42">
        <v>1</v>
      </c>
      <c r="Q63">
        <f>SUM(Q61:Q62)</f>
        <v>16.8125</v>
      </c>
    </row>
    <row r="64" spans="4:17">
      <c r="K64">
        <v>1</v>
      </c>
      <c r="L64" s="2">
        <v>1</v>
      </c>
      <c r="M64" s="3">
        <v>0</v>
      </c>
      <c r="N64" s="15">
        <v>1</v>
      </c>
      <c r="Q64">
        <v>3.25</v>
      </c>
    </row>
    <row r="65" spans="2:17">
      <c r="C65" s="4"/>
      <c r="D65" s="4"/>
      <c r="E65" s="4"/>
      <c r="F65" s="45">
        <v>1</v>
      </c>
      <c r="G65" s="45">
        <v>0</v>
      </c>
      <c r="H65" s="45">
        <v>0</v>
      </c>
      <c r="I65" s="45">
        <v>0</v>
      </c>
      <c r="J65" s="45">
        <v>0</v>
      </c>
      <c r="K65" s="45">
        <v>1</v>
      </c>
      <c r="L65" s="45">
        <v>1</v>
      </c>
      <c r="M65" s="45">
        <v>0</v>
      </c>
      <c r="N65" s="45">
        <v>1</v>
      </c>
      <c r="Q65">
        <f>Q63*Q64</f>
        <v>54.640625</v>
      </c>
    </row>
    <row r="66" spans="2:17">
      <c r="C66" s="4"/>
      <c r="D66" s="4">
        <v>1</v>
      </c>
      <c r="E66" s="4">
        <v>0</v>
      </c>
      <c r="F66" s="2">
        <v>0</v>
      </c>
      <c r="G66" s="2">
        <v>0</v>
      </c>
      <c r="H66" s="2">
        <v>0</v>
      </c>
      <c r="I66" s="2">
        <v>1</v>
      </c>
      <c r="J66" s="2">
        <v>1</v>
      </c>
      <c r="K66" s="2">
        <v>0</v>
      </c>
      <c r="L66" s="2">
        <v>1</v>
      </c>
      <c r="M66" s="2"/>
      <c r="N66" s="46"/>
    </row>
    <row r="67" spans="2:17">
      <c r="C67" s="4">
        <v>1</v>
      </c>
      <c r="D67" s="4">
        <v>0</v>
      </c>
      <c r="E67" s="4">
        <v>0</v>
      </c>
      <c r="F67" s="2">
        <v>0</v>
      </c>
      <c r="G67" s="2">
        <v>0</v>
      </c>
      <c r="H67" s="2">
        <v>1</v>
      </c>
      <c r="I67" s="2">
        <v>1</v>
      </c>
      <c r="J67" s="2">
        <v>0</v>
      </c>
      <c r="K67" s="2">
        <v>1</v>
      </c>
      <c r="L67" s="46"/>
      <c r="M67" s="2"/>
      <c r="N67" s="46"/>
    </row>
    <row r="68" spans="2:17">
      <c r="B68" s="10">
        <v>1</v>
      </c>
      <c r="C68" s="10">
        <v>1</v>
      </c>
      <c r="D68" s="10">
        <v>0</v>
      </c>
      <c r="E68" s="10">
        <v>1</v>
      </c>
      <c r="F68" s="10">
        <v>1</v>
      </c>
      <c r="G68" s="10">
        <v>0</v>
      </c>
      <c r="H68" s="10" t="s">
        <v>7</v>
      </c>
      <c r="I68" s="10">
        <v>1</v>
      </c>
      <c r="J68" s="10">
        <v>0</v>
      </c>
      <c r="K68" s="10">
        <v>1</v>
      </c>
      <c r="L68" s="10">
        <v>0</v>
      </c>
      <c r="M68" s="10">
        <v>0</v>
      </c>
      <c r="N68" s="10">
        <v>1</v>
      </c>
    </row>
    <row r="71" spans="2:17">
      <c r="E71" s="1">
        <v>13.625</v>
      </c>
    </row>
    <row r="72" spans="2:17">
      <c r="E72" s="1">
        <v>9.125</v>
      </c>
    </row>
    <row r="73" spans="2:17">
      <c r="E73" s="1">
        <f>E71*E72</f>
        <v>124.328125</v>
      </c>
      <c r="G73" s="84" t="s">
        <v>20</v>
      </c>
      <c r="H73" s="1">
        <v>1</v>
      </c>
      <c r="I73" s="2">
        <v>1</v>
      </c>
      <c r="J73" s="2">
        <v>0</v>
      </c>
      <c r="K73" s="2">
        <v>1</v>
      </c>
      <c r="L73" s="51">
        <v>1</v>
      </c>
      <c r="M73" s="1">
        <v>0</v>
      </c>
      <c r="N73" s="1">
        <v>1</v>
      </c>
    </row>
    <row r="74" spans="2:17">
      <c r="G74" s="81"/>
      <c r="H74" s="1">
        <v>1</v>
      </c>
      <c r="I74" s="2">
        <v>0</v>
      </c>
      <c r="J74" s="2">
        <v>0</v>
      </c>
      <c r="K74" s="2">
        <v>1</v>
      </c>
      <c r="L74" s="51">
        <v>0</v>
      </c>
      <c r="M74" s="1">
        <v>0</v>
      </c>
      <c r="N74" s="1">
        <v>1</v>
      </c>
    </row>
    <row r="75" spans="2:17">
      <c r="H75" s="10"/>
      <c r="I75" s="5"/>
      <c r="J75" s="5"/>
      <c r="K75" s="5"/>
      <c r="L75" s="5"/>
      <c r="M75" s="10"/>
      <c r="N75" s="5"/>
    </row>
    <row r="80" spans="2:17">
      <c r="H80" s="1">
        <v>1</v>
      </c>
      <c r="I80">
        <v>0</v>
      </c>
      <c r="J80">
        <v>1</v>
      </c>
      <c r="K80" s="53">
        <v>1</v>
      </c>
      <c r="L80" s="53">
        <v>0</v>
      </c>
      <c r="M80" s="1">
        <v>1</v>
      </c>
    </row>
    <row r="81" spans="3:14">
      <c r="H81" s="1">
        <v>1</v>
      </c>
      <c r="I81">
        <v>1</v>
      </c>
      <c r="J81">
        <v>1</v>
      </c>
      <c r="K81" s="53">
        <v>1</v>
      </c>
      <c r="L81" s="53">
        <v>1</v>
      </c>
      <c r="M81" s="1">
        <v>1</v>
      </c>
    </row>
    <row r="82" spans="3:14">
      <c r="H82" s="10">
        <v>1</v>
      </c>
      <c r="I82" s="5">
        <v>0</v>
      </c>
      <c r="J82" s="5">
        <v>1</v>
      </c>
      <c r="K82" s="10">
        <v>1</v>
      </c>
      <c r="L82" s="10">
        <v>0</v>
      </c>
      <c r="M82" s="10">
        <v>1</v>
      </c>
      <c r="N82" s="5"/>
    </row>
    <row r="83" spans="3:14">
      <c r="G83" s="53">
        <v>1</v>
      </c>
      <c r="H83">
        <v>0</v>
      </c>
      <c r="I83">
        <v>1</v>
      </c>
      <c r="J83" s="53">
        <v>1</v>
      </c>
      <c r="K83" s="53">
        <v>0</v>
      </c>
      <c r="L83" s="53">
        <v>1</v>
      </c>
    </row>
    <row r="84" spans="3:14">
      <c r="F84" s="53">
        <v>1</v>
      </c>
      <c r="G84">
        <v>0</v>
      </c>
      <c r="H84">
        <v>1</v>
      </c>
      <c r="I84" s="53">
        <v>1</v>
      </c>
      <c r="J84" s="53">
        <v>0</v>
      </c>
      <c r="K84" s="53">
        <v>1</v>
      </c>
    </row>
    <row r="85" spans="3:14">
      <c r="E85" s="53">
        <v>1</v>
      </c>
      <c r="F85">
        <v>0</v>
      </c>
      <c r="G85">
        <v>1</v>
      </c>
      <c r="H85" s="53">
        <v>1</v>
      </c>
      <c r="I85" s="53">
        <v>0</v>
      </c>
      <c r="J85" s="53">
        <v>1</v>
      </c>
    </row>
    <row r="86" spans="3:14">
      <c r="D86" s="53">
        <v>1</v>
      </c>
      <c r="E86">
        <v>0</v>
      </c>
      <c r="F86">
        <v>1</v>
      </c>
      <c r="G86" s="53">
        <v>1</v>
      </c>
      <c r="H86" s="53">
        <v>0</v>
      </c>
      <c r="I86" s="53">
        <v>1</v>
      </c>
    </row>
    <row r="87" spans="3:14">
      <c r="C87" s="53">
        <v>1</v>
      </c>
      <c r="D87">
        <v>0</v>
      </c>
      <c r="E87">
        <v>1</v>
      </c>
      <c r="F87" s="53">
        <v>1</v>
      </c>
      <c r="G87" s="53">
        <v>0</v>
      </c>
      <c r="H87" s="53">
        <v>1</v>
      </c>
    </row>
    <row r="98" spans="4:21">
      <c r="G98" s="85" t="s">
        <v>20</v>
      </c>
      <c r="P98">
        <v>21</v>
      </c>
    </row>
    <row r="99" spans="4:21">
      <c r="G99" s="85"/>
      <c r="H99" s="4">
        <v>1</v>
      </c>
      <c r="I99" s="4">
        <v>0</v>
      </c>
      <c r="J99" s="4">
        <v>1</v>
      </c>
      <c r="K99" s="4">
        <v>0</v>
      </c>
      <c r="L99" s="4">
        <v>1</v>
      </c>
      <c r="P99">
        <v>13</v>
      </c>
    </row>
    <row r="100" spans="4:21">
      <c r="H100" s="64"/>
      <c r="I100" s="64">
        <v>1</v>
      </c>
      <c r="J100" s="64">
        <v>1</v>
      </c>
      <c r="K100" s="64">
        <v>0</v>
      </c>
      <c r="L100" s="64">
        <v>1</v>
      </c>
      <c r="P100">
        <f>P98*P99</f>
        <v>273</v>
      </c>
    </row>
    <row r="101" spans="4:21">
      <c r="D101" s="85" t="s">
        <v>19</v>
      </c>
      <c r="H101" s="4">
        <v>1</v>
      </c>
      <c r="I101" s="4">
        <v>0</v>
      </c>
      <c r="J101" s="4">
        <v>1</v>
      </c>
      <c r="K101" s="4">
        <v>0</v>
      </c>
      <c r="L101" s="4">
        <v>1</v>
      </c>
    </row>
    <row r="102" spans="4:21">
      <c r="D102" s="85"/>
      <c r="G102" s="1">
        <v>0</v>
      </c>
      <c r="H102" s="1">
        <v>0</v>
      </c>
      <c r="I102" s="2">
        <v>0</v>
      </c>
      <c r="J102" s="2">
        <v>0</v>
      </c>
      <c r="K102" s="2">
        <v>0</v>
      </c>
    </row>
    <row r="103" spans="4:21">
      <c r="D103" s="85"/>
      <c r="F103" s="4">
        <v>1</v>
      </c>
      <c r="G103" s="4">
        <v>0</v>
      </c>
      <c r="H103" s="4">
        <v>1</v>
      </c>
      <c r="I103" s="4">
        <v>0</v>
      </c>
      <c r="J103" s="4">
        <v>1</v>
      </c>
    </row>
    <row r="104" spans="4:21">
      <c r="D104" s="85"/>
      <c r="E104" s="4">
        <v>1</v>
      </c>
      <c r="F104" s="4">
        <v>0</v>
      </c>
      <c r="G104" s="4">
        <v>1</v>
      </c>
      <c r="H104" s="4">
        <v>0</v>
      </c>
      <c r="I104" s="4">
        <v>1</v>
      </c>
    </row>
    <row r="105" spans="4:21">
      <c r="D105" s="63">
        <v>1</v>
      </c>
      <c r="E105" s="10">
        <v>0</v>
      </c>
      <c r="F105" s="10">
        <v>0</v>
      </c>
      <c r="G105" s="10">
        <v>0</v>
      </c>
      <c r="H105" s="10">
        <v>1</v>
      </c>
      <c r="I105" s="10">
        <v>0</v>
      </c>
      <c r="J105" s="10">
        <v>0</v>
      </c>
      <c r="K105" s="10">
        <v>0</v>
      </c>
      <c r="L105" s="10">
        <v>1</v>
      </c>
    </row>
    <row r="107" spans="4:21">
      <c r="U107">
        <v>39</v>
      </c>
    </row>
    <row r="108" spans="4:21">
      <c r="T108" t="s">
        <v>20</v>
      </c>
      <c r="U108">
        <v>26</v>
      </c>
    </row>
    <row r="109" spans="4:21">
      <c r="U109">
        <f>U107*U108</f>
        <v>1014</v>
      </c>
    </row>
    <row r="110" spans="4:21">
      <c r="D110" s="1">
        <f>H119+L119+P119</f>
        <v>273</v>
      </c>
      <c r="J110" s="85" t="s">
        <v>20</v>
      </c>
      <c r="K110" s="63">
        <v>1</v>
      </c>
      <c r="L110" s="63">
        <v>0</v>
      </c>
      <c r="M110" s="63">
        <v>0</v>
      </c>
      <c r="N110" s="63">
        <v>1</v>
      </c>
      <c r="O110" s="63">
        <v>1</v>
      </c>
      <c r="P110" s="63">
        <v>1</v>
      </c>
      <c r="R110" s="63">
        <v>39</v>
      </c>
    </row>
    <row r="111" spans="4:21">
      <c r="J111" s="85"/>
      <c r="K111" s="63"/>
      <c r="L111" s="63">
        <v>1</v>
      </c>
      <c r="M111" s="63">
        <v>1</v>
      </c>
      <c r="N111" s="63">
        <v>0</v>
      </c>
      <c r="O111" s="63">
        <v>1</v>
      </c>
      <c r="P111" s="63">
        <v>0</v>
      </c>
      <c r="R111" s="63">
        <v>26</v>
      </c>
    </row>
    <row r="112" spans="4:21">
      <c r="F112" s="85" t="s">
        <v>19</v>
      </c>
      <c r="G112" s="63"/>
      <c r="H112" s="63"/>
      <c r="I112" s="63"/>
      <c r="J112" s="10"/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</row>
    <row r="113" spans="6:21">
      <c r="F113" s="85"/>
      <c r="G113" s="63"/>
      <c r="H113" s="4"/>
      <c r="I113" s="4"/>
      <c r="J113" s="4">
        <v>1</v>
      </c>
      <c r="K113" s="4">
        <v>0</v>
      </c>
      <c r="L113" s="4">
        <v>0</v>
      </c>
      <c r="M113" s="4">
        <v>1</v>
      </c>
      <c r="N113" s="4">
        <v>1</v>
      </c>
      <c r="O113" s="4">
        <v>1</v>
      </c>
      <c r="P113" s="63"/>
    </row>
    <row r="114" spans="6:21">
      <c r="F114" s="85"/>
      <c r="G114" s="63"/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/>
      <c r="P114" s="63"/>
    </row>
    <row r="115" spans="6:21">
      <c r="F115" s="85"/>
      <c r="G115" s="63"/>
      <c r="H115" s="63">
        <v>1</v>
      </c>
      <c r="I115" s="63">
        <v>0</v>
      </c>
      <c r="J115" s="63">
        <v>0</v>
      </c>
      <c r="K115" s="63">
        <v>1</v>
      </c>
      <c r="L115" s="63">
        <v>1</v>
      </c>
      <c r="M115" s="63">
        <v>1</v>
      </c>
      <c r="N115" s="63"/>
      <c r="O115" s="63"/>
      <c r="P115" s="63"/>
    </row>
    <row r="116" spans="6:21">
      <c r="F116" s="85"/>
      <c r="G116" s="63">
        <v>1</v>
      </c>
      <c r="H116" s="63">
        <v>0</v>
      </c>
      <c r="I116" s="63">
        <v>0</v>
      </c>
      <c r="J116" s="63">
        <v>1</v>
      </c>
      <c r="K116" s="63">
        <v>1</v>
      </c>
      <c r="L116" s="63">
        <v>1</v>
      </c>
      <c r="M116" s="63"/>
      <c r="N116" s="63"/>
      <c r="O116" s="63"/>
      <c r="P116" s="63"/>
    </row>
    <row r="117" spans="6:21"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0</v>
      </c>
      <c r="N117" s="10">
        <v>1</v>
      </c>
      <c r="O117" s="10">
        <v>1</v>
      </c>
      <c r="P117" s="10">
        <v>0</v>
      </c>
    </row>
    <row r="118" spans="6:21">
      <c r="G118" s="63"/>
      <c r="H118" s="63"/>
      <c r="I118" s="63"/>
      <c r="J118" s="63"/>
      <c r="K118" s="63"/>
      <c r="L118" s="63"/>
      <c r="M118" s="63"/>
      <c r="N118" s="63"/>
      <c r="O118" s="63"/>
      <c r="P118" s="63"/>
    </row>
    <row r="119" spans="6:21">
      <c r="G119" s="63">
        <v>512</v>
      </c>
      <c r="H119" s="1">
        <v>256</v>
      </c>
      <c r="I119" s="1">
        <v>128</v>
      </c>
      <c r="J119" s="1">
        <v>64</v>
      </c>
      <c r="K119" s="1">
        <v>32</v>
      </c>
      <c r="L119" s="1">
        <v>16</v>
      </c>
      <c r="M119" s="2">
        <v>8</v>
      </c>
      <c r="N119" s="2">
        <v>4</v>
      </c>
      <c r="O119">
        <v>2</v>
      </c>
      <c r="P119">
        <v>1</v>
      </c>
    </row>
    <row r="121" spans="6:21">
      <c r="G121" s="1">
        <f>G119+H119+I119+J119+K119+L119+N119+O119</f>
        <v>1014</v>
      </c>
    </row>
    <row r="122" spans="6:21">
      <c r="I122" s="69"/>
      <c r="J122" s="69">
        <v>1</v>
      </c>
      <c r="K122" s="69">
        <v>2</v>
      </c>
      <c r="L122" s="69">
        <v>2</v>
      </c>
      <c r="M122" s="55">
        <v>3</v>
      </c>
      <c r="N122" s="69">
        <v>2</v>
      </c>
      <c r="O122" s="69">
        <v>2</v>
      </c>
      <c r="P122" s="69">
        <v>1</v>
      </c>
      <c r="Q122" s="69">
        <v>1</v>
      </c>
      <c r="R122" s="69"/>
      <c r="S122" s="69"/>
      <c r="T122" s="69"/>
    </row>
    <row r="123" spans="6:21">
      <c r="N123" s="4">
        <v>1</v>
      </c>
      <c r="O123" s="4">
        <v>0</v>
      </c>
      <c r="P123" s="4">
        <v>1</v>
      </c>
      <c r="Q123" s="4">
        <v>0</v>
      </c>
      <c r="R123" s="4">
        <v>1</v>
      </c>
      <c r="S123" s="15">
        <v>1</v>
      </c>
      <c r="T123" s="15">
        <v>1</v>
      </c>
      <c r="U123">
        <v>21.75</v>
      </c>
    </row>
    <row r="124" spans="6:21">
      <c r="N124" s="64"/>
      <c r="O124" s="64">
        <v>1</v>
      </c>
      <c r="P124" s="64">
        <v>1</v>
      </c>
      <c r="Q124" s="64">
        <v>0</v>
      </c>
      <c r="R124" s="64">
        <v>1</v>
      </c>
      <c r="S124" s="68">
        <v>0</v>
      </c>
      <c r="T124" s="68">
        <v>1</v>
      </c>
      <c r="U124">
        <v>13.25</v>
      </c>
    </row>
    <row r="125" spans="6:21">
      <c r="H125" s="85" t="s">
        <v>19</v>
      </c>
      <c r="N125" s="2">
        <v>1</v>
      </c>
      <c r="O125" s="2">
        <v>0</v>
      </c>
      <c r="P125" s="2">
        <v>1</v>
      </c>
      <c r="Q125" s="2">
        <v>0</v>
      </c>
      <c r="R125" s="2">
        <v>1</v>
      </c>
      <c r="S125" s="2">
        <v>1</v>
      </c>
      <c r="T125" s="2">
        <v>1</v>
      </c>
      <c r="U125">
        <f>U123*U124</f>
        <v>288.1875</v>
      </c>
    </row>
    <row r="126" spans="6:21">
      <c r="H126" s="85"/>
      <c r="L126" s="2">
        <v>1</v>
      </c>
      <c r="M126" s="2">
        <v>0</v>
      </c>
      <c r="N126" s="2">
        <v>1</v>
      </c>
      <c r="O126" s="2">
        <v>0</v>
      </c>
      <c r="P126" s="2">
        <v>1</v>
      </c>
      <c r="Q126" s="2">
        <v>1</v>
      </c>
      <c r="R126" s="2">
        <v>1</v>
      </c>
    </row>
    <row r="127" spans="6:21">
      <c r="H127" s="85"/>
      <c r="J127" s="2">
        <v>1</v>
      </c>
      <c r="K127" s="2">
        <v>0</v>
      </c>
      <c r="L127" s="2">
        <v>1</v>
      </c>
      <c r="M127" s="2">
        <v>0</v>
      </c>
      <c r="N127" s="2">
        <v>1</v>
      </c>
      <c r="O127" s="2">
        <v>1</v>
      </c>
      <c r="P127" s="2">
        <v>1</v>
      </c>
    </row>
    <row r="128" spans="6:21">
      <c r="H128" s="85"/>
      <c r="I128" s="2">
        <v>1</v>
      </c>
      <c r="J128" s="2">
        <v>0</v>
      </c>
      <c r="K128" s="2">
        <v>1</v>
      </c>
      <c r="L128" s="2">
        <v>0</v>
      </c>
      <c r="M128" s="2">
        <v>1</v>
      </c>
      <c r="N128" s="2">
        <v>1</v>
      </c>
      <c r="O128" s="2">
        <v>1</v>
      </c>
    </row>
    <row r="129" spans="8:20">
      <c r="H129" s="1">
        <v>1</v>
      </c>
      <c r="I129" s="5">
        <v>0</v>
      </c>
      <c r="J129" s="5">
        <v>0</v>
      </c>
      <c r="K129" s="5">
        <v>1</v>
      </c>
      <c r="L129" s="5">
        <v>0</v>
      </c>
      <c r="M129" s="10">
        <v>0</v>
      </c>
      <c r="N129" s="5">
        <v>0</v>
      </c>
      <c r="O129" s="5">
        <v>0</v>
      </c>
      <c r="P129" s="5">
        <v>0</v>
      </c>
      <c r="Q129" s="70">
        <v>0</v>
      </c>
      <c r="R129" s="70">
        <v>0</v>
      </c>
      <c r="S129" s="70">
        <v>1</v>
      </c>
      <c r="T129" s="70">
        <v>1</v>
      </c>
    </row>
    <row r="131" spans="8:20">
      <c r="Q131">
        <f>1/2</f>
        <v>0.5</v>
      </c>
      <c r="R131">
        <f>1/4</f>
        <v>0.25</v>
      </c>
      <c r="S131">
        <f>1/8</f>
        <v>0.125</v>
      </c>
      <c r="T131">
        <f>1/16</f>
        <v>6.25E-2</v>
      </c>
    </row>
    <row r="132" spans="8:20">
      <c r="H132" s="85">
        <f>H133+K133</f>
        <v>288</v>
      </c>
      <c r="I132" s="85"/>
      <c r="J132" s="85"/>
      <c r="K132" s="85"/>
      <c r="L132" s="85"/>
      <c r="M132" s="85"/>
      <c r="N132" s="85"/>
      <c r="O132" s="85"/>
      <c r="P132" s="85"/>
      <c r="Q132" s="85">
        <f>S131+T131</f>
        <v>0.1875</v>
      </c>
      <c r="R132" s="85"/>
      <c r="S132" s="85"/>
      <c r="T132" s="85"/>
    </row>
    <row r="133" spans="8:20">
      <c r="H133" s="1">
        <v>256</v>
      </c>
      <c r="I133">
        <v>128</v>
      </c>
      <c r="J133">
        <v>64</v>
      </c>
      <c r="K133">
        <v>32</v>
      </c>
      <c r="L133">
        <v>16</v>
      </c>
      <c r="M133" s="1">
        <v>8</v>
      </c>
      <c r="N133">
        <v>4</v>
      </c>
      <c r="O133">
        <v>2</v>
      </c>
      <c r="P133">
        <v>1</v>
      </c>
    </row>
  </sheetData>
  <mergeCells count="15">
    <mergeCell ref="J110:J111"/>
    <mergeCell ref="F112:F116"/>
    <mergeCell ref="H125:H128"/>
    <mergeCell ref="Q132:T132"/>
    <mergeCell ref="H132:P132"/>
    <mergeCell ref="G73:G74"/>
    <mergeCell ref="H6:H8"/>
    <mergeCell ref="G98:G99"/>
    <mergeCell ref="D101:D104"/>
    <mergeCell ref="H26:K26"/>
    <mergeCell ref="K4:L5"/>
    <mergeCell ref="G6:G9"/>
    <mergeCell ref="I15:J16"/>
    <mergeCell ref="M13:R13"/>
    <mergeCell ref="E44:E46"/>
  </mergeCells>
  <pageMargins left="0.7" right="0.7" top="0.75" bottom="0.75" header="0.3" footer="0.3"/>
  <pageSetup paperSize="9" orientation="portrait" verticalDpi="0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W81"/>
  <sheetViews>
    <sheetView topLeftCell="A13" zoomScale="130" zoomScaleNormal="130" workbookViewId="0">
      <selection activeCell="H22" sqref="H22"/>
    </sheetView>
  </sheetViews>
  <sheetFormatPr defaultRowHeight="15"/>
  <cols>
    <col min="2" max="2" width="9.5703125" customWidth="1"/>
    <col min="3" max="4" width="4.28515625" style="1" customWidth="1"/>
    <col min="5" max="6" width="5.140625" style="1" customWidth="1"/>
    <col min="7" max="16" width="4.7109375" style="1" customWidth="1"/>
    <col min="17" max="18" width="4.7109375" customWidth="1"/>
    <col min="19" max="19" width="7" customWidth="1"/>
    <col min="20" max="20" width="4.7109375" customWidth="1"/>
    <col min="22" max="22" width="13" customWidth="1"/>
  </cols>
  <sheetData>
    <row r="1" spans="1:20">
      <c r="B1" s="1">
        <v>8</v>
      </c>
      <c r="C1" s="1">
        <v>7</v>
      </c>
      <c r="D1" s="1">
        <v>6</v>
      </c>
      <c r="E1" s="1">
        <v>5</v>
      </c>
      <c r="F1" s="1">
        <v>4</v>
      </c>
      <c r="G1" s="1">
        <v>3</v>
      </c>
      <c r="H1" s="1">
        <v>2</v>
      </c>
      <c r="I1" s="1">
        <v>1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/>
      <c r="T1" s="1"/>
    </row>
    <row r="2" spans="1:20">
      <c r="B2" s="1"/>
      <c r="Q2" s="1"/>
      <c r="R2" s="1"/>
      <c r="S2" s="1"/>
      <c r="T2" s="1"/>
    </row>
    <row r="3" spans="1:20" ht="23.25">
      <c r="B3" s="1"/>
      <c r="F3" s="29"/>
      <c r="G3" s="29"/>
      <c r="H3" s="29">
        <v>1</v>
      </c>
      <c r="I3" s="29">
        <v>0</v>
      </c>
      <c r="J3" s="29" t="s">
        <v>7</v>
      </c>
      <c r="K3" s="29"/>
      <c r="L3" s="29"/>
      <c r="M3" s="29"/>
      <c r="N3" s="29"/>
      <c r="O3" s="29"/>
      <c r="P3" s="29"/>
      <c r="Q3" s="29"/>
      <c r="R3" s="29"/>
      <c r="S3" s="29" t="s">
        <v>3</v>
      </c>
      <c r="T3" s="29"/>
    </row>
    <row r="4" spans="1:20" ht="23.25">
      <c r="A4">
        <v>100</v>
      </c>
      <c r="B4" s="1"/>
      <c r="F4" s="30">
        <v>1</v>
      </c>
      <c r="G4" s="30">
        <v>0</v>
      </c>
      <c r="H4" s="30">
        <v>1</v>
      </c>
      <c r="I4" s="30">
        <v>0</v>
      </c>
      <c r="J4" s="29" t="s">
        <v>11</v>
      </c>
      <c r="K4" s="30">
        <v>1</v>
      </c>
      <c r="L4" s="30">
        <v>0</v>
      </c>
      <c r="M4" s="30">
        <v>1</v>
      </c>
      <c r="N4" s="30"/>
      <c r="O4" s="30"/>
      <c r="P4" s="30"/>
      <c r="Q4" s="29"/>
      <c r="R4" s="29"/>
      <c r="S4" s="29">
        <v>10</v>
      </c>
      <c r="T4" s="29"/>
    </row>
    <row r="5" spans="1:20" ht="23.25">
      <c r="A5">
        <v>25</v>
      </c>
      <c r="B5" s="1"/>
      <c r="F5" s="29">
        <v>1</v>
      </c>
      <c r="G5" s="29">
        <v>0</v>
      </c>
      <c r="H5" s="29">
        <v>1</v>
      </c>
      <c r="I5" s="29"/>
      <c r="J5" s="29"/>
      <c r="K5" s="29"/>
      <c r="L5" s="29"/>
      <c r="M5" s="29"/>
      <c r="N5" s="29"/>
      <c r="O5" s="29"/>
      <c r="P5" s="29"/>
      <c r="Q5" s="29"/>
      <c r="R5" s="39" t="s">
        <v>11</v>
      </c>
      <c r="S5" s="29">
        <v>5</v>
      </c>
      <c r="T5" s="29"/>
    </row>
    <row r="6" spans="1:20" ht="23.25">
      <c r="A6">
        <v>4</v>
      </c>
      <c r="B6" s="1"/>
      <c r="F6" s="30">
        <v>0</v>
      </c>
      <c r="G6" s="30">
        <v>0</v>
      </c>
      <c r="H6" s="30">
        <v>0</v>
      </c>
      <c r="I6" s="30">
        <v>0</v>
      </c>
      <c r="J6" s="29"/>
      <c r="K6" s="29"/>
      <c r="L6" s="29"/>
      <c r="M6" s="29"/>
      <c r="N6" s="29"/>
      <c r="O6" s="29"/>
      <c r="P6" s="29"/>
      <c r="Q6" s="29"/>
      <c r="R6" s="29"/>
      <c r="S6" s="29">
        <f>S4/S5</f>
        <v>2</v>
      </c>
      <c r="T6" s="29"/>
    </row>
    <row r="7" spans="1:20" ht="23.25">
      <c r="B7" s="1"/>
      <c r="F7" s="29"/>
      <c r="G7" s="29"/>
      <c r="H7" s="29"/>
      <c r="I7" s="29">
        <v>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1:20" ht="14.25" customHeight="1">
      <c r="B8" s="1"/>
      <c r="Q8" s="1"/>
      <c r="R8" s="1"/>
      <c r="S8" s="1"/>
      <c r="T8" s="1"/>
    </row>
    <row r="9" spans="1:20" ht="26.25">
      <c r="B9" s="1"/>
      <c r="C9" s="31"/>
      <c r="D9" s="31">
        <v>1</v>
      </c>
      <c r="E9" s="31">
        <v>0</v>
      </c>
      <c r="F9" s="31">
        <v>0</v>
      </c>
      <c r="G9" s="31">
        <v>0</v>
      </c>
      <c r="H9" s="31">
        <v>0</v>
      </c>
      <c r="I9" s="31">
        <v>1</v>
      </c>
      <c r="J9" s="31" t="s">
        <v>7</v>
      </c>
      <c r="K9" s="31"/>
      <c r="L9" s="31"/>
      <c r="M9" s="31"/>
      <c r="N9" s="31"/>
      <c r="O9" s="31"/>
      <c r="P9" s="31"/>
      <c r="Q9" s="31"/>
      <c r="R9" s="31"/>
      <c r="S9" s="31" t="s">
        <v>3</v>
      </c>
      <c r="T9" s="1"/>
    </row>
    <row r="10" spans="1:20" ht="26.25">
      <c r="B10" s="1"/>
      <c r="C10" s="32">
        <v>1</v>
      </c>
      <c r="D10" s="32">
        <v>1</v>
      </c>
      <c r="E10" s="32">
        <v>0</v>
      </c>
      <c r="F10" s="32">
        <v>0</v>
      </c>
      <c r="G10" s="32">
        <v>0</v>
      </c>
      <c r="H10" s="32">
        <v>1</v>
      </c>
      <c r="I10" s="32">
        <v>1</v>
      </c>
      <c r="J10" s="31" t="s">
        <v>11</v>
      </c>
      <c r="K10" s="32">
        <v>1</v>
      </c>
      <c r="L10" s="32">
        <v>1</v>
      </c>
      <c r="M10" s="32"/>
      <c r="N10" s="32"/>
      <c r="O10" s="32"/>
      <c r="P10" s="32"/>
      <c r="Q10" s="31"/>
      <c r="R10" s="31"/>
      <c r="S10" s="31">
        <v>99</v>
      </c>
    </row>
    <row r="11" spans="1:20" ht="26.25">
      <c r="B11" s="1"/>
      <c r="C11" s="33">
        <v>1</v>
      </c>
      <c r="D11" s="33">
        <v>1</v>
      </c>
      <c r="E11" s="33"/>
      <c r="F11" s="33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8" t="s">
        <v>11</v>
      </c>
      <c r="S11" s="31">
        <v>3</v>
      </c>
    </row>
    <row r="12" spans="1:20" ht="26.25">
      <c r="B12" s="1"/>
      <c r="C12" s="31">
        <v>0</v>
      </c>
      <c r="D12" s="31">
        <v>0</v>
      </c>
      <c r="E12" s="31">
        <v>0</v>
      </c>
      <c r="F12" s="34">
        <v>0</v>
      </c>
      <c r="G12" s="32">
        <v>0</v>
      </c>
      <c r="H12" s="32">
        <v>1</v>
      </c>
      <c r="I12" s="32">
        <v>1</v>
      </c>
      <c r="J12" s="31"/>
      <c r="K12" s="31"/>
      <c r="L12" s="31"/>
      <c r="M12" s="31"/>
      <c r="N12" s="31"/>
      <c r="O12" s="31"/>
      <c r="P12" s="31"/>
      <c r="Q12" s="31"/>
      <c r="R12" s="31"/>
      <c r="S12" s="31">
        <f>S10/S11</f>
        <v>33</v>
      </c>
    </row>
    <row r="13" spans="1:20" ht="26.25">
      <c r="C13" s="31"/>
      <c r="D13" s="31"/>
      <c r="E13" s="31"/>
      <c r="F13" s="31"/>
      <c r="G13" s="31"/>
      <c r="H13" s="35">
        <v>1</v>
      </c>
      <c r="I13" s="35">
        <v>1</v>
      </c>
      <c r="J13" s="31"/>
      <c r="K13" s="31"/>
      <c r="L13" s="31"/>
      <c r="M13" s="31"/>
      <c r="N13" s="31"/>
      <c r="O13" s="31"/>
      <c r="P13" s="31"/>
      <c r="Q13" s="36"/>
      <c r="R13" s="36"/>
      <c r="S13" s="36"/>
    </row>
    <row r="14" spans="1:20" ht="26.25">
      <c r="C14" s="31"/>
      <c r="D14" s="31"/>
      <c r="E14" s="31"/>
      <c r="F14" s="31"/>
      <c r="G14" s="31"/>
      <c r="H14" s="37">
        <v>0</v>
      </c>
      <c r="I14" s="37">
        <v>0</v>
      </c>
      <c r="J14" s="31"/>
      <c r="K14" s="31"/>
      <c r="L14" s="31"/>
      <c r="M14" s="31"/>
      <c r="N14" s="31"/>
      <c r="O14" s="31"/>
      <c r="P14" s="31"/>
      <c r="Q14" s="36"/>
      <c r="R14" s="36"/>
      <c r="S14" s="36"/>
    </row>
    <row r="15" spans="1:20" ht="15.75">
      <c r="B15" s="20"/>
      <c r="H15" s="2"/>
      <c r="I15" s="2"/>
      <c r="O15" s="18"/>
      <c r="P15" s="18"/>
      <c r="Q15" s="18"/>
      <c r="R15" s="18"/>
      <c r="S15" s="18"/>
      <c r="T15" s="18"/>
    </row>
    <row r="17" spans="1:23">
      <c r="A17" s="52"/>
      <c r="H17" s="2"/>
      <c r="I17" s="2"/>
      <c r="O17" s="18"/>
      <c r="P17" s="18"/>
      <c r="Q17" s="18"/>
      <c r="R17" s="18"/>
      <c r="S17" s="18"/>
      <c r="T17" s="18"/>
      <c r="W17" s="1" t="s">
        <v>3</v>
      </c>
    </row>
    <row r="18" spans="1:23">
      <c r="A18" s="52"/>
      <c r="C18" s="10">
        <v>1</v>
      </c>
      <c r="D18" s="10">
        <v>1</v>
      </c>
      <c r="E18" s="10">
        <v>1</v>
      </c>
      <c r="F18" s="10">
        <v>0</v>
      </c>
      <c r="G18" s="10">
        <v>1</v>
      </c>
      <c r="H18" s="10">
        <v>0</v>
      </c>
      <c r="I18" s="10">
        <v>1</v>
      </c>
      <c r="J18" s="1" t="s">
        <v>11</v>
      </c>
      <c r="K18" s="10">
        <v>1</v>
      </c>
      <c r="L18" s="10">
        <v>0</v>
      </c>
      <c r="M18" s="10">
        <v>1</v>
      </c>
      <c r="N18" s="10">
        <v>0</v>
      </c>
      <c r="O18" s="4"/>
      <c r="P18" s="4"/>
      <c r="Q18" s="1"/>
      <c r="R18" s="1"/>
      <c r="W18" s="1">
        <v>117</v>
      </c>
    </row>
    <row r="19" spans="1:23">
      <c r="C19" s="18"/>
      <c r="D19" s="18"/>
      <c r="E19" s="18"/>
      <c r="F19" s="18"/>
      <c r="Q19" s="1"/>
      <c r="R19" s="1"/>
      <c r="W19" s="1">
        <v>10</v>
      </c>
    </row>
    <row r="20" spans="1:23">
      <c r="F20" s="4"/>
      <c r="G20" s="10"/>
      <c r="H20" s="10"/>
      <c r="I20" s="10"/>
      <c r="Q20" s="1"/>
      <c r="R20" s="1"/>
      <c r="W20" s="1">
        <v>11.7</v>
      </c>
    </row>
    <row r="21" spans="1:23">
      <c r="D21" s="18"/>
      <c r="E21" s="18"/>
      <c r="F21" s="19"/>
      <c r="G21" s="19"/>
      <c r="H21" s="19"/>
      <c r="I21" s="19"/>
      <c r="Q21" s="43" t="s">
        <v>17</v>
      </c>
    </row>
    <row r="22" spans="1:23">
      <c r="E22" s="2"/>
      <c r="F22" s="2"/>
      <c r="G22" s="2"/>
      <c r="H22" s="2"/>
      <c r="I22" s="2"/>
    </row>
    <row r="23" spans="1:23">
      <c r="F23" s="2"/>
      <c r="G23" s="2"/>
      <c r="H23" s="2"/>
      <c r="P23" s="21" t="s">
        <v>18</v>
      </c>
      <c r="Q23" s="22"/>
      <c r="R23" s="22" t="s">
        <v>43</v>
      </c>
      <c r="S23" s="22"/>
    </row>
    <row r="24" spans="1:23">
      <c r="E24" s="10"/>
      <c r="F24" s="10"/>
      <c r="G24" s="10"/>
      <c r="H24" s="10"/>
      <c r="I24" s="10"/>
    </row>
    <row r="25" spans="1:23">
      <c r="G25" s="2"/>
      <c r="H25" s="2"/>
    </row>
    <row r="26" spans="1:23">
      <c r="F26" s="10"/>
      <c r="G26" s="10"/>
      <c r="H26" s="10"/>
      <c r="I26" s="10"/>
      <c r="J26" s="10"/>
      <c r="K26" s="10"/>
    </row>
    <row r="27" spans="1:23">
      <c r="M27" s="18"/>
    </row>
    <row r="28" spans="1:23">
      <c r="H28" s="10"/>
      <c r="I28" s="10"/>
      <c r="J28" s="10"/>
      <c r="K28" s="10"/>
      <c r="L28" s="10"/>
      <c r="M28" s="2"/>
    </row>
    <row r="29" spans="1:23">
      <c r="H29" s="18"/>
      <c r="I29" s="18"/>
      <c r="J29" s="18"/>
      <c r="K29" s="18"/>
      <c r="L29" s="18"/>
      <c r="M29" s="18"/>
      <c r="N29" s="18"/>
    </row>
    <row r="30" spans="1:23">
      <c r="I30" s="2"/>
      <c r="K30" s="2"/>
      <c r="L30" s="2"/>
      <c r="Q30" s="1"/>
    </row>
    <row r="31" spans="1:23">
      <c r="I31" s="19"/>
      <c r="J31" s="18"/>
      <c r="K31" s="19"/>
      <c r="L31" s="19"/>
      <c r="M31" s="18"/>
      <c r="N31" s="18"/>
      <c r="O31" s="18"/>
      <c r="P31" s="18"/>
      <c r="Q31" s="18"/>
    </row>
    <row r="32" spans="1:23">
      <c r="I32" s="2"/>
      <c r="K32" s="2"/>
      <c r="L32" s="2"/>
      <c r="M32" s="2"/>
      <c r="N32" s="2"/>
      <c r="O32" s="2"/>
      <c r="Q32" s="1"/>
      <c r="R32" s="1"/>
    </row>
    <row r="33" spans="1:21">
      <c r="A33" s="59"/>
      <c r="B33" s="59"/>
      <c r="C33" s="2"/>
      <c r="D33" s="2"/>
      <c r="E33" s="59"/>
      <c r="F33" s="59"/>
      <c r="G33" s="59"/>
      <c r="H33" s="59"/>
      <c r="I33" s="59"/>
      <c r="J33" s="18"/>
      <c r="K33" s="18"/>
      <c r="L33" s="18"/>
      <c r="M33" s="18"/>
      <c r="N33" s="18"/>
      <c r="O33" s="18"/>
      <c r="P33" s="18"/>
      <c r="Q33" s="18"/>
      <c r="R33" s="18"/>
    </row>
    <row r="34" spans="1:21">
      <c r="L34" s="2"/>
      <c r="M34" s="2"/>
      <c r="Q34" s="2"/>
      <c r="R34" s="1"/>
      <c r="S34" s="2"/>
      <c r="T34" s="2"/>
    </row>
    <row r="35" spans="1:21">
      <c r="F35" s="1" t="s">
        <v>28</v>
      </c>
      <c r="O35" s="12"/>
      <c r="P35" s="12"/>
      <c r="Q35" s="12"/>
      <c r="R35" s="12"/>
      <c r="S35" s="12"/>
      <c r="T35" s="12"/>
    </row>
    <row r="37" spans="1:21">
      <c r="M37" s="1">
        <v>1</v>
      </c>
      <c r="N37" s="67" t="s">
        <v>7</v>
      </c>
      <c r="O37" s="1">
        <v>0</v>
      </c>
      <c r="P37" s="1">
        <v>0</v>
      </c>
      <c r="Q37" s="67">
        <v>1</v>
      </c>
      <c r="R37" s="67">
        <v>0</v>
      </c>
      <c r="S37" s="67">
        <v>0</v>
      </c>
      <c r="T37" s="67">
        <v>1</v>
      </c>
    </row>
    <row r="38" spans="1:21">
      <c r="G38" s="10">
        <v>1</v>
      </c>
      <c r="H38" s="10">
        <v>0</v>
      </c>
      <c r="I38" s="10">
        <v>1</v>
      </c>
      <c r="J38" s="10">
        <v>1</v>
      </c>
      <c r="K38" s="10">
        <v>1</v>
      </c>
      <c r="L38" s="10">
        <v>1</v>
      </c>
      <c r="M38" s="10">
        <v>0</v>
      </c>
      <c r="N38" s="10" t="s">
        <v>11</v>
      </c>
      <c r="O38" s="10">
        <v>1</v>
      </c>
      <c r="P38" s="10">
        <v>0</v>
      </c>
      <c r="Q38" s="10">
        <v>0</v>
      </c>
      <c r="R38" s="10">
        <v>1</v>
      </c>
      <c r="S38" s="10">
        <v>0</v>
      </c>
      <c r="T38" s="10">
        <v>1</v>
      </c>
      <c r="U38" s="10">
        <v>1</v>
      </c>
    </row>
    <row r="39" spans="1:21">
      <c r="G39" s="1">
        <v>1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1</v>
      </c>
    </row>
    <row r="40" spans="1:21">
      <c r="G40" s="10">
        <v>0</v>
      </c>
      <c r="H40" s="10">
        <v>0</v>
      </c>
      <c r="I40" s="10">
        <v>0</v>
      </c>
      <c r="J40" s="10">
        <v>1</v>
      </c>
      <c r="K40" s="10">
        <v>0</v>
      </c>
      <c r="L40" s="10">
        <v>1</v>
      </c>
      <c r="M40" s="10">
        <v>1</v>
      </c>
      <c r="O40" s="1">
        <v>0</v>
      </c>
      <c r="P40" s="1">
        <v>0</v>
      </c>
      <c r="Q40" s="67">
        <v>0</v>
      </c>
    </row>
    <row r="41" spans="1:21">
      <c r="J41" s="1">
        <v>1</v>
      </c>
      <c r="K41" s="1">
        <v>0</v>
      </c>
      <c r="L41" s="1">
        <v>0</v>
      </c>
      <c r="M41" s="1">
        <v>1</v>
      </c>
      <c r="O41" s="1">
        <v>0</v>
      </c>
      <c r="P41" s="1">
        <v>1</v>
      </c>
      <c r="Q41" s="67">
        <v>1</v>
      </c>
    </row>
    <row r="42" spans="1:21">
      <c r="I42" s="10"/>
      <c r="J42" s="10">
        <v>0</v>
      </c>
      <c r="K42" s="10">
        <v>0</v>
      </c>
      <c r="L42" s="10">
        <v>0</v>
      </c>
      <c r="M42" s="10">
        <v>1</v>
      </c>
      <c r="N42" s="10"/>
      <c r="O42" s="10">
        <v>1</v>
      </c>
      <c r="P42" s="10">
        <v>0</v>
      </c>
      <c r="Q42" s="2">
        <v>1</v>
      </c>
      <c r="R42" s="2">
        <v>0</v>
      </c>
      <c r="S42" s="2">
        <v>0</v>
      </c>
      <c r="T42" s="2">
        <v>0</v>
      </c>
    </row>
    <row r="43" spans="1:21">
      <c r="L43" s="67"/>
      <c r="M43" s="67">
        <v>1</v>
      </c>
      <c r="N43" s="67"/>
      <c r="O43" s="67">
        <v>0</v>
      </c>
      <c r="P43" s="67">
        <v>0</v>
      </c>
      <c r="Q43" s="2">
        <v>1</v>
      </c>
      <c r="R43" s="67">
        <v>0</v>
      </c>
      <c r="S43" s="67">
        <v>1</v>
      </c>
      <c r="T43">
        <v>1</v>
      </c>
    </row>
    <row r="44" spans="1:21">
      <c r="D44" s="1">
        <v>11.75</v>
      </c>
    </row>
    <row r="45" spans="1:21">
      <c r="D45" s="1">
        <v>9.375</v>
      </c>
    </row>
    <row r="46" spans="1:21">
      <c r="D46" s="1">
        <f>D44/D45</f>
        <v>1.2533333333333334</v>
      </c>
    </row>
    <row r="57" spans="4:20">
      <c r="G57" s="1">
        <v>1</v>
      </c>
      <c r="H57" s="1">
        <v>1</v>
      </c>
      <c r="I57" s="1">
        <v>1</v>
      </c>
      <c r="K57" s="1">
        <v>1</v>
      </c>
    </row>
    <row r="58" spans="4:20">
      <c r="D58" s="10">
        <v>1</v>
      </c>
      <c r="E58" s="10">
        <v>1</v>
      </c>
      <c r="F58" s="10">
        <v>1</v>
      </c>
      <c r="G58" s="10">
        <v>1</v>
      </c>
      <c r="H58" s="10">
        <v>0</v>
      </c>
      <c r="I58" s="10">
        <v>0</v>
      </c>
      <c r="J58" s="60" t="s">
        <v>11</v>
      </c>
      <c r="K58" s="1">
        <v>1</v>
      </c>
      <c r="L58" s="1">
        <v>0</v>
      </c>
      <c r="M58" s="1">
        <v>0</v>
      </c>
      <c r="N58" s="1">
        <v>0</v>
      </c>
      <c r="Q58">
        <v>60</v>
      </c>
      <c r="R58" t="s">
        <v>11</v>
      </c>
      <c r="S58" s="63">
        <v>8</v>
      </c>
      <c r="T58">
        <f>Q58/S58</f>
        <v>7.5</v>
      </c>
    </row>
    <row r="59" spans="4:20">
      <c r="D59" s="1">
        <v>1</v>
      </c>
      <c r="E59" s="1">
        <v>0</v>
      </c>
      <c r="F59" s="1">
        <v>0</v>
      </c>
      <c r="G59" s="1">
        <v>0</v>
      </c>
      <c r="T59">
        <v>111.1</v>
      </c>
    </row>
    <row r="60" spans="4:20">
      <c r="D60" s="10">
        <v>0</v>
      </c>
      <c r="E60" s="10">
        <v>1</v>
      </c>
      <c r="F60" s="10">
        <v>1</v>
      </c>
      <c r="G60" s="10">
        <v>1</v>
      </c>
      <c r="H60" s="1">
        <v>0</v>
      </c>
    </row>
    <row r="61" spans="4:20">
      <c r="E61" s="1">
        <v>1</v>
      </c>
      <c r="F61" s="1">
        <v>0</v>
      </c>
      <c r="G61" s="1">
        <v>0</v>
      </c>
      <c r="H61" s="1">
        <v>0</v>
      </c>
    </row>
    <row r="62" spans="4:20">
      <c r="E62" s="10">
        <v>0</v>
      </c>
      <c r="F62" s="10">
        <v>1</v>
      </c>
      <c r="G62" s="10">
        <v>1</v>
      </c>
      <c r="H62" s="10">
        <v>0</v>
      </c>
      <c r="I62" s="1">
        <v>0</v>
      </c>
    </row>
    <row r="63" spans="4:20">
      <c r="F63" s="1">
        <v>1</v>
      </c>
      <c r="G63" s="1">
        <v>0</v>
      </c>
      <c r="H63" s="1">
        <v>0</v>
      </c>
      <c r="I63" s="1">
        <v>0</v>
      </c>
    </row>
    <row r="64" spans="4:20">
      <c r="F64" s="10">
        <v>0</v>
      </c>
      <c r="G64" s="10">
        <v>1</v>
      </c>
      <c r="H64" s="10">
        <v>0</v>
      </c>
      <c r="I64" s="10">
        <v>0</v>
      </c>
      <c r="K64" s="1">
        <v>0</v>
      </c>
    </row>
    <row r="65" spans="3:22">
      <c r="G65" s="1">
        <v>1</v>
      </c>
      <c r="H65" s="1">
        <v>0</v>
      </c>
      <c r="I65" s="1">
        <v>0</v>
      </c>
      <c r="K65" s="1">
        <v>0</v>
      </c>
    </row>
    <row r="66" spans="3:22">
      <c r="G66" s="10">
        <v>0</v>
      </c>
      <c r="H66" s="10">
        <v>0</v>
      </c>
      <c r="I66" s="10">
        <v>0</v>
      </c>
      <c r="J66" s="10"/>
      <c r="K66" s="10">
        <v>0</v>
      </c>
    </row>
    <row r="68" spans="3:22">
      <c r="I68" s="1">
        <v>1</v>
      </c>
      <c r="K68" s="1">
        <v>1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63">
        <v>1</v>
      </c>
      <c r="R68" s="63">
        <v>0</v>
      </c>
      <c r="S68" s="63">
        <v>1</v>
      </c>
      <c r="T68" t="s">
        <v>44</v>
      </c>
    </row>
    <row r="69" spans="3:22">
      <c r="D69" s="10">
        <v>1</v>
      </c>
      <c r="E69" s="10">
        <v>1</v>
      </c>
      <c r="F69" s="10">
        <v>0</v>
      </c>
      <c r="G69" s="10">
        <v>1</v>
      </c>
      <c r="H69" s="10">
        <v>1</v>
      </c>
      <c r="I69" s="10">
        <v>0</v>
      </c>
      <c r="J69" s="63" t="s">
        <v>11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T69" t="s">
        <v>45</v>
      </c>
    </row>
    <row r="70" spans="3:22"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</row>
    <row r="71" spans="3:22">
      <c r="D71" s="10">
        <v>0</v>
      </c>
      <c r="E71" s="10">
        <v>1</v>
      </c>
      <c r="F71" s="10">
        <v>0</v>
      </c>
      <c r="G71" s="10">
        <v>1</v>
      </c>
      <c r="H71" s="10">
        <v>0</v>
      </c>
      <c r="I71" s="10">
        <v>1</v>
      </c>
      <c r="K71" s="1">
        <v>0</v>
      </c>
      <c r="S71">
        <v>54</v>
      </c>
      <c r="T71" t="s">
        <v>11</v>
      </c>
      <c r="U71">
        <v>33</v>
      </c>
      <c r="V71">
        <f>S71/U71</f>
        <v>1.6363636363636365</v>
      </c>
    </row>
    <row r="72" spans="3:22">
      <c r="E72" s="1">
        <v>1</v>
      </c>
      <c r="F72" s="1">
        <v>0</v>
      </c>
      <c r="G72" s="1">
        <v>0</v>
      </c>
      <c r="H72" s="1">
        <v>0</v>
      </c>
      <c r="I72" s="1">
        <v>0</v>
      </c>
      <c r="K72" s="1">
        <v>1</v>
      </c>
    </row>
    <row r="73" spans="3:22">
      <c r="E73" s="10">
        <v>0</v>
      </c>
      <c r="F73" s="10">
        <v>0</v>
      </c>
      <c r="G73" s="10">
        <v>1</v>
      </c>
      <c r="H73" s="10">
        <v>0</v>
      </c>
      <c r="I73" s="10">
        <v>0</v>
      </c>
      <c r="J73" s="10"/>
      <c r="K73" s="10">
        <v>1</v>
      </c>
      <c r="L73" s="1">
        <v>0</v>
      </c>
      <c r="M73" s="1">
        <v>0</v>
      </c>
    </row>
    <row r="74" spans="3:22">
      <c r="G74" s="1">
        <v>1</v>
      </c>
      <c r="H74" s="1">
        <v>0</v>
      </c>
      <c r="I74" s="1">
        <v>0</v>
      </c>
      <c r="K74" s="1">
        <v>0</v>
      </c>
      <c r="L74" s="1">
        <v>0</v>
      </c>
      <c r="M74" s="1">
        <v>1</v>
      </c>
    </row>
    <row r="75" spans="3:22">
      <c r="G75" s="10">
        <v>0</v>
      </c>
      <c r="H75" s="10">
        <v>0</v>
      </c>
      <c r="I75" s="10">
        <v>0</v>
      </c>
      <c r="J75" s="10"/>
      <c r="K75" s="10">
        <v>0</v>
      </c>
      <c r="L75" s="10">
        <v>1</v>
      </c>
      <c r="M75" s="10">
        <v>1</v>
      </c>
      <c r="N75" s="1">
        <v>0</v>
      </c>
      <c r="O75" s="1">
        <v>0</v>
      </c>
      <c r="P75" s="1">
        <v>0</v>
      </c>
      <c r="Q75" s="63">
        <v>0</v>
      </c>
    </row>
    <row r="76" spans="3:22">
      <c r="L76" s="1">
        <v>1</v>
      </c>
      <c r="M76" s="1">
        <v>0</v>
      </c>
      <c r="N76" s="1">
        <v>0</v>
      </c>
      <c r="O76" s="1">
        <v>0</v>
      </c>
      <c r="P76" s="1">
        <v>0</v>
      </c>
      <c r="Q76">
        <v>1</v>
      </c>
    </row>
    <row r="77" spans="3:22">
      <c r="L77" s="10">
        <v>0</v>
      </c>
      <c r="M77" s="10">
        <v>0</v>
      </c>
      <c r="N77" s="10">
        <v>1</v>
      </c>
      <c r="O77" s="10">
        <v>1</v>
      </c>
      <c r="P77" s="10">
        <v>1</v>
      </c>
      <c r="Q77" s="5">
        <v>1</v>
      </c>
      <c r="R77" s="2">
        <v>0</v>
      </c>
      <c r="S77" s="2">
        <v>0</v>
      </c>
    </row>
    <row r="78" spans="3:22"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2</v>
      </c>
    </row>
    <row r="79" spans="3:22">
      <c r="C79" s="85" t="s">
        <v>9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3:22">
      <c r="C80" s="85"/>
      <c r="I80" s="1">
        <v>1</v>
      </c>
    </row>
    <row r="81" spans="4:9">
      <c r="D81" s="10"/>
      <c r="E81" s="10">
        <v>1</v>
      </c>
      <c r="F81" s="10">
        <v>1</v>
      </c>
      <c r="G81" s="10">
        <v>1</v>
      </c>
      <c r="H81" s="10">
        <v>1</v>
      </c>
      <c r="I81" s="10">
        <v>1</v>
      </c>
    </row>
  </sheetData>
  <mergeCells count="1">
    <mergeCell ref="C79:C80"/>
  </mergeCell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Z45"/>
  <sheetViews>
    <sheetView tabSelected="1" topLeftCell="A10" workbookViewId="0">
      <selection activeCell="E10" sqref="E10"/>
    </sheetView>
  </sheetViews>
  <sheetFormatPr defaultRowHeight="15"/>
  <cols>
    <col min="1" max="1" width="14" customWidth="1"/>
    <col min="3" max="3" width="9.140625" style="1"/>
    <col min="4" max="4" width="10.7109375" style="1" customWidth="1"/>
    <col min="5" max="5" width="4.85546875" style="1" customWidth="1"/>
    <col min="6" max="7" width="9.140625" style="1"/>
    <col min="8" max="8" width="5.85546875" style="1" customWidth="1"/>
    <col min="9" max="11" width="9.140625" style="1"/>
    <col min="12" max="12" width="13" style="1" customWidth="1"/>
    <col min="13" max="15" width="9.140625" style="1"/>
    <col min="16" max="16" width="10.5703125" style="1" customWidth="1"/>
    <col min="17" max="17" width="5.28515625" style="1" customWidth="1"/>
    <col min="18" max="18" width="7.140625" customWidth="1"/>
    <col min="19" max="19" width="5.140625" customWidth="1"/>
    <col min="20" max="22" width="7.140625" customWidth="1"/>
  </cols>
  <sheetData>
    <row r="1" spans="1:26">
      <c r="A1" t="s">
        <v>25</v>
      </c>
      <c r="C1" s="12" t="s">
        <v>36</v>
      </c>
      <c r="O1" s="3"/>
      <c r="P1" s="3">
        <v>1</v>
      </c>
      <c r="Q1" s="3"/>
      <c r="R1" s="40">
        <v>1</v>
      </c>
      <c r="S1" s="40">
        <v>1</v>
      </c>
      <c r="T1" s="40"/>
    </row>
    <row r="2" spans="1:26">
      <c r="D2" s="3">
        <v>1</v>
      </c>
      <c r="E2" s="3"/>
      <c r="F2" s="3"/>
      <c r="G2" s="3"/>
      <c r="H2" s="3"/>
      <c r="L2" s="1" t="s">
        <v>26</v>
      </c>
      <c r="O2" s="1">
        <v>2</v>
      </c>
      <c r="P2" s="1">
        <v>3</v>
      </c>
      <c r="Q2" s="1" t="s">
        <v>7</v>
      </c>
      <c r="R2">
        <v>5</v>
      </c>
      <c r="S2" s="53">
        <v>6</v>
      </c>
      <c r="T2" s="53">
        <v>7</v>
      </c>
    </row>
    <row r="3" spans="1:26">
      <c r="C3" s="84" t="s">
        <v>19</v>
      </c>
      <c r="D3" s="1">
        <v>0</v>
      </c>
      <c r="E3" s="1" t="s">
        <v>7</v>
      </c>
      <c r="F3" s="1">
        <v>7</v>
      </c>
      <c r="G3" s="1">
        <v>5</v>
      </c>
      <c r="H3" s="1">
        <v>3</v>
      </c>
      <c r="L3" s="1">
        <v>0.958984375</v>
      </c>
      <c r="N3" s="12" t="s">
        <v>19</v>
      </c>
      <c r="O3" s="1">
        <v>1</v>
      </c>
      <c r="P3" s="1">
        <v>3</v>
      </c>
      <c r="Q3" s="1" t="s">
        <v>7</v>
      </c>
      <c r="R3">
        <v>6</v>
      </c>
      <c r="S3" s="53">
        <v>2</v>
      </c>
      <c r="T3" s="53">
        <v>3</v>
      </c>
    </row>
    <row r="4" spans="1:26">
      <c r="C4" s="81"/>
      <c r="D4" s="4">
        <v>0</v>
      </c>
      <c r="E4" s="1" t="s">
        <v>7</v>
      </c>
      <c r="F4" s="4">
        <v>3</v>
      </c>
      <c r="G4" s="18">
        <v>2</v>
      </c>
      <c r="H4" s="18">
        <v>1</v>
      </c>
      <c r="L4" s="1">
        <v>0.408203125</v>
      </c>
      <c r="O4" s="10">
        <v>3</v>
      </c>
      <c r="P4" s="10">
        <v>7</v>
      </c>
      <c r="Q4" s="10"/>
      <c r="R4" s="5">
        <v>3</v>
      </c>
      <c r="S4" s="5">
        <v>1</v>
      </c>
      <c r="T4" s="5">
        <v>2</v>
      </c>
    </row>
    <row r="5" spans="1:26">
      <c r="D5" s="10">
        <v>1</v>
      </c>
      <c r="E5" s="10"/>
      <c r="F5" s="10">
        <v>2</v>
      </c>
      <c r="G5" s="1">
        <v>7</v>
      </c>
      <c r="H5" s="1">
        <v>4</v>
      </c>
      <c r="L5" s="10">
        <f>SUM(L3:L4)</f>
        <v>1.3671875</v>
      </c>
    </row>
    <row r="6" spans="1:26">
      <c r="C6" s="1">
        <v>-8</v>
      </c>
      <c r="O6" s="3">
        <v>1</v>
      </c>
      <c r="P6" s="3">
        <v>10</v>
      </c>
      <c r="Q6" s="3"/>
      <c r="R6" s="3">
        <v>8</v>
      </c>
      <c r="S6" s="3"/>
      <c r="T6" s="3"/>
    </row>
    <row r="7" spans="1:26">
      <c r="D7" s="3"/>
      <c r="E7" s="3"/>
      <c r="F7" s="3"/>
      <c r="G7" s="3">
        <v>8</v>
      </c>
      <c r="H7" s="3"/>
      <c r="N7" s="12" t="s">
        <v>9</v>
      </c>
      <c r="O7" s="53">
        <v>2</v>
      </c>
      <c r="P7" s="53">
        <v>3</v>
      </c>
      <c r="Q7" s="53" t="s">
        <v>7</v>
      </c>
      <c r="R7" s="53">
        <v>5</v>
      </c>
      <c r="S7" s="53">
        <v>6</v>
      </c>
      <c r="T7" s="53">
        <v>7</v>
      </c>
    </row>
    <row r="8" spans="1:26">
      <c r="C8" s="84" t="s">
        <v>9</v>
      </c>
      <c r="D8" s="1">
        <v>0</v>
      </c>
      <c r="E8" s="1" t="s">
        <v>7</v>
      </c>
      <c r="F8" s="1">
        <v>6</v>
      </c>
      <c r="G8" s="1">
        <v>5</v>
      </c>
      <c r="H8" s="1">
        <v>3</v>
      </c>
      <c r="L8" s="1">
        <v>0.958984375</v>
      </c>
      <c r="O8" s="53">
        <v>1</v>
      </c>
      <c r="P8" s="53">
        <v>3</v>
      </c>
      <c r="Q8" s="53" t="s">
        <v>7</v>
      </c>
      <c r="R8" s="53">
        <v>6</v>
      </c>
      <c r="S8" s="53">
        <v>2</v>
      </c>
      <c r="T8" s="53">
        <v>3</v>
      </c>
    </row>
    <row r="9" spans="1:26">
      <c r="C9" s="81"/>
      <c r="D9" s="4">
        <v>0</v>
      </c>
      <c r="E9" s="1" t="s">
        <v>7</v>
      </c>
      <c r="F9" s="4">
        <v>3</v>
      </c>
      <c r="G9" s="18">
        <v>7</v>
      </c>
      <c r="H9" s="18">
        <v>1</v>
      </c>
      <c r="L9" s="1">
        <v>0.486328125</v>
      </c>
      <c r="O9" s="10">
        <v>0</v>
      </c>
      <c r="P9" s="10">
        <v>7</v>
      </c>
      <c r="Q9" s="10"/>
      <c r="R9" s="10">
        <v>7</v>
      </c>
      <c r="S9" s="10">
        <v>4</v>
      </c>
      <c r="T9" s="10">
        <v>4</v>
      </c>
    </row>
    <row r="10" spans="1:26">
      <c r="D10" s="10">
        <v>0</v>
      </c>
      <c r="E10" s="10"/>
      <c r="F10" s="10">
        <v>3</v>
      </c>
      <c r="G10" s="1">
        <v>6</v>
      </c>
      <c r="H10" s="1">
        <v>2</v>
      </c>
      <c r="L10" s="10">
        <f>L8-L9</f>
        <v>0.47265625</v>
      </c>
    </row>
    <row r="11" spans="1:26">
      <c r="S11" s="40"/>
      <c r="T11" s="40"/>
      <c r="U11" s="40"/>
      <c r="V11" s="40"/>
      <c r="W11" s="40"/>
      <c r="X11" s="40"/>
    </row>
    <row r="12" spans="1:26">
      <c r="G12" s="3"/>
      <c r="H12" s="3"/>
      <c r="I12" s="3"/>
      <c r="J12" s="3"/>
      <c r="K12" s="3"/>
      <c r="M12" s="1">
        <v>53</v>
      </c>
      <c r="P12" s="1">
        <v>0.958984375</v>
      </c>
      <c r="T12" s="2">
        <v>3</v>
      </c>
      <c r="U12">
        <v>2</v>
      </c>
      <c r="V12">
        <v>3</v>
      </c>
      <c r="W12">
        <v>1</v>
      </c>
      <c r="X12">
        <v>2</v>
      </c>
      <c r="Z12" s="57"/>
    </row>
    <row r="13" spans="1:26">
      <c r="D13" s="3"/>
      <c r="F13" s="84" t="s">
        <v>20</v>
      </c>
      <c r="G13" s="1">
        <v>0</v>
      </c>
      <c r="H13" s="1" t="s">
        <v>7</v>
      </c>
      <c r="I13" s="1">
        <v>7</v>
      </c>
      <c r="J13" s="1">
        <v>5</v>
      </c>
      <c r="K13" s="1">
        <v>3</v>
      </c>
      <c r="M13" s="1">
        <v>8</v>
      </c>
      <c r="P13" s="1">
        <v>0.486328125</v>
      </c>
      <c r="S13" s="56" t="s">
        <v>9</v>
      </c>
      <c r="T13" s="2">
        <v>2</v>
      </c>
      <c r="U13">
        <v>1</v>
      </c>
      <c r="V13">
        <v>2</v>
      </c>
      <c r="W13">
        <v>0</v>
      </c>
      <c r="X13">
        <v>1</v>
      </c>
    </row>
    <row r="14" spans="1:26">
      <c r="F14" s="81"/>
      <c r="G14" s="4">
        <v>0</v>
      </c>
      <c r="H14" s="1" t="s">
        <v>7</v>
      </c>
      <c r="I14" s="4">
        <v>3</v>
      </c>
      <c r="J14" s="18">
        <v>7</v>
      </c>
      <c r="K14" s="18">
        <v>1</v>
      </c>
      <c r="L14" s="23" t="s">
        <v>21</v>
      </c>
      <c r="M14" s="1">
        <f>MOD(M12,M13)</f>
        <v>5</v>
      </c>
      <c r="P14" s="10">
        <f>P12*P13</f>
        <v>0.46638107299804688</v>
      </c>
      <c r="S14" s="5"/>
      <c r="T14" s="5">
        <v>1</v>
      </c>
      <c r="U14" s="5">
        <v>1</v>
      </c>
      <c r="V14" s="5">
        <v>1</v>
      </c>
      <c r="W14" s="5">
        <v>1</v>
      </c>
      <c r="X14" s="5">
        <v>1</v>
      </c>
    </row>
    <row r="15" spans="1:26">
      <c r="G15" s="10"/>
      <c r="H15" s="10"/>
      <c r="I15" s="10">
        <v>7</v>
      </c>
      <c r="J15" s="1">
        <v>5</v>
      </c>
      <c r="K15" s="1">
        <v>3</v>
      </c>
      <c r="L15" s="23" t="s">
        <v>22</v>
      </c>
      <c r="M15" s="1">
        <f>QUOTIENT(M12,M13)</f>
        <v>6</v>
      </c>
    </row>
    <row r="16" spans="1:26">
      <c r="F16" s="1">
        <v>6</v>
      </c>
      <c r="G16" s="1">
        <v>5</v>
      </c>
      <c r="I16" s="1">
        <v>5</v>
      </c>
      <c r="J16" s="1">
        <v>5</v>
      </c>
      <c r="R16" s="12" t="s">
        <v>33</v>
      </c>
      <c r="S16" s="40"/>
      <c r="T16" s="40"/>
      <c r="U16" s="40">
        <v>3</v>
      </c>
      <c r="V16" s="40">
        <v>2</v>
      </c>
      <c r="W16" s="40">
        <v>1</v>
      </c>
      <c r="X16" s="40"/>
    </row>
    <row r="17" spans="4:25">
      <c r="E17" s="1">
        <v>2</v>
      </c>
      <c r="F17" s="1">
        <v>7</v>
      </c>
      <c r="G17" s="1">
        <v>0</v>
      </c>
      <c r="I17" s="1">
        <v>1</v>
      </c>
      <c r="T17" s="2">
        <v>5</v>
      </c>
      <c r="U17">
        <v>4</v>
      </c>
      <c r="V17">
        <v>3</v>
      </c>
      <c r="W17">
        <v>2</v>
      </c>
      <c r="X17">
        <v>1</v>
      </c>
      <c r="Y17">
        <v>7465</v>
      </c>
    </row>
    <row r="18" spans="4:25">
      <c r="E18" s="10">
        <v>3</v>
      </c>
      <c r="F18" s="10">
        <v>5</v>
      </c>
      <c r="G18" s="10">
        <v>6</v>
      </c>
      <c r="H18" s="10"/>
      <c r="I18" s="10">
        <v>6</v>
      </c>
      <c r="J18" s="10">
        <v>2</v>
      </c>
      <c r="K18" s="10">
        <v>3</v>
      </c>
      <c r="S18" s="56" t="s">
        <v>9</v>
      </c>
      <c r="T18" s="2">
        <v>4</v>
      </c>
      <c r="U18">
        <v>3</v>
      </c>
      <c r="V18">
        <v>4</v>
      </c>
      <c r="W18">
        <v>3</v>
      </c>
      <c r="X18">
        <v>3</v>
      </c>
      <c r="Y18" s="57">
        <v>5997</v>
      </c>
    </row>
    <row r="19" spans="4:25">
      <c r="S19" s="5"/>
      <c r="T19" s="5">
        <v>1</v>
      </c>
      <c r="U19" s="5">
        <v>0</v>
      </c>
      <c r="V19" s="5">
        <v>4</v>
      </c>
      <c r="W19" s="5">
        <v>4</v>
      </c>
      <c r="X19" s="5">
        <v>4</v>
      </c>
      <c r="Y19">
        <f>Y17-Y18</f>
        <v>1468</v>
      </c>
    </row>
    <row r="20" spans="4:25">
      <c r="E20" s="85">
        <v>0.35662300000000002</v>
      </c>
      <c r="F20" s="85"/>
      <c r="G20" s="85"/>
      <c r="H20" s="85"/>
      <c r="I20" s="85"/>
      <c r="O20" s="43" t="s">
        <v>27</v>
      </c>
    </row>
    <row r="21" spans="4:25">
      <c r="F21" s="10"/>
      <c r="G21" s="10"/>
      <c r="H21" s="10"/>
      <c r="I21" s="10"/>
      <c r="J21" s="10"/>
      <c r="K21" s="10"/>
      <c r="O21" s="3">
        <v>1</v>
      </c>
      <c r="P21" s="3">
        <v>1</v>
      </c>
      <c r="Q21" s="3">
        <v>1</v>
      </c>
      <c r="R21" s="40">
        <v>1</v>
      </c>
      <c r="S21" s="40"/>
      <c r="T21" s="40"/>
      <c r="U21" s="40"/>
      <c r="V21" s="40"/>
      <c r="X21" t="s">
        <v>26</v>
      </c>
    </row>
    <row r="22" spans="4:25">
      <c r="P22" s="1">
        <v>2</v>
      </c>
      <c r="Q22" s="1">
        <v>3</v>
      </c>
      <c r="R22" s="1">
        <v>4</v>
      </c>
      <c r="S22" s="1" t="s">
        <v>7</v>
      </c>
      <c r="T22" s="1">
        <v>2</v>
      </c>
      <c r="U22" s="1">
        <v>2</v>
      </c>
      <c r="V22" s="1">
        <v>3</v>
      </c>
      <c r="X22" s="1">
        <v>0.504</v>
      </c>
    </row>
    <row r="23" spans="4:25">
      <c r="G23" s="1">
        <v>6</v>
      </c>
      <c r="K23" s="12" t="s">
        <v>24</v>
      </c>
      <c r="L23" s="1" t="s">
        <v>3</v>
      </c>
      <c r="O23" s="12" t="s">
        <v>19</v>
      </c>
      <c r="P23" s="1">
        <v>3</v>
      </c>
      <c r="Q23" s="1">
        <v>3</v>
      </c>
      <c r="R23" s="1">
        <v>1</v>
      </c>
      <c r="S23" s="1"/>
      <c r="T23" s="1">
        <v>4</v>
      </c>
      <c r="U23" s="1">
        <v>2</v>
      </c>
      <c r="V23" s="1">
        <v>1</v>
      </c>
      <c r="X23" s="1">
        <v>0.88800000000000001</v>
      </c>
    </row>
    <row r="24" spans="4:25">
      <c r="D24" s="1" t="s">
        <v>23</v>
      </c>
      <c r="G24" s="1">
        <v>6</v>
      </c>
      <c r="H24" s="1" t="s">
        <v>11</v>
      </c>
      <c r="I24" s="1">
        <v>1</v>
      </c>
      <c r="K24" s="1">
        <v>0.6</v>
      </c>
      <c r="L24" s="1">
        <v>0.75</v>
      </c>
      <c r="O24" s="10">
        <v>1</v>
      </c>
      <c r="P24" s="10">
        <v>1</v>
      </c>
      <c r="Q24" s="10">
        <v>2</v>
      </c>
      <c r="R24" s="10">
        <v>1</v>
      </c>
      <c r="S24" s="10"/>
      <c r="T24" s="10">
        <v>1</v>
      </c>
      <c r="U24" s="10">
        <v>4</v>
      </c>
      <c r="V24" s="10">
        <v>4</v>
      </c>
      <c r="X24" s="1">
        <f>SUM(X22:X23)</f>
        <v>1.3919999999999999</v>
      </c>
    </row>
    <row r="25" spans="4:25">
      <c r="K25" s="1">
        <v>0.1</v>
      </c>
      <c r="L25" s="1">
        <v>0.125</v>
      </c>
    </row>
    <row r="26" spans="4:25">
      <c r="K26" s="1">
        <v>6</v>
      </c>
      <c r="L26" s="1">
        <f>L24/L25</f>
        <v>6</v>
      </c>
    </row>
    <row r="31" spans="4:25">
      <c r="G31" s="1" t="s">
        <v>34</v>
      </c>
      <c r="J31" s="1">
        <v>0</v>
      </c>
      <c r="K31" s="1">
        <v>1</v>
      </c>
      <c r="L31" s="1">
        <v>0</v>
      </c>
      <c r="M31" s="1">
        <v>0</v>
      </c>
      <c r="P31" s="1">
        <v>4</v>
      </c>
    </row>
    <row r="32" spans="4:25">
      <c r="I32" s="12" t="s">
        <v>20</v>
      </c>
      <c r="K32" s="1">
        <v>1</v>
      </c>
      <c r="L32" s="1">
        <v>0</v>
      </c>
      <c r="M32" s="1">
        <v>0</v>
      </c>
      <c r="P32" s="1">
        <v>4</v>
      </c>
    </row>
    <row r="33" spans="3:16">
      <c r="I33" s="1">
        <v>1</v>
      </c>
      <c r="J33" s="1">
        <v>0</v>
      </c>
      <c r="K33" s="1">
        <v>0</v>
      </c>
      <c r="L33" s="10">
        <v>0</v>
      </c>
      <c r="M33" s="10">
        <v>0</v>
      </c>
      <c r="P33" s="1">
        <v>16</v>
      </c>
    </row>
    <row r="36" spans="3:16">
      <c r="H36" s="12" t="s">
        <v>36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3:16" ht="15.75">
      <c r="C37" s="1" t="s">
        <v>35</v>
      </c>
      <c r="D37" s="54" t="s">
        <v>29</v>
      </c>
      <c r="I37" s="1">
        <v>2</v>
      </c>
      <c r="J37" s="1">
        <v>3</v>
      </c>
      <c r="K37" s="1">
        <v>4</v>
      </c>
      <c r="L37" s="55">
        <v>4</v>
      </c>
      <c r="M37" s="55">
        <v>3</v>
      </c>
      <c r="N37" s="55">
        <v>5</v>
      </c>
    </row>
    <row r="38" spans="3:16" ht="15.75">
      <c r="D38" s="54" t="s">
        <v>30</v>
      </c>
      <c r="H38" s="12" t="s">
        <v>19</v>
      </c>
      <c r="I38" s="1">
        <v>2</v>
      </c>
      <c r="J38" s="1">
        <v>5</v>
      </c>
      <c r="K38" s="1">
        <v>4</v>
      </c>
      <c r="L38" s="55">
        <v>6</v>
      </c>
      <c r="M38" s="55">
        <v>5</v>
      </c>
      <c r="N38" s="55">
        <v>4</v>
      </c>
    </row>
    <row r="39" spans="3:16" ht="15.75">
      <c r="D39" s="54" t="s">
        <v>31</v>
      </c>
      <c r="I39" s="10">
        <v>5</v>
      </c>
      <c r="J39" s="10">
        <v>1</v>
      </c>
      <c r="K39" s="10">
        <v>1</v>
      </c>
      <c r="L39" s="58">
        <v>3</v>
      </c>
      <c r="M39" s="58">
        <v>1</v>
      </c>
      <c r="N39" s="58">
        <v>1</v>
      </c>
    </row>
    <row r="40" spans="3:16" ht="15.75">
      <c r="D40" s="54" t="s">
        <v>32</v>
      </c>
    </row>
    <row r="42" spans="3:16">
      <c r="I42" s="1">
        <v>1</v>
      </c>
      <c r="J42" s="1">
        <v>1</v>
      </c>
      <c r="K42" s="1">
        <v>1</v>
      </c>
    </row>
    <row r="43" spans="3:16">
      <c r="G43" s="12" t="s">
        <v>46</v>
      </c>
      <c r="I43" s="1">
        <v>1</v>
      </c>
      <c r="J43" s="1">
        <v>2</v>
      </c>
      <c r="K43" s="1">
        <v>2</v>
      </c>
      <c r="L43" s="1">
        <v>1</v>
      </c>
    </row>
    <row r="44" spans="3:16">
      <c r="H44" s="63" t="s">
        <v>19</v>
      </c>
      <c r="I44" s="1">
        <v>1</v>
      </c>
      <c r="J44" s="1">
        <v>0</v>
      </c>
      <c r="K44" s="1">
        <v>2</v>
      </c>
      <c r="L44" s="1">
        <v>2</v>
      </c>
    </row>
    <row r="45" spans="3:16">
      <c r="H45" s="1">
        <v>1</v>
      </c>
      <c r="I45" s="10">
        <v>0</v>
      </c>
      <c r="J45" s="10">
        <v>0</v>
      </c>
      <c r="K45" s="10">
        <v>2</v>
      </c>
      <c r="L45" s="10">
        <v>0</v>
      </c>
    </row>
  </sheetData>
  <mergeCells count="4">
    <mergeCell ref="C3:C4"/>
    <mergeCell ref="C8:C9"/>
    <mergeCell ref="F13:F14"/>
    <mergeCell ref="E20:I20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dowolny_to_dec</vt:lpstr>
      <vt:lpstr>dec_to_dowolny</vt:lpstr>
      <vt:lpstr>dodawanie</vt:lpstr>
      <vt:lpstr>odejmowanie</vt:lpstr>
      <vt:lpstr>mnożenie</vt:lpstr>
      <vt:lpstr>dzielenie</vt:lpstr>
      <vt:lpstr>działania 3..9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2020-10-19T13:19:39Z</dcterms:created>
  <dcterms:modified xsi:type="dcterms:W3CDTF">2022-11-04T16:44:24Z</dcterms:modified>
</cp:coreProperties>
</file>