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xr:revisionPtr revIDLastSave="0" documentId="13_ncr:1_{BFA2CF92-8AC7-4634-B273-78AFCCAB4512}" xr6:coauthVersionLast="47" xr6:coauthVersionMax="47" xr10:uidLastSave="{00000000-0000-0000-0000-000000000000}"/>
  <bookViews>
    <workbookView xWindow="-120" yWindow="-120" windowWidth="29040" windowHeight="15720" activeTab="3" xr2:uid="{DAD201EB-4403-4C66-AEC8-0B10D451EFD6}"/>
  </bookViews>
  <sheets>
    <sheet name="Raport wyników 1" sheetId="2" r:id="rId1"/>
    <sheet name="Raport wrażliwości 1" sheetId="3" r:id="rId2"/>
    <sheet name="Raport granic 1" sheetId="4" r:id="rId3"/>
    <sheet name="Arkusz1" sheetId="1" r:id="rId4"/>
  </sheets>
  <definedNames>
    <definedName name="solver_adj" localSheetId="3" hidden="1">Arkusz1!$J$6:$J$8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Arkusz1!$J$6</definedName>
    <definedName name="solver_lhs2" localSheetId="3" hidden="1">Arkusz1!$J$9</definedName>
    <definedName name="solver_lhs3" localSheetId="3" hidden="1">Arkusz1!$J$9</definedName>
    <definedName name="solver_lhs4" localSheetId="3" hidden="1">Arkusz1!$J$9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Arkusz1!$N$9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2</definedName>
    <definedName name="solver_rel3" localSheetId="3" hidden="1">2</definedName>
    <definedName name="solver_rel4" localSheetId="3" hidden="1">2</definedName>
    <definedName name="solver_rhs1" localSheetId="3" hidden="1">Arkusz1!$J$7</definedName>
    <definedName name="solver_rhs2" localSheetId="3" hidden="1">Arkusz1!$G$8</definedName>
    <definedName name="solver_rhs3" localSheetId="3" hidden="1">Arkusz1!$G$8</definedName>
    <definedName name="solver_rhs4" localSheetId="3" hidden="1">Arkusz1!$G$8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" l="1"/>
  <c r="L14" i="1" s="1"/>
  <c r="L15" i="1"/>
  <c r="J9" i="1"/>
  <c r="L8" i="1"/>
  <c r="J16" i="1" l="1"/>
  <c r="L13" i="1"/>
  <c r="L16" i="1" s="1"/>
  <c r="L7" i="1"/>
  <c r="L6" i="1"/>
  <c r="L9" i="1" l="1"/>
  <c r="N9" i="1"/>
  <c r="N13" i="1" s="1"/>
</calcChain>
</file>

<file path=xl/sharedStrings.xml><?xml version="1.0" encoding="utf-8"?>
<sst xmlns="http://schemas.openxmlformats.org/spreadsheetml/2006/main" count="127" uniqueCount="60">
  <si>
    <t>m2 boczny</t>
  </si>
  <si>
    <t>m2 podstawy</t>
  </si>
  <si>
    <t>objetosc</t>
  </si>
  <si>
    <t>a</t>
  </si>
  <si>
    <t>b</t>
  </si>
  <si>
    <t>c</t>
  </si>
  <si>
    <t>dlugosci</t>
  </si>
  <si>
    <t>ab</t>
  </si>
  <si>
    <t>ac</t>
  </si>
  <si>
    <t>bc</t>
  </si>
  <si>
    <t>P</t>
  </si>
  <si>
    <t>RAZEM</t>
  </si>
  <si>
    <t>KOSZT</t>
  </si>
  <si>
    <t>Microsoft Excel 16.0 Raport wyników</t>
  </si>
  <si>
    <t>Arkusz: [Zeszyt1]Arkusz1</t>
  </si>
  <si>
    <t>Raport utworzony: 24.05.2023 15:31:14</t>
  </si>
  <si>
    <t>Wynik: Dodatek Solver znalazł rozwiązanie. Wszystkie ograniczenia i warunki optymalizacji są spełnione.</t>
  </si>
  <si>
    <t>Aparat dodatku Solver</t>
  </si>
  <si>
    <t>Aparat: Nieliniowa GRG</t>
  </si>
  <si>
    <t>Czas rozwiązania: 0,015 sek.</t>
  </si>
  <si>
    <t>Liczba iteracji: 0 Podproblemy: 0</t>
  </si>
  <si>
    <t>Opcje dodatku Solver</t>
  </si>
  <si>
    <t>Maksymalny czas Nieograniczone,  Iteracje Nieograniczone, Precision 0,000001, Użyj skalowania automatycznego</t>
  </si>
  <si>
    <t xml:space="preserve"> Zbieżność 0,0001, Rozmiar populacji 100, Inicjator losowy 0, Pochodne w przód, Wymagaj granic</t>
  </si>
  <si>
    <t>Maksymalna liczba podproblemów Nieograniczone, Maksymalna liczba rozwiązań całkowitoliczbowych Nieograniczone, Tolerancja całkowitoliczbowa 1%, Przyjmij nieujemne</t>
  </si>
  <si>
    <t>Komórka celu (Min)</t>
  </si>
  <si>
    <t>Komórka</t>
  </si>
  <si>
    <t>Nazwa</t>
  </si>
  <si>
    <t>Wartość początkowa</t>
  </si>
  <si>
    <t>Wartość końcowa</t>
  </si>
  <si>
    <t>Komórki zmiennych</t>
  </si>
  <si>
    <t>Całkowite</t>
  </si>
  <si>
    <t>Ograniczenia</t>
  </si>
  <si>
    <t>Wartość komórki</t>
  </si>
  <si>
    <t>Formuła</t>
  </si>
  <si>
    <t>Stan</t>
  </si>
  <si>
    <t>Zapas czasu</t>
  </si>
  <si>
    <t>$N$9</t>
  </si>
  <si>
    <t>$J$6</t>
  </si>
  <si>
    <t>Ciągłe</t>
  </si>
  <si>
    <t>$J$7</t>
  </si>
  <si>
    <t>$J$8</t>
  </si>
  <si>
    <t>$J$6=$J$7</t>
  </si>
  <si>
    <t>Wiążące</t>
  </si>
  <si>
    <t>$J$9</t>
  </si>
  <si>
    <t>$J$9=$G$8</t>
  </si>
  <si>
    <t>Microsoft Excel 16.0 Raport wrażliwości</t>
  </si>
  <si>
    <t>Końcowa</t>
  </si>
  <si>
    <t>wartość</t>
  </si>
  <si>
    <t>Koszt</t>
  </si>
  <si>
    <t>Gradient</t>
  </si>
  <si>
    <t>Mnożnik</t>
  </si>
  <si>
    <t>Lagrange'a</t>
  </si>
  <si>
    <t>Microsoft Excel 16.0 Raport granic</t>
  </si>
  <si>
    <t>Współczynnik</t>
  </si>
  <si>
    <t>Zmienna</t>
  </si>
  <si>
    <t>Dolna</t>
  </si>
  <si>
    <t>granica</t>
  </si>
  <si>
    <t>Wynik</t>
  </si>
  <si>
    <t>Górna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</si>
</sst>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0" fontId="1" fillId="0" borderId="0" xfId="0" applyFont="1"/>
    <xf numFmtId="0" fontId="0" fillId="0" borderId="10" xfId="0" applyFill="1" applyBorder="1" applyAlignment="1"/>
    <xf numFmtId="0" fontId="2" fillId="0" borderId="9" xfId="0" applyFont="1" applyFill="1" applyBorder="1" applyAlignment="1">
      <alignment horizontal="center"/>
    </xf>
    <xf numFmtId="0" fontId="0" fillId="0" borderId="11" xfId="0" applyFill="1" applyBorder="1" applyAlignment="1"/>
    <xf numFmtId="0" fontId="0" fillId="0" borderId="10" xfId="0" applyNumberFormat="1" applyFill="1" applyBorder="1" applyAlignment="1"/>
    <xf numFmtId="0" fontId="0" fillId="0" borderId="11" xfId="0" applyNumberFormat="1" applyFill="1" applyBorder="1" applyAlignment="1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4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3AC5-3EBD-4D57-BB20-E14D8E9EF517}">
  <dimension ref="A1:G29"/>
  <sheetViews>
    <sheetView showGridLines="0" workbookViewId="0"/>
  </sheetViews>
  <sheetFormatPr defaultRowHeight="15" x14ac:dyDescent="0.25"/>
  <cols>
    <col min="1" max="1" width="2.28515625" customWidth="1"/>
    <col min="2" max="2" width="8.85546875" bestFit="1" customWidth="1"/>
    <col min="3" max="3" width="7.140625" bestFit="1" customWidth="1"/>
    <col min="4" max="4" width="19.42578125" bestFit="1" customWidth="1"/>
    <col min="5" max="5" width="16.7109375" bestFit="1" customWidth="1"/>
    <col min="6" max="6" width="9.85546875" bestFit="1" customWidth="1"/>
    <col min="7" max="7" width="11.140625" bestFit="1" customWidth="1"/>
  </cols>
  <sheetData>
    <row r="1" spans="1:5" x14ac:dyDescent="0.25">
      <c r="A1" s="6" t="s">
        <v>13</v>
      </c>
    </row>
    <row r="2" spans="1:5" x14ac:dyDescent="0.25">
      <c r="A2" s="6" t="s">
        <v>14</v>
      </c>
    </row>
    <row r="3" spans="1:5" x14ac:dyDescent="0.25">
      <c r="A3" s="6" t="s">
        <v>15</v>
      </c>
    </row>
    <row r="4" spans="1:5" x14ac:dyDescent="0.25">
      <c r="A4" s="6" t="s">
        <v>16</v>
      </c>
    </row>
    <row r="5" spans="1:5" x14ac:dyDescent="0.25">
      <c r="A5" s="6" t="s">
        <v>17</v>
      </c>
    </row>
    <row r="6" spans="1:5" x14ac:dyDescent="0.25">
      <c r="A6" s="6"/>
      <c r="B6" t="s">
        <v>18</v>
      </c>
    </row>
    <row r="7" spans="1:5" x14ac:dyDescent="0.25">
      <c r="A7" s="6"/>
      <c r="B7" t="s">
        <v>19</v>
      </c>
    </row>
    <row r="8" spans="1:5" x14ac:dyDescent="0.25">
      <c r="A8" s="6"/>
      <c r="B8" t="s">
        <v>20</v>
      </c>
    </row>
    <row r="9" spans="1:5" x14ac:dyDescent="0.25">
      <c r="A9" s="6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2" spans="1:5" x14ac:dyDescent="0.25">
      <c r="B12" t="s">
        <v>24</v>
      </c>
    </row>
    <row r="14" spans="1:5" ht="15.75" thickBot="1" x14ac:dyDescent="0.3">
      <c r="A14" t="s">
        <v>25</v>
      </c>
    </row>
    <row r="15" spans="1:5" ht="15.75" thickBot="1" x14ac:dyDescent="0.3">
      <c r="B15" s="8" t="s">
        <v>26</v>
      </c>
      <c r="C15" s="8" t="s">
        <v>27</v>
      </c>
      <c r="D15" s="8" t="s">
        <v>28</v>
      </c>
      <c r="E15" s="8" t="s">
        <v>29</v>
      </c>
    </row>
    <row r="16" spans="1:5" ht="15.75" thickBot="1" x14ac:dyDescent="0.3">
      <c r="B16" s="7" t="s">
        <v>37</v>
      </c>
      <c r="C16" s="7" t="s">
        <v>12</v>
      </c>
      <c r="D16" s="10">
        <v>9827.7786629698585</v>
      </c>
      <c r="E16" s="10">
        <v>9827.7786629698585</v>
      </c>
    </row>
    <row r="19" spans="1:7" ht="15.75" thickBot="1" x14ac:dyDescent="0.3">
      <c r="A19" t="s">
        <v>30</v>
      </c>
    </row>
    <row r="20" spans="1:7" ht="15.75" thickBot="1" x14ac:dyDescent="0.3">
      <c r="B20" s="8" t="s">
        <v>26</v>
      </c>
      <c r="C20" s="8" t="s">
        <v>27</v>
      </c>
      <c r="D20" s="8" t="s">
        <v>28</v>
      </c>
      <c r="E20" s="8" t="s">
        <v>29</v>
      </c>
      <c r="F20" s="8" t="s">
        <v>31</v>
      </c>
    </row>
    <row r="21" spans="1:7" x14ac:dyDescent="0.25">
      <c r="B21" s="9" t="s">
        <v>38</v>
      </c>
      <c r="C21" s="9" t="s">
        <v>3</v>
      </c>
      <c r="D21" s="11">
        <v>5.721613888431353</v>
      </c>
      <c r="E21" s="11">
        <v>5.721613888431353</v>
      </c>
      <c r="F21" s="9" t="s">
        <v>39</v>
      </c>
    </row>
    <row r="22" spans="1:7" x14ac:dyDescent="0.25">
      <c r="B22" s="9" t="s">
        <v>40</v>
      </c>
      <c r="C22" s="9" t="s">
        <v>4</v>
      </c>
      <c r="D22" s="11">
        <v>5.721613888431353</v>
      </c>
      <c r="E22" s="11">
        <v>5.721613888431353</v>
      </c>
      <c r="F22" s="9" t="s">
        <v>39</v>
      </c>
    </row>
    <row r="23" spans="1:7" ht="15.75" thickBot="1" x14ac:dyDescent="0.3">
      <c r="B23" s="7" t="s">
        <v>41</v>
      </c>
      <c r="C23" s="7" t="s">
        <v>5</v>
      </c>
      <c r="D23" s="10">
        <v>3.8183236652818389</v>
      </c>
      <c r="E23" s="10">
        <v>3.8183236652818389</v>
      </c>
      <c r="F23" s="7" t="s">
        <v>39</v>
      </c>
    </row>
    <row r="26" spans="1:7" ht="15.75" thickBot="1" x14ac:dyDescent="0.3">
      <c r="A26" t="s">
        <v>32</v>
      </c>
    </row>
    <row r="27" spans="1:7" ht="15.75" thickBot="1" x14ac:dyDescent="0.3">
      <c r="B27" s="8" t="s">
        <v>26</v>
      </c>
      <c r="C27" s="8" t="s">
        <v>27</v>
      </c>
      <c r="D27" s="8" t="s">
        <v>33</v>
      </c>
      <c r="E27" s="8" t="s">
        <v>34</v>
      </c>
      <c r="F27" s="8" t="s">
        <v>35</v>
      </c>
      <c r="G27" s="8" t="s">
        <v>36</v>
      </c>
    </row>
    <row r="28" spans="1:7" x14ac:dyDescent="0.25">
      <c r="B28" s="9" t="s">
        <v>38</v>
      </c>
      <c r="C28" s="9" t="s">
        <v>3</v>
      </c>
      <c r="D28" s="11">
        <v>5.721613888431353</v>
      </c>
      <c r="E28" s="9" t="s">
        <v>42</v>
      </c>
      <c r="F28" s="9" t="s">
        <v>43</v>
      </c>
      <c r="G28" s="9">
        <v>0</v>
      </c>
    </row>
    <row r="29" spans="1:7" ht="15.75" thickBot="1" x14ac:dyDescent="0.3">
      <c r="B29" s="7" t="s">
        <v>44</v>
      </c>
      <c r="C29" s="7" t="s">
        <v>11</v>
      </c>
      <c r="D29" s="10">
        <v>124.9999482210881</v>
      </c>
      <c r="E29" s="7" t="s">
        <v>45</v>
      </c>
      <c r="F29" s="7" t="s">
        <v>43</v>
      </c>
      <c r="G2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08A6-A4BE-48CD-8264-2B1B49441A30}">
  <dimension ref="A1:E17"/>
  <sheetViews>
    <sheetView showGridLines="0" workbookViewId="0"/>
  </sheetViews>
  <sheetFormatPr defaultRowHeight="15" x14ac:dyDescent="0.25"/>
  <cols>
    <col min="1" max="1" width="2.28515625" customWidth="1"/>
    <col min="2" max="2" width="8.85546875" bestFit="1" customWidth="1"/>
    <col min="3" max="3" width="7.140625" bestFit="1" customWidth="1"/>
    <col min="4" max="4" width="12" bestFit="1" customWidth="1"/>
    <col min="5" max="5" width="11" bestFit="1" customWidth="1"/>
  </cols>
  <sheetData>
    <row r="1" spans="1:5" x14ac:dyDescent="0.25">
      <c r="A1" s="6" t="s">
        <v>46</v>
      </c>
    </row>
    <row r="2" spans="1:5" x14ac:dyDescent="0.25">
      <c r="A2" s="6" t="s">
        <v>14</v>
      </c>
    </row>
    <row r="3" spans="1:5" x14ac:dyDescent="0.25">
      <c r="A3" s="6" t="s">
        <v>15</v>
      </c>
    </row>
    <row r="6" spans="1:5" ht="15.75" thickBot="1" x14ac:dyDescent="0.3">
      <c r="A6" t="s">
        <v>30</v>
      </c>
    </row>
    <row r="7" spans="1:5" x14ac:dyDescent="0.25">
      <c r="B7" s="12"/>
      <c r="C7" s="12"/>
      <c r="D7" s="12" t="s">
        <v>47</v>
      </c>
      <c r="E7" s="12" t="s">
        <v>49</v>
      </c>
    </row>
    <row r="8" spans="1:5" ht="15.75" thickBot="1" x14ac:dyDescent="0.3">
      <c r="B8" s="13" t="s">
        <v>26</v>
      </c>
      <c r="C8" s="13" t="s">
        <v>27</v>
      </c>
      <c r="D8" s="13" t="s">
        <v>48</v>
      </c>
      <c r="E8" s="13" t="s">
        <v>50</v>
      </c>
    </row>
    <row r="9" spans="1:5" x14ac:dyDescent="0.25">
      <c r="B9" s="9" t="s">
        <v>38</v>
      </c>
      <c r="C9" s="9" t="s">
        <v>3</v>
      </c>
      <c r="D9" s="9">
        <v>5.721613888431353</v>
      </c>
      <c r="E9" s="9">
        <v>0</v>
      </c>
    </row>
    <row r="10" spans="1:5" x14ac:dyDescent="0.25">
      <c r="B10" s="9" t="s">
        <v>40</v>
      </c>
      <c r="C10" s="9" t="s">
        <v>4</v>
      </c>
      <c r="D10" s="9">
        <v>5.721613888431353</v>
      </c>
      <c r="E10" s="9">
        <v>0</v>
      </c>
    </row>
    <row r="11" spans="1:5" ht="15.75" thickBot="1" x14ac:dyDescent="0.3">
      <c r="B11" s="7" t="s">
        <v>41</v>
      </c>
      <c r="C11" s="7" t="s">
        <v>5</v>
      </c>
      <c r="D11" s="7">
        <v>3.8183236652818389</v>
      </c>
      <c r="E11" s="7">
        <v>0</v>
      </c>
    </row>
    <row r="13" spans="1:5" ht="15.75" thickBot="1" x14ac:dyDescent="0.3">
      <c r="A13" t="s">
        <v>32</v>
      </c>
    </row>
    <row r="14" spans="1:5" x14ac:dyDescent="0.25">
      <c r="B14" s="12"/>
      <c r="C14" s="12"/>
      <c r="D14" s="12" t="s">
        <v>47</v>
      </c>
      <c r="E14" s="12" t="s">
        <v>51</v>
      </c>
    </row>
    <row r="15" spans="1:5" ht="15.75" thickBot="1" x14ac:dyDescent="0.3">
      <c r="B15" s="13" t="s">
        <v>26</v>
      </c>
      <c r="C15" s="13" t="s">
        <v>27</v>
      </c>
      <c r="D15" s="13" t="s">
        <v>48</v>
      </c>
      <c r="E15" s="13" t="s">
        <v>52</v>
      </c>
    </row>
    <row r="16" spans="1:5" x14ac:dyDescent="0.25">
      <c r="B16" s="9" t="s">
        <v>38</v>
      </c>
      <c r="C16" s="9" t="s">
        <v>3</v>
      </c>
      <c r="D16" s="9">
        <v>5.721613888431353</v>
      </c>
      <c r="E16" s="9">
        <v>0</v>
      </c>
    </row>
    <row r="17" spans="2:5" ht="15.75" thickBot="1" x14ac:dyDescent="0.3">
      <c r="B17" s="7" t="s">
        <v>44</v>
      </c>
      <c r="C17" s="7" t="s">
        <v>11</v>
      </c>
      <c r="D17" s="7">
        <v>124.9999482210881</v>
      </c>
      <c r="E17" s="7">
        <v>52.405882695985376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5524-79F8-4B3D-BE77-CABD1CDA9082}">
  <dimension ref="A1:J15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8.85546875" bestFit="1" customWidth="1"/>
    <col min="3" max="3" width="8.7109375" bestFit="1" customWidth="1"/>
    <col min="4" max="4" width="7.85546875" bestFit="1" customWidth="1"/>
    <col min="5" max="5" width="2.28515625" customWidth="1"/>
    <col min="6" max="6" width="7.28515625" bestFit="1" customWidth="1"/>
    <col min="7" max="7" width="13.42578125" bestFit="1" customWidth="1"/>
    <col min="8" max="8" width="2.28515625" customWidth="1"/>
    <col min="9" max="9" width="7.28515625" bestFit="1" customWidth="1"/>
    <col min="10" max="10" width="13.42578125" bestFit="1" customWidth="1"/>
  </cols>
  <sheetData>
    <row r="1" spans="1:10" x14ac:dyDescent="0.25">
      <c r="A1" s="6" t="s">
        <v>53</v>
      </c>
    </row>
    <row r="2" spans="1:10" x14ac:dyDescent="0.25">
      <c r="A2" s="6" t="s">
        <v>14</v>
      </c>
    </row>
    <row r="3" spans="1:10" x14ac:dyDescent="0.25">
      <c r="A3" s="6" t="s">
        <v>15</v>
      </c>
    </row>
    <row r="5" spans="1:10" ht="15.75" thickBot="1" x14ac:dyDescent="0.3"/>
    <row r="6" spans="1:10" x14ac:dyDescent="0.25">
      <c r="B6" s="12"/>
      <c r="C6" s="12" t="s">
        <v>54</v>
      </c>
      <c r="D6" s="12"/>
    </row>
    <row r="7" spans="1:10" ht="15.75" thickBot="1" x14ac:dyDescent="0.3">
      <c r="B7" s="13" t="s">
        <v>26</v>
      </c>
      <c r="C7" s="13" t="s">
        <v>27</v>
      </c>
      <c r="D7" s="13" t="s">
        <v>48</v>
      </c>
    </row>
    <row r="8" spans="1:10" ht="15.75" thickBot="1" x14ac:dyDescent="0.3">
      <c r="B8" s="7" t="s">
        <v>37</v>
      </c>
      <c r="C8" s="7" t="s">
        <v>12</v>
      </c>
      <c r="D8" s="10">
        <v>9827.7786629698585</v>
      </c>
    </row>
    <row r="10" spans="1:10" ht="15.75" thickBot="1" x14ac:dyDescent="0.3"/>
    <row r="11" spans="1:10" x14ac:dyDescent="0.25">
      <c r="B11" s="12"/>
      <c r="C11" s="12" t="s">
        <v>55</v>
      </c>
      <c r="D11" s="12"/>
      <c r="F11" s="12" t="s">
        <v>56</v>
      </c>
      <c r="G11" s="12" t="s">
        <v>54</v>
      </c>
      <c r="I11" s="12" t="s">
        <v>59</v>
      </c>
      <c r="J11" s="12" t="s">
        <v>54</v>
      </c>
    </row>
    <row r="12" spans="1:10" ht="15.75" thickBot="1" x14ac:dyDescent="0.3">
      <c r="B12" s="13" t="s">
        <v>26</v>
      </c>
      <c r="C12" s="13" t="s">
        <v>27</v>
      </c>
      <c r="D12" s="13" t="s">
        <v>48</v>
      </c>
      <c r="F12" s="13" t="s">
        <v>57</v>
      </c>
      <c r="G12" s="13" t="s">
        <v>58</v>
      </c>
      <c r="I12" s="13" t="s">
        <v>57</v>
      </c>
      <c r="J12" s="13" t="s">
        <v>58</v>
      </c>
    </row>
    <row r="13" spans="1:10" x14ac:dyDescent="0.25">
      <c r="B13" s="9" t="s">
        <v>38</v>
      </c>
      <c r="C13" s="9" t="s">
        <v>3</v>
      </c>
      <c r="D13" s="11">
        <v>5.721613888431353</v>
      </c>
      <c r="F13" s="11">
        <v>5.721613888431353</v>
      </c>
      <c r="G13" s="11">
        <v>9827.7786629698585</v>
      </c>
      <c r="I13" s="11">
        <v>5.721613888431353</v>
      </c>
      <c r="J13" s="11">
        <v>9827.7786629698585</v>
      </c>
    </row>
    <row r="14" spans="1:10" x14ac:dyDescent="0.25">
      <c r="B14" s="9" t="s">
        <v>40</v>
      </c>
      <c r="C14" s="9" t="s">
        <v>4</v>
      </c>
      <c r="D14" s="11">
        <v>5.721613888431353</v>
      </c>
      <c r="F14" s="11">
        <v>5.721613888431353</v>
      </c>
      <c r="G14" s="11">
        <v>9827.7786629698585</v>
      </c>
      <c r="I14" s="11">
        <v>5.721613888431353</v>
      </c>
      <c r="J14" s="11">
        <v>9827.7786629698585</v>
      </c>
    </row>
    <row r="15" spans="1:10" ht="15.75" thickBot="1" x14ac:dyDescent="0.3">
      <c r="B15" s="7" t="s">
        <v>41</v>
      </c>
      <c r="C15" s="7" t="s">
        <v>5</v>
      </c>
      <c r="D15" s="10">
        <v>3.8183236652818389</v>
      </c>
      <c r="F15" s="10">
        <v>3.8183236652818389</v>
      </c>
      <c r="G15" s="10">
        <v>9827.7786629698585</v>
      </c>
      <c r="I15" s="10">
        <v>3.8183236652818389</v>
      </c>
      <c r="J15" s="10">
        <v>9827.7786629698585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465F-09C8-4F1B-BECC-6CB911C50AEB}">
  <dimension ref="F4:N16"/>
  <sheetViews>
    <sheetView tabSelected="1" workbookViewId="0">
      <selection activeCell="U12" sqref="U12"/>
    </sheetView>
  </sheetViews>
  <sheetFormatPr defaultRowHeight="15" x14ac:dyDescent="0.25"/>
  <cols>
    <col min="6" max="6" width="12.7109375" bestFit="1" customWidth="1"/>
    <col min="7" max="8" width="9.5703125" customWidth="1"/>
    <col min="9" max="9" width="7.140625" bestFit="1" customWidth="1"/>
    <col min="10" max="10" width="12" bestFit="1" customWidth="1"/>
    <col min="14" max="14" width="11.5703125" customWidth="1"/>
  </cols>
  <sheetData>
    <row r="4" spans="6:14" ht="15.75" thickBot="1" x14ac:dyDescent="0.3"/>
    <row r="5" spans="6:14" x14ac:dyDescent="0.25">
      <c r="I5" s="15" t="s">
        <v>6</v>
      </c>
      <c r="J5" s="16"/>
      <c r="K5" s="15" t="s">
        <v>10</v>
      </c>
      <c r="L5" s="16"/>
    </row>
    <row r="6" spans="6:14" x14ac:dyDescent="0.25">
      <c r="F6" t="s">
        <v>0</v>
      </c>
      <c r="G6">
        <v>75</v>
      </c>
      <c r="I6" s="1" t="s">
        <v>3</v>
      </c>
      <c r="J6" s="14">
        <v>6.0020321346841357</v>
      </c>
      <c r="K6" s="1" t="s">
        <v>7</v>
      </c>
      <c r="L6" s="2">
        <f>J6*J7</f>
        <v>36.024389745781001</v>
      </c>
    </row>
    <row r="7" spans="6:14" x14ac:dyDescent="0.25">
      <c r="F7" t="s">
        <v>1</v>
      </c>
      <c r="G7">
        <v>100</v>
      </c>
      <c r="I7" s="1" t="s">
        <v>4</v>
      </c>
      <c r="J7" s="14">
        <v>6.0020321346841357</v>
      </c>
      <c r="K7" s="1" t="s">
        <v>8</v>
      </c>
      <c r="L7" s="2">
        <f>J6*J8</f>
        <v>23.991861450701141</v>
      </c>
    </row>
    <row r="8" spans="6:14" x14ac:dyDescent="0.25">
      <c r="F8" t="s">
        <v>2</v>
      </c>
      <c r="G8">
        <v>144</v>
      </c>
      <c r="I8" s="1" t="s">
        <v>5</v>
      </c>
      <c r="J8" s="14">
        <v>3.9972897365974767</v>
      </c>
      <c r="K8" s="1" t="s">
        <v>9</v>
      </c>
      <c r="L8" s="2">
        <f>J7*J8</f>
        <v>23.991861450701141</v>
      </c>
    </row>
    <row r="9" spans="6:14" ht="15.75" thickBot="1" x14ac:dyDescent="0.3">
      <c r="I9" s="3" t="s">
        <v>11</v>
      </c>
      <c r="J9" s="4">
        <f>J6*J7*J8</f>
        <v>143.99992339799778</v>
      </c>
      <c r="K9" s="3" t="s">
        <v>11</v>
      </c>
      <c r="L9" s="4">
        <f>L6+2*L7+2*L8</f>
        <v>131.99183554858556</v>
      </c>
      <c r="M9" t="s">
        <v>12</v>
      </c>
      <c r="N9">
        <f>L6*G7+2*L7*75+2*L8*75</f>
        <v>10799.997409788442</v>
      </c>
    </row>
    <row r="11" spans="6:14" ht="15.75" thickBot="1" x14ac:dyDescent="0.3"/>
    <row r="12" spans="6:14" x14ac:dyDescent="0.25">
      <c r="I12" s="15" t="s">
        <v>6</v>
      </c>
      <c r="J12" s="16"/>
      <c r="K12" s="15" t="s">
        <v>10</v>
      </c>
      <c r="L12" s="16"/>
      <c r="N12">
        <v>9827.7780000000002</v>
      </c>
    </row>
    <row r="13" spans="6:14" x14ac:dyDescent="0.25">
      <c r="I13" s="1" t="s">
        <v>3</v>
      </c>
      <c r="J13" s="14">
        <f>ROUND(6.00203213468414, 3)</f>
        <v>6.0019999999999998</v>
      </c>
      <c r="K13" s="1" t="s">
        <v>7</v>
      </c>
      <c r="L13" s="2">
        <f>J13*J14</f>
        <v>36.024196872374183</v>
      </c>
      <c r="N13" s="5">
        <f>ABS(N9-N12)</f>
        <v>972.21940978844214</v>
      </c>
    </row>
    <row r="14" spans="6:14" x14ac:dyDescent="0.25">
      <c r="I14" s="1" t="s">
        <v>4</v>
      </c>
      <c r="J14" s="14">
        <v>6.0020321346841357</v>
      </c>
      <c r="K14" s="1" t="s">
        <v>8</v>
      </c>
      <c r="L14" s="2">
        <f>J13*J15</f>
        <v>23.991732999058055</v>
      </c>
    </row>
    <row r="15" spans="6:14" x14ac:dyDescent="0.25">
      <c r="I15" s="1" t="s">
        <v>5</v>
      </c>
      <c r="J15" s="14">
        <v>3.9972897365974767</v>
      </c>
      <c r="K15" s="1" t="s">
        <v>9</v>
      </c>
      <c r="L15" s="2">
        <f>J14*J15</f>
        <v>23.991861450701141</v>
      </c>
    </row>
    <row r="16" spans="6:14" ht="15.75" thickBot="1" x14ac:dyDescent="0.3">
      <c r="I16" s="3" t="s">
        <v>11</v>
      </c>
      <c r="J16" s="4">
        <f>J13*J14*J15</f>
        <v>143.99915242710824</v>
      </c>
      <c r="K16" s="3" t="s">
        <v>11</v>
      </c>
      <c r="L16" s="4">
        <f>L13+2*L14+2*L15</f>
        <v>131.99138577189257</v>
      </c>
    </row>
  </sheetData>
  <mergeCells count="4">
    <mergeCell ref="I5:J5"/>
    <mergeCell ref="K5:L5"/>
    <mergeCell ref="I12:J1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Raport wyników 1</vt:lpstr>
      <vt:lpstr>Raport wrażliwości 1</vt:lpstr>
      <vt:lpstr>Raport granic 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2023-05-24T13:03:39Z</dcterms:created>
  <dcterms:modified xsi:type="dcterms:W3CDTF">2023-05-24T19:43:54Z</dcterms:modified>
</cp:coreProperties>
</file>