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9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H9" i="1"/>
  <c r="G9" i="1"/>
  <c r="F9" i="1"/>
  <c r="E9" i="1"/>
  <c r="D9" i="1"/>
  <c r="H8" i="1"/>
  <c r="G8" i="1"/>
  <c r="F8" i="1"/>
  <c r="E8" i="1"/>
  <c r="D8" i="1"/>
  <c r="E7" i="1"/>
  <c r="F7" i="1"/>
  <c r="G7" i="1"/>
  <c r="H7" i="1"/>
  <c r="D7" i="1"/>
  <c r="E6" i="1"/>
  <c r="F6" i="1"/>
  <c r="G6" i="1"/>
  <c r="H6" i="1"/>
  <c r="D6" i="1"/>
  <c r="E5" i="1" l="1"/>
  <c r="F5" i="1" s="1"/>
  <c r="G5" i="1" s="1"/>
  <c r="H5" i="1" s="1"/>
  <c r="D5" i="1"/>
  <c r="F20" i="1"/>
  <c r="G20" i="1" s="1"/>
  <c r="H20" i="1" s="1"/>
  <c r="E20" i="1"/>
  <c r="F19" i="1"/>
  <c r="G19" i="1" s="1"/>
  <c r="H19" i="1" s="1"/>
  <c r="F18" i="1"/>
  <c r="G18" i="1" s="1"/>
  <c r="H18" i="1" s="1"/>
  <c r="E19" i="1"/>
  <c r="E18" i="1"/>
  <c r="F17" i="1"/>
  <c r="G17" i="1" s="1"/>
  <c r="H17" i="1" s="1"/>
  <c r="E17" i="1"/>
  <c r="M31" i="1" l="1"/>
  <c r="M25" i="1" l="1"/>
  <c r="M24" i="1"/>
  <c r="M29" i="1" l="1"/>
  <c r="M28" i="1"/>
  <c r="M27" i="1"/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<sst xmlns="http://schemas.openxmlformats.org/spreadsheetml/2006/main" count="55" uniqueCount="50">
  <si>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</si>
  <si>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</si>
  <si>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</si>
  <si>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</si>
  <si>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</si>
  <si>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</si>
  <si>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</si>
  <si>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</si>
  <si>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</si>
  <si>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</si>
  <si>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</si>
  <si>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</si>
  <si>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</si>
  <si>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</si>
  <si>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</si>
  <si>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</si>
  <si>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</si>
  <si>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</si>
  <si>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</si>
  <si>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</si>
  <si>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</si>
  <si>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</si>
  <si>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</si>
  <si>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</si>
  <si>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</si>
  <si>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</si>
  <si>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</si>
  <si>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</si>
  <si>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</si>
  <si>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</si>
  <si>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</si>
  <si>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</si>
  <si>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</si>
  <si>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</si>
  <si>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</si>
  <si>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</si>
  <si>
    <t>Term B</t>
  </si>
  <si>
    <t>Term A</t>
  </si>
  <si>
    <t>Interest rate</t>
  </si>
  <si>
    <t>EBITDA multiples</t>
  </si>
  <si>
    <t>Total Debt</t>
  </si>
  <si>
    <t>Maximum amount of debt:</t>
  </si>
  <si>
    <t>Lenders Covenants</t>
  </si>
  <si>
    <t>No dividends distributed before 2021</t>
  </si>
  <si>
    <t>Term A required payment of 400m per year</t>
  </si>
  <si>
    <t>Financial Sponsors</t>
  </si>
  <si>
    <t>Acquisition premium</t>
  </si>
  <si>
    <t>Equity Value with premium</t>
  </si>
  <si>
    <t>Equity needed</t>
  </si>
  <si>
    <t xml:space="preserve">Enterprise Value at acquisition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</si>
</sst>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9" fontId="11" fillId="2" borderId="6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0" xfId="0" applyFont="1" applyFill="1" applyBorder="1"/>
    <xf numFmtId="166" fontId="10" fillId="2" borderId="0" xfId="0" applyNumberFormat="1" applyFont="1" applyFill="1"/>
    <xf numFmtId="9" fontId="10" fillId="2" borderId="0" xfId="0" applyNumberFormat="1" applyFont="1" applyFill="1"/>
    <xf numFmtId="0" fontId="12" fillId="2" borderId="7" xfId="0" applyFont="1" applyFill="1" applyBorder="1"/>
    <xf numFmtId="165" fontId="12" fillId="2" borderId="7" xfId="0" applyNumberFormat="1" applyFont="1" applyFill="1" applyBorder="1"/>
    <xf numFmtId="9" fontId="10" fillId="2" borderId="6" xfId="2" applyFont="1" applyFill="1" applyBorder="1"/>
    <xf numFmtId="0" fontId="12" fillId="2" borderId="0" xfId="0" applyFont="1" applyFill="1" applyBorder="1"/>
    <xf numFmtId="165" fontId="12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H11" sqref="H1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42" t="s">
        <v>16</v>
      </c>
      <c r="E3" s="43"/>
      <c r="F3" s="43"/>
      <c r="G3" s="43"/>
      <c r="H3" s="44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28</v>
      </c>
      <c r="M6" s="30">
        <v>1300</v>
      </c>
      <c r="N6" s="23"/>
    </row>
    <row r="7" spans="1:14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H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 t="shared" si="2"/>
        <v>3779.8769142365009</v>
      </c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6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33"/>
      <c r="M15" s="32" t="s">
        <v>39</v>
      </c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34" t="s">
        <v>37</v>
      </c>
      <c r="M16" s="35">
        <v>3</v>
      </c>
      <c r="N16" s="23"/>
    </row>
    <row r="17" spans="2:14" x14ac:dyDescent="0.2">
      <c r="B17" s="19" t="s">
        <v>18</v>
      </c>
      <c r="C17" s="14" t="s">
        <v>19</v>
      </c>
      <c r="D17" s="17">
        <v>7.0000000000000007E-2</v>
      </c>
      <c r="E17" s="17">
        <f>D17</f>
        <v>7.0000000000000007E-2</v>
      </c>
      <c r="F17" s="17">
        <f t="shared" ref="F17:H17" si="7">E17</f>
        <v>7.0000000000000007E-2</v>
      </c>
      <c r="G17" s="17">
        <f t="shared" si="7"/>
        <v>7.0000000000000007E-2</v>
      </c>
      <c r="H17" s="17">
        <f t="shared" si="7"/>
        <v>7.0000000000000007E-2</v>
      </c>
      <c r="L17" s="34" t="s">
        <v>36</v>
      </c>
      <c r="M17" s="35">
        <v>3.5</v>
      </c>
      <c r="N17" s="23"/>
    </row>
    <row r="18" spans="2:14" x14ac:dyDescent="0.2">
      <c r="B18" s="19" t="s">
        <v>20</v>
      </c>
      <c r="C18" s="18">
        <f>C6/C5</f>
        <v>-0.31948051948051948</v>
      </c>
      <c r="D18" s="17">
        <v>-0.3</v>
      </c>
      <c r="E18" s="17">
        <f>D18</f>
        <v>-0.3</v>
      </c>
      <c r="F18" s="17">
        <f t="shared" ref="F18:H18" si="8">E18</f>
        <v>-0.3</v>
      </c>
      <c r="G18" s="17">
        <f t="shared" si="8"/>
        <v>-0.3</v>
      </c>
      <c r="H18" s="17">
        <f t="shared" si="8"/>
        <v>-0.3</v>
      </c>
      <c r="L18" s="34"/>
      <c r="M18" s="31" t="s">
        <v>38</v>
      </c>
      <c r="N18" s="23"/>
    </row>
    <row r="19" spans="2:14" x14ac:dyDescent="0.2">
      <c r="B19" s="19" t="s">
        <v>21</v>
      </c>
      <c r="C19" s="18">
        <f>C8/C5</f>
        <v>-0.23116883116883116</v>
      </c>
      <c r="D19" s="17">
        <v>-0.21</v>
      </c>
      <c r="E19" s="17">
        <f>D19</f>
        <v>-0.21</v>
      </c>
      <c r="F19" s="17">
        <f t="shared" ref="F19:H19" si="9">E19</f>
        <v>-0.21</v>
      </c>
      <c r="G19" s="17">
        <f t="shared" si="9"/>
        <v>-0.21</v>
      </c>
      <c r="H19" s="17">
        <f t="shared" si="9"/>
        <v>-0.21</v>
      </c>
      <c r="L19" s="34" t="s">
        <v>37</v>
      </c>
      <c r="M19" s="36">
        <v>0.05</v>
      </c>
      <c r="N19" s="23"/>
    </row>
    <row r="20" spans="2:14" x14ac:dyDescent="0.2">
      <c r="B20" s="19" t="s">
        <v>24</v>
      </c>
      <c r="C20" s="18">
        <f t="shared" ref="C20" si="10">C9/C5</f>
        <v>0.44935064935064933</v>
      </c>
      <c r="D20" s="18">
        <v>0.49</v>
      </c>
      <c r="E20" s="18">
        <f>D20</f>
        <v>0.49</v>
      </c>
      <c r="F20" s="18">
        <f t="shared" ref="F20:H20" si="11">E20</f>
        <v>0.49</v>
      </c>
      <c r="G20" s="18">
        <f t="shared" si="11"/>
        <v>0.49</v>
      </c>
      <c r="H20" s="18">
        <f t="shared" si="11"/>
        <v>0.49</v>
      </c>
      <c r="L20" s="34" t="s">
        <v>36</v>
      </c>
      <c r="M20" s="36">
        <v>7.0000000000000007E-2</v>
      </c>
      <c r="N20" s="23"/>
    </row>
    <row r="21" spans="2:14" x14ac:dyDescent="0.2">
      <c r="L21" s="23"/>
      <c r="M21" s="27"/>
      <c r="N21" s="23"/>
    </row>
    <row r="22" spans="2:14" ht="12.75" thickBot="1" x14ac:dyDescent="0.25">
      <c r="B22" s="5" t="s">
        <v>12</v>
      </c>
      <c r="L22" s="26" t="s">
        <v>45</v>
      </c>
      <c r="M22" s="23"/>
      <c r="N22" s="23"/>
    </row>
    <row r="23" spans="2:14" x14ac:dyDescent="0.2">
      <c r="B23" s="20" t="s">
        <v>8</v>
      </c>
      <c r="C23" s="21">
        <f t="shared" ref="C23" si="12">C15</f>
        <v>944</v>
      </c>
      <c r="D23" s="21"/>
      <c r="E23" s="21"/>
      <c r="F23" s="21"/>
      <c r="G23" s="21"/>
      <c r="H23" s="21"/>
      <c r="L23" s="33" t="s">
        <v>46</v>
      </c>
      <c r="M23" s="39">
        <v>0.3</v>
      </c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 t="s">
        <v>47</v>
      </c>
      <c r="M24" s="28">
        <f>M7*(1+M23)</f>
        <v>9555</v>
      </c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 t="s">
        <v>49</v>
      </c>
      <c r="M25" s="28">
        <f>M24+M8</f>
        <v>14675</v>
      </c>
      <c r="N25" s="23"/>
    </row>
    <row r="26" spans="2:14" x14ac:dyDescent="0.2">
      <c r="B26" s="3" t="s">
        <v>11</v>
      </c>
      <c r="C26" s="4">
        <f t="shared" ref="C26" si="13">C10</f>
        <v>-300</v>
      </c>
      <c r="D26" s="4"/>
      <c r="E26" s="4"/>
      <c r="F26" s="4"/>
      <c r="G26" s="4"/>
      <c r="H26" s="4"/>
      <c r="L26" s="23" t="s">
        <v>41</v>
      </c>
      <c r="M26" s="28"/>
      <c r="N26" s="23"/>
    </row>
    <row r="27" spans="2:14" ht="12.75" thickBot="1" x14ac:dyDescent="0.25">
      <c r="B27" s="15" t="s">
        <v>22</v>
      </c>
      <c r="C27" s="16">
        <f t="shared" ref="C27" si="14">SUM(C23:C26)</f>
        <v>894</v>
      </c>
      <c r="D27" s="16"/>
      <c r="E27" s="16"/>
      <c r="F27" s="16"/>
      <c r="G27" s="16"/>
      <c r="H27" s="16"/>
      <c r="L27" s="23" t="s">
        <v>37</v>
      </c>
      <c r="M27" s="28">
        <f>M10*M16</f>
        <v>5190</v>
      </c>
      <c r="N27" s="23"/>
    </row>
    <row r="28" spans="2:14" x14ac:dyDescent="0.2">
      <c r="L28" s="23" t="s">
        <v>36</v>
      </c>
      <c r="M28" s="28">
        <f>M10*M17</f>
        <v>6055</v>
      </c>
      <c r="N28" s="23"/>
    </row>
    <row r="29" spans="2:14" x14ac:dyDescent="0.2">
      <c r="L29" s="37" t="s">
        <v>40</v>
      </c>
      <c r="M29" s="38">
        <f>M27+M28</f>
        <v>11245</v>
      </c>
      <c r="N29" s="23"/>
    </row>
    <row r="30" spans="2:14" x14ac:dyDescent="0.2">
      <c r="B30" s="23"/>
      <c r="C30" s="23"/>
      <c r="D30" s="28"/>
      <c r="E30" s="28"/>
      <c r="F30" s="28"/>
      <c r="G30" s="28"/>
      <c r="H30" s="28"/>
      <c r="L30" s="23"/>
      <c r="M30" s="28"/>
      <c r="N30" s="23"/>
    </row>
    <row r="31" spans="2:14" x14ac:dyDescent="0.2">
      <c r="B31" s="23"/>
      <c r="C31" s="23"/>
      <c r="D31" s="28"/>
      <c r="E31" s="28"/>
      <c r="F31" s="28"/>
      <c r="G31" s="28"/>
      <c r="H31" s="28"/>
      <c r="L31" s="40" t="s">
        <v>48</v>
      </c>
      <c r="M31" s="41">
        <f>M25-M29</f>
        <v>3430</v>
      </c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ht="12.75" thickBot="1" x14ac:dyDescent="0.25">
      <c r="B33" s="23"/>
      <c r="C33" s="23"/>
      <c r="D33" s="28"/>
      <c r="E33" s="28"/>
      <c r="F33" s="28"/>
      <c r="G33" s="28"/>
      <c r="H33" s="28"/>
      <c r="L33" s="26" t="s">
        <v>42</v>
      </c>
      <c r="M33" s="23"/>
      <c r="N33" s="23"/>
    </row>
    <row r="34" spans="2:14" x14ac:dyDescent="0.2">
      <c r="B34" s="23"/>
      <c r="C34" s="23"/>
      <c r="D34" s="28"/>
      <c r="E34" s="28"/>
      <c r="F34" s="28"/>
      <c r="G34" s="28"/>
      <c r="H34" s="28"/>
      <c r="L34" s="33" t="s">
        <v>43</v>
      </c>
      <c r="M34" s="33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 t="s">
        <v>44</v>
      </c>
      <c r="M35" s="27"/>
      <c r="N35" s="23"/>
    </row>
    <row r="36" spans="2:14" x14ac:dyDescent="0.2">
      <c r="B36" s="23"/>
      <c r="C36" s="23"/>
      <c r="D36" s="29"/>
      <c r="E36" s="29"/>
      <c r="F36" s="29"/>
      <c r="G36" s="29"/>
      <c r="H36" s="29"/>
      <c r="L36" s="23"/>
      <c r="M36" s="23"/>
      <c r="N36" s="23"/>
    </row>
    <row r="37" spans="2:14" x14ac:dyDescent="0.2">
      <c r="B37" s="23"/>
      <c r="C37" s="23"/>
      <c r="D37" s="28"/>
      <c r="E37" s="28"/>
      <c r="F37" s="28"/>
      <c r="G37" s="28"/>
      <c r="H37" s="28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2016-10-05T11:26:13Z</dcterms:modified>
</cp:coreProperties>
</file>