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<sst xmlns="http://schemas.openxmlformats.org/spreadsheetml/2006/main" uniqueCount="20">
  <si>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</si>
  <si>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DCF</t>
  </si>
  <si>
    <t>WACC</t>
  </si>
  <si>
    <t>Exit Multiple</t>
  </si>
  <si>
    <t>Year End</t>
  </si>
  <si>
    <t>TV</t>
  </si>
  <si>
    <t>Discount Factor</t>
  </si>
  <si>
    <t>Free Cash Flows</t>
  </si>
  <si>
    <t>Discounted FCF</t>
  </si>
  <si>
    <t>Sum of FCF and TV = EV</t>
  </si>
  <si>
    <t>Interest Bearing Debt</t>
  </si>
  <si>
    <t>Equity Value</t>
  </si>
  <si>
    <t>EVA Calculation</t>
  </si>
  <si>
    <t>Net Operating Assets</t>
  </si>
  <si>
    <t>NOPAT</t>
  </si>
  <si>
    <t>Finance Charge</t>
  </si>
  <si>
    <t>EVA</t>
  </si>
  <si>
    <t>Discounted EVA</t>
  </si>
  <si>
    <t>Sum EVA + TV</t>
  </si>
  <si>
    <t>NOA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</si>
</sst>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[$$-409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10" fontId="0" borderId="6" applyNumberFormat="1" applyFont="1" applyFill="0" applyBorder="1" applyAlignment="1" applyProtection="0">
      <alignment vertical="top" wrapText="1"/>
    </xf>
    <xf numFmtId="1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60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0" fillId="5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  <rgbColor rgb="ffff94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t="s" s="7">
        <v>2</v>
      </c>
      <c r="B4" s="8">
        <v>0.114</v>
      </c>
      <c r="C4" s="9"/>
      <c r="D4" s="9"/>
      <c r="E4" s="9"/>
      <c r="F4" s="9"/>
      <c r="G4" s="9"/>
    </row>
    <row r="5" ht="20.05" customHeight="1">
      <c r="A5" t="s" s="7">
        <v>3</v>
      </c>
      <c r="B5" s="10">
        <v>8</v>
      </c>
      <c r="C5" s="9"/>
      <c r="D5" s="9"/>
      <c r="E5" s="9"/>
      <c r="F5" s="9"/>
      <c r="G5" s="9"/>
    </row>
    <row r="6" ht="20.05" customHeight="1">
      <c r="A6" t="s" s="7">
        <v>4</v>
      </c>
      <c r="B6" s="11">
        <v>1</v>
      </c>
      <c r="C6" s="12">
        <v>2</v>
      </c>
      <c r="D6" s="12">
        <v>3</v>
      </c>
      <c r="E6" s="12">
        <v>4</v>
      </c>
      <c r="F6" s="12">
        <v>5</v>
      </c>
      <c r="G6" t="s" s="13">
        <v>5</v>
      </c>
    </row>
    <row r="7" ht="20.05" customHeight="1">
      <c r="A7" t="s" s="7">
        <v>6</v>
      </c>
      <c r="B7" s="14">
        <f>(1-$B$4)^B6</f>
        <v>0.886</v>
      </c>
      <c r="C7" s="15">
        <f>(1-$B$4)^C6</f>
        <v>0.784996</v>
      </c>
      <c r="D7" s="15">
        <f>(1-$B$4)^D6</f>
        <v>0.6955064560000001</v>
      </c>
      <c r="E7" s="15">
        <f>(1-$B$4)^E6</f>
        <v>0.616218720016</v>
      </c>
      <c r="F7" s="15">
        <f>(1-$B$4)^F6</f>
        <v>0.545969785934176</v>
      </c>
      <c r="G7" s="15">
        <f>F7</f>
        <v>0.545969785934176</v>
      </c>
    </row>
    <row r="8" ht="20.05" customHeight="1">
      <c r="A8" s="16"/>
      <c r="B8" s="17"/>
      <c r="C8" s="9"/>
      <c r="D8" s="9"/>
      <c r="E8" s="9"/>
      <c r="F8" s="9"/>
      <c r="G8" s="9"/>
    </row>
    <row r="9" ht="20.05" customHeight="1">
      <c r="A9" t="s" s="7">
        <v>7</v>
      </c>
      <c r="B9" s="18">
        <v>300</v>
      </c>
      <c r="C9" s="19">
        <v>320</v>
      </c>
      <c r="D9" s="19">
        <v>340</v>
      </c>
      <c r="E9" s="19">
        <v>360</v>
      </c>
      <c r="F9" s="19">
        <v>380</v>
      </c>
      <c r="G9" s="19">
        <f>F9*B5</f>
        <v>3040</v>
      </c>
    </row>
    <row r="10" ht="20.05" customHeight="1">
      <c r="A10" t="s" s="7">
        <v>8</v>
      </c>
      <c r="B10" s="18">
        <f>B7*B9</f>
        <v>265.8</v>
      </c>
      <c r="C10" s="19">
        <f>C7*C9</f>
        <v>251.19872</v>
      </c>
      <c r="D10" s="19">
        <f>D7*D9</f>
        <v>236.47219504</v>
      </c>
      <c r="E10" s="19">
        <f>E7*E9</f>
        <v>221.838739205760</v>
      </c>
      <c r="F10" s="19">
        <f>F7*F9</f>
        <v>207.468518654987</v>
      </c>
      <c r="G10" s="19">
        <f>G7*G9</f>
        <v>1659.7481492399</v>
      </c>
    </row>
    <row r="11" ht="20.05" customHeight="1">
      <c r="A11" s="16"/>
      <c r="B11" s="17"/>
      <c r="C11" s="9"/>
      <c r="D11" s="9"/>
      <c r="E11" s="9"/>
      <c r="F11" s="9"/>
      <c r="G11" s="9"/>
    </row>
    <row r="12" ht="32.05" customHeight="1">
      <c r="A12" t="s" s="7">
        <v>9</v>
      </c>
      <c r="B12" s="18">
        <f>SUM(B10:G10)</f>
        <v>2842.526322140650</v>
      </c>
      <c r="C12" s="9"/>
      <c r="D12" s="9"/>
      <c r="E12" s="9"/>
      <c r="F12" s="9"/>
      <c r="G12" s="9"/>
    </row>
    <row r="13" ht="32.05" customHeight="1">
      <c r="A13" t="s" s="7">
        <v>10</v>
      </c>
      <c r="B13" s="18">
        <v>1500</v>
      </c>
      <c r="C13" s="9"/>
      <c r="D13" s="9"/>
      <c r="E13" s="9"/>
      <c r="F13" s="9"/>
      <c r="G13" s="9"/>
    </row>
    <row r="14" ht="20.05" customHeight="1">
      <c r="A14" t="s" s="7">
        <v>11</v>
      </c>
      <c r="B14" s="20">
        <f>B12-B13</f>
        <v>1342.526322140650</v>
      </c>
      <c r="C14" s="9"/>
      <c r="D14" s="9"/>
      <c r="E14" s="9"/>
      <c r="F14" s="9"/>
      <c r="G14" s="9"/>
    </row>
    <row r="15" ht="20.05" customHeight="1">
      <c r="A15" s="16"/>
      <c r="B15" s="17"/>
      <c r="C15" s="9"/>
      <c r="D15" s="9"/>
      <c r="E15" s="9"/>
      <c r="F15" s="9"/>
      <c r="G15" s="9"/>
    </row>
    <row r="16" ht="20.05" customHeight="1">
      <c r="A16" s="16"/>
      <c r="B16" s="17"/>
      <c r="C16" s="9"/>
      <c r="D16" s="9"/>
      <c r="E16" s="9"/>
      <c r="F16" s="9"/>
      <c r="G16" s="9"/>
    </row>
    <row r="17" ht="20.05" customHeight="1">
      <c r="A17" t="s" s="7">
        <v>12</v>
      </c>
      <c r="B17" s="17"/>
      <c r="C17" s="9"/>
      <c r="D17" s="9"/>
      <c r="E17" s="9"/>
      <c r="F17" s="9"/>
      <c r="G17" s="9"/>
    </row>
    <row r="18" ht="20.05" customHeight="1">
      <c r="A18" t="s" s="7">
        <v>4</v>
      </c>
      <c r="B18" s="11">
        <v>1</v>
      </c>
      <c r="C18" s="12">
        <v>2</v>
      </c>
      <c r="D18" s="12">
        <v>3</v>
      </c>
      <c r="E18" s="12">
        <v>4</v>
      </c>
      <c r="F18" s="12">
        <v>5</v>
      </c>
      <c r="G18" t="s" s="13">
        <v>5</v>
      </c>
    </row>
    <row r="19" ht="20.05" customHeight="1">
      <c r="A19" t="s" s="7">
        <v>6</v>
      </c>
      <c r="B19" s="14">
        <f>(1-$B$4)^B18</f>
        <v>0.886</v>
      </c>
      <c r="C19" s="15">
        <f>(1-$B$4)^C18</f>
        <v>0.784996</v>
      </c>
      <c r="D19" s="15">
        <f>(1-$B$4)^D18</f>
        <v>0.6955064560000001</v>
      </c>
      <c r="E19" s="15">
        <f>(1-$B$4)^E18</f>
        <v>0.616218720016</v>
      </c>
      <c r="F19" s="15">
        <f>(1-$B$4)^F18</f>
        <v>0.545969785934176</v>
      </c>
      <c r="G19" s="15">
        <f>F19</f>
        <v>0.545969785934176</v>
      </c>
    </row>
    <row r="20" ht="20.05" customHeight="1">
      <c r="A20" s="16"/>
      <c r="B20" s="17"/>
      <c r="C20" s="9"/>
      <c r="D20" s="9"/>
      <c r="E20" s="9"/>
      <c r="F20" s="9"/>
      <c r="G20" s="9"/>
    </row>
    <row r="21" ht="32.05" customHeight="1">
      <c r="A21" t="s" s="7">
        <v>13</v>
      </c>
      <c r="B21" s="18">
        <v>2500</v>
      </c>
      <c r="C21" s="19">
        <v>2600</v>
      </c>
      <c r="D21" s="19">
        <v>2700</v>
      </c>
      <c r="E21" s="19">
        <v>2800</v>
      </c>
      <c r="F21" s="19">
        <v>2900</v>
      </c>
      <c r="G21" s="9"/>
    </row>
    <row r="22" ht="20.05" customHeight="1">
      <c r="A22" t="s" s="7">
        <v>14</v>
      </c>
      <c r="B22" s="18">
        <v>320</v>
      </c>
      <c r="C22" s="19">
        <v>340</v>
      </c>
      <c r="D22" s="19">
        <v>360</v>
      </c>
      <c r="E22" s="19">
        <v>380</v>
      </c>
      <c r="F22" s="19">
        <v>400</v>
      </c>
      <c r="G22" s="9"/>
    </row>
    <row r="23" ht="20.05" customHeight="1">
      <c r="A23" t="s" s="7">
        <v>15</v>
      </c>
      <c r="B23" s="18">
        <f>$B$4*B21</f>
        <v>285</v>
      </c>
      <c r="C23" s="19">
        <f>$B$4*C21</f>
        <v>296.4</v>
      </c>
      <c r="D23" s="19">
        <f>$B$4*D21</f>
        <v>307.8</v>
      </c>
      <c r="E23" s="19">
        <f>$B$4*E21</f>
        <v>319.2</v>
      </c>
      <c r="F23" s="19">
        <f>$B$4*F21</f>
        <v>330.6</v>
      </c>
      <c r="G23" s="9"/>
    </row>
    <row r="24" ht="20.05" customHeight="1">
      <c r="A24" t="s" s="7">
        <v>16</v>
      </c>
      <c r="B24" s="18">
        <f>B22-B23</f>
        <v>35</v>
      </c>
      <c r="C24" s="19">
        <f>C22-C23</f>
        <v>43.6</v>
      </c>
      <c r="D24" s="19">
        <f>D22-D23</f>
        <v>52.2</v>
      </c>
      <c r="E24" s="19">
        <f>E22-E23</f>
        <v>60.8</v>
      </c>
      <c r="F24" s="19">
        <f>F22-F23</f>
        <v>69.40000000000001</v>
      </c>
      <c r="G24" s="19">
        <f>F24*B5</f>
        <v>555.2</v>
      </c>
    </row>
    <row r="25" ht="20.05" customHeight="1">
      <c r="A25" t="s" s="7">
        <v>17</v>
      </c>
      <c r="B25" s="18">
        <f>B24*B19</f>
        <v>31.01</v>
      </c>
      <c r="C25" s="19">
        <f>C24*C19</f>
        <v>34.2258256</v>
      </c>
      <c r="D25" s="19">
        <f>D24*D19</f>
        <v>36.3054370032</v>
      </c>
      <c r="E25" s="19">
        <f>E24*E19</f>
        <v>37.4660981769728</v>
      </c>
      <c r="F25" s="19">
        <f>F24*F19</f>
        <v>37.8903031438318</v>
      </c>
      <c r="G25" s="19">
        <f>G24*G19</f>
        <v>303.122425150655</v>
      </c>
    </row>
    <row r="26" ht="20.05" customHeight="1">
      <c r="A26" s="16"/>
      <c r="B26" s="17"/>
      <c r="C26" s="9"/>
      <c r="D26" s="9"/>
      <c r="E26" s="9"/>
      <c r="F26" s="9"/>
      <c r="G26" s="9"/>
    </row>
    <row r="27" ht="20.05" customHeight="1">
      <c r="A27" t="s" s="7">
        <v>18</v>
      </c>
      <c r="B27" s="18">
        <f>SUM(B25:G25)</f>
        <v>480.020089074660</v>
      </c>
      <c r="C27" s="9"/>
      <c r="D27" s="9"/>
      <c r="E27" s="9"/>
      <c r="F27" s="9"/>
      <c r="G27" s="9"/>
    </row>
    <row r="28" ht="20.05" customHeight="1">
      <c r="A28" t="s" s="7">
        <v>19</v>
      </c>
      <c r="B28" s="18">
        <f>B21</f>
        <v>2500</v>
      </c>
      <c r="C28" s="9"/>
      <c r="D28" s="9"/>
      <c r="E28" s="9"/>
      <c r="F28" s="9"/>
      <c r="G28" s="9"/>
    </row>
    <row r="29" ht="32.05" customHeight="1">
      <c r="A29" t="s" s="7">
        <v>10</v>
      </c>
      <c r="B29" s="18">
        <f>B13</f>
        <v>1500</v>
      </c>
      <c r="C29" s="9"/>
      <c r="D29" s="9"/>
      <c r="E29" s="9"/>
      <c r="F29" s="9"/>
      <c r="G29" s="9"/>
    </row>
    <row r="30" ht="20.05" customHeight="1">
      <c r="A30" t="s" s="7">
        <v>11</v>
      </c>
      <c r="B30" s="20">
        <f>B27+B28-B29</f>
        <v>1480.020089074660</v>
      </c>
      <c r="C30" s="9"/>
      <c r="D30" s="9"/>
      <c r="E30" s="9"/>
      <c r="F30" s="9"/>
      <c r="G30" s="9"/>
    </row>
    <row r="31" ht="20.05" customHeight="1">
      <c r="A31" s="16"/>
      <c r="B31" s="17"/>
      <c r="C31" s="9"/>
      <c r="D31" s="9"/>
      <c r="E31" s="9"/>
      <c r="F31" s="9"/>
      <c r="G31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