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<sst xmlns="http://schemas.openxmlformats.org/spreadsheetml/2006/main" uniqueCount="42">
  <si>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</si>
  <si>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</si>
  <si>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</si>
  <si>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</si>
  <si>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</si>
  <si>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</si>
  <si>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</si>
  <si>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</si>
  <si>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</si>
  <si>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</si>
  <si>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</si>
  <si>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</si>
  <si>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</si>
  <si>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</si>
  <si>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</si>
  <si>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</si>
  <si>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</si>
  <si>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</si>
  <si>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</si>
  <si>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</si>
  <si>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</si>
  <si>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</si>
  <si>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</si>
  <si>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</si>
  <si>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</si>
  <si>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</si>
  <si>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</si>
  <si>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</si>
  <si>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</si>
  <si>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</si>
  <si>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</si>
  <si>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sz val="11"/>
        <color indexed="8"/>
        <rFont val="Calibri"/>
      </rPr>
      <t>Average return (μ)</t>
    </r>
  </si>
  <si>
    <r>
      <rPr>
        <sz val="11"/>
        <color indexed="8"/>
        <rFont val="Calibri"/>
      </rPr>
      <t>Standard deviation of returns (σ)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</si>
  <si>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</si>
  <si>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</si>
  <si>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</si>
  <si>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</si>
  <si>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</si>
  <si>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MONTH n°</t>
  </si>
  <si>
    <t>Monthly return</t>
  </si>
  <si>
    <t>Monthly return + 1</t>
  </si>
  <si>
    <t>Yearly return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</si>
</sst>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&quot;-&quot;#,##0&quot; &quot;;&quot; &quot;* &quot;-&quot;??&quot; &quot;"/>
    <numFmt numFmtId="60" formatCode="0.0000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sz val="10"/>
      <color indexed="8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3" fillId="4" borderId="3" applyNumberFormat="1" applyFont="1" applyFill="1" applyBorder="1" applyAlignment="1" applyProtection="0">
      <alignment horizontal="center" vertical="bottom"/>
    </xf>
    <xf numFmtId="0" fontId="3" fillId="4" borderId="3" applyNumberFormat="0" applyFont="1" applyFill="1" applyBorder="1" applyAlignment="1" applyProtection="0">
      <alignment horizontal="center"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3" applyNumberFormat="0" applyFont="1" applyFill="1" applyBorder="1" applyAlignment="1" applyProtection="0">
      <alignment horizontal="center" vertical="bottom"/>
    </xf>
    <xf numFmtId="49" fontId="3" fillId="6" borderId="3" applyNumberFormat="1" applyFont="1" applyFill="1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vertical="bottom"/>
    </xf>
    <xf numFmtId="9" fontId="4" borderId="5" applyNumberFormat="1" applyFont="1" applyFill="0" applyBorder="1" applyAlignment="1" applyProtection="0">
      <alignment vertical="bottom"/>
    </xf>
    <xf numFmtId="9" fontId="0" borderId="5" applyNumberFormat="1" applyFont="1" applyFill="0" applyBorder="1" applyAlignment="1" applyProtection="0">
      <alignment vertical="bottom"/>
    </xf>
    <xf numFmtId="9" fontId="5" borderId="5" applyNumberFormat="1" applyFont="1" applyFill="0" applyBorder="1" applyAlignment="1" applyProtection="0">
      <alignment vertical="bottom"/>
    </xf>
    <xf numFmtId="9" fontId="6" borderId="5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9" fontId="7" fillId="7" borderId="7" applyNumberFormat="1" applyFont="1" applyFill="1" applyBorder="1" applyAlignment="1" applyProtection="0">
      <alignment horizontal="center" vertical="bottom"/>
    </xf>
    <xf numFmtId="49" fontId="8" fillId="2" borderId="8" applyNumberFormat="1" applyFont="1" applyFill="1" applyBorder="1" applyAlignment="1" applyProtection="0">
      <alignment horizontal="right" vertical="center"/>
    </xf>
    <xf numFmtId="49" fontId="8" fillId="2" borderId="5" applyNumberFormat="1" applyFont="1" applyFill="1" applyBorder="1" applyAlignment="1" applyProtection="0">
      <alignment horizontal="right" vertical="center"/>
    </xf>
    <xf numFmtId="59" fontId="8" fillId="2" borderId="1" applyNumberFormat="1" applyFont="1" applyFill="1" applyBorder="1" applyAlignment="1" applyProtection="0">
      <alignment vertical="center"/>
    </xf>
    <xf numFmtId="10" fontId="8" fillId="2" borderId="1" applyNumberFormat="1" applyFont="1" applyFill="1" applyBorder="1" applyAlignment="1" applyProtection="0">
      <alignment vertical="center"/>
    </xf>
    <xf numFmtId="1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9" fontId="4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9" fontId="5" borderId="1" applyNumberFormat="1" applyFont="1" applyFill="0" applyBorder="1" applyAlignment="1" applyProtection="0">
      <alignment vertical="bottom"/>
    </xf>
    <xf numFmtId="9" fontId="6" borderId="1" applyNumberFormat="1" applyFont="1" applyFill="0" applyBorder="1" applyAlignment="1" applyProtection="0">
      <alignment vertical="bottom"/>
    </xf>
    <xf numFmtId="9" fontId="0" borderId="2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horizontal="right" vertical="bottom"/>
    </xf>
    <xf numFmtId="49" fontId="8" fillId="2" borderId="1" applyNumberFormat="1" applyFont="1" applyFill="1" applyBorder="1" applyAlignment="1" applyProtection="0">
      <alignment horizontal="right" vertical="center"/>
    </xf>
    <xf numFmtId="49" fontId="3" borderId="9" applyNumberFormat="1" applyFont="1" applyFill="0" applyBorder="1" applyAlignment="1" applyProtection="0">
      <alignment vertical="bottom"/>
    </xf>
    <xf numFmtId="9" fontId="0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9" fontId="0" borderId="10" applyNumberFormat="1" applyFont="1" applyFill="0" applyBorder="1" applyAlignment="1" applyProtection="0">
      <alignment horizontal="center" vertical="bottom"/>
    </xf>
    <xf numFmtId="10" fontId="0" borderId="9" applyNumberFormat="1" applyFont="1" applyFill="0" applyBorder="1" applyAlignment="1" applyProtection="0">
      <alignment vertical="bottom"/>
    </xf>
    <xf numFmtId="59" fontId="8" fillId="2" borderId="9" applyNumberFormat="1" applyFont="1" applyFill="1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3" borderId="12" applyNumberFormat="0" applyFont="1" applyFill="0" applyBorder="1" applyAlignment="1" applyProtection="0">
      <alignment horizontal="center" vertical="bottom"/>
    </xf>
    <xf numFmtId="10" fontId="0" borderId="12" applyNumberFormat="1" applyFont="1" applyFill="0" applyBorder="1" applyAlignment="1" applyProtection="0">
      <alignment vertical="bottom"/>
    </xf>
    <xf numFmtId="49" fontId="3" fillId="3" borderId="7" applyNumberFormat="1" applyFont="1" applyFill="1" applyBorder="1" applyAlignment="1" applyProtection="0">
      <alignment horizontal="center" vertical="bottom"/>
    </xf>
    <xf numFmtId="0" fontId="3" fillId="3" borderId="7" applyNumberFormat="0" applyFont="1" applyFill="1" applyBorder="1" applyAlignment="1" applyProtection="0">
      <alignment horizontal="center" vertical="bottom"/>
    </xf>
    <xf numFmtId="49" fontId="3" fillId="4" borderId="7" applyNumberFormat="1" applyFont="1" applyFill="1" applyBorder="1" applyAlignment="1" applyProtection="0">
      <alignment horizontal="center" vertical="bottom"/>
    </xf>
    <xf numFmtId="0" fontId="3" fillId="4" borderId="7" applyNumberFormat="0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horizontal="center" vertical="bottom"/>
    </xf>
    <xf numFmtId="0" fontId="0" fillId="5" borderId="7" applyNumberFormat="0" applyFont="1" applyFill="1" applyBorder="1" applyAlignment="1" applyProtection="0">
      <alignment vertical="bottom"/>
    </xf>
    <xf numFmtId="49" fontId="3" fillId="6" borderId="7" applyNumberFormat="1" applyFont="1" applyFill="1" applyBorder="1" applyAlignment="1" applyProtection="0">
      <alignment horizontal="center" vertical="bottom"/>
    </xf>
    <xf numFmtId="10" fontId="0" fillId="6" borderId="7" applyNumberFormat="1" applyFont="1" applyFill="1" applyBorder="1" applyAlignment="1" applyProtection="0">
      <alignment vertical="bottom"/>
    </xf>
    <xf numFmtId="10" fontId="0" borderId="4" applyNumberFormat="1" applyFont="1" applyFill="0" applyBorder="1" applyAlignment="1" applyProtection="0">
      <alignment vertical="bottom"/>
    </xf>
    <xf numFmtId="10" fontId="8" fillId="2" borderId="5" applyNumberFormat="1" applyFont="1" applyFill="1" applyBorder="1" applyAlignment="1" applyProtection="0">
      <alignment vertical="center"/>
    </xf>
    <xf numFmtId="59" fontId="8" fillId="2" borderId="5" applyNumberFormat="1" applyFont="1" applyFill="1" applyBorder="1" applyAlignment="1" applyProtection="0">
      <alignment vertical="center"/>
    </xf>
    <xf numFmtId="10" fontId="0" borderId="5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10" fontId="0" fillId="7" borderId="7" applyNumberFormat="1" applyFont="1" applyFill="1" applyBorder="1" applyAlignment="1" applyProtection="0">
      <alignment horizontal="center" vertical="bottom"/>
    </xf>
    <xf numFmtId="59" fontId="0" fillId="7" borderId="7" applyNumberFormat="1" applyFont="1" applyFill="1" applyBorder="1" applyAlignment="1" applyProtection="0">
      <alignment vertical="bottom"/>
    </xf>
    <xf numFmtId="10" fontId="0" borderId="8" applyNumberFormat="1" applyFont="1" applyFill="0" applyBorder="1" applyAlignment="1" applyProtection="0">
      <alignment vertical="bottom"/>
    </xf>
    <xf numFmtId="59" fontId="0" borderId="9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10" fontId="0" fillId="7" borderId="14" applyNumberFormat="1" applyFont="1" applyFill="1" applyBorder="1" applyAlignment="1" applyProtection="0">
      <alignment horizontal="center" vertical="bottom"/>
    </xf>
    <xf numFmtId="59" fontId="0" fillId="7" borderId="14" applyNumberFormat="1" applyFont="1" applyFill="1" applyBorder="1" applyAlignment="1" applyProtection="0">
      <alignment vertical="bottom"/>
    </xf>
    <xf numFmtId="10" fontId="0" borderId="15" applyNumberFormat="1" applyFont="1" applyFill="0" applyBorder="1" applyAlignment="1" applyProtection="0">
      <alignment vertical="bottom"/>
    </xf>
    <xf numFmtId="0" fontId="3" borderId="11" applyNumberFormat="0" applyFont="1" applyFill="0" applyBorder="1" applyAlignment="1" applyProtection="0">
      <alignment horizontal="center" vertical="bottom"/>
    </xf>
    <xf numFmtId="10" fontId="0" borderId="11" applyNumberFormat="1" applyFont="1" applyFill="0" applyBorder="1" applyAlignment="1" applyProtection="0">
      <alignment vertical="bottom"/>
    </xf>
    <xf numFmtId="0" fontId="3" borderId="16" applyNumberFormat="0" applyFont="1" applyFill="0" applyBorder="1" applyAlignment="1" applyProtection="0">
      <alignment horizontal="center" vertical="bottom"/>
    </xf>
    <xf numFmtId="10" fontId="0" borderId="16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60" fontId="0" fillId="7" borderId="7" applyNumberFormat="1" applyFont="1" applyFill="1" applyBorder="1" applyAlignment="1" applyProtection="0">
      <alignment vertical="bottom"/>
    </xf>
    <xf numFmtId="59" fontId="0" borderId="17" applyNumberFormat="1" applyFont="1" applyFill="0" applyBorder="1" applyAlignment="1" applyProtection="0">
      <alignment vertical="bottom"/>
    </xf>
    <xf numFmtId="60" fontId="0" fillId="7" borderId="7" applyNumberFormat="1" applyFont="1" applyFill="1" applyBorder="1" applyAlignment="1" applyProtection="0">
      <alignment horizontal="center" vertical="bottom"/>
    </xf>
    <xf numFmtId="59" fontId="0" borderId="18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10" fontId="0" fillId="7" borderId="14" applyNumberFormat="1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3" borderId="9" applyNumberFormat="0" applyFont="1" applyFill="0" applyBorder="1" applyAlignment="1" applyProtection="0">
      <alignment horizontal="center" vertical="bottom"/>
    </xf>
    <xf numFmtId="49" fontId="3" borderId="16" applyNumberFormat="1" applyFont="1" applyFill="0" applyBorder="1" applyAlignment="1" applyProtection="0">
      <alignment horizontal="center" vertical="bottom"/>
    </xf>
    <xf numFmtId="49" fontId="3" borderId="16" applyNumberFormat="1" applyFont="1" applyFill="0" applyBorder="1" applyAlignment="1" applyProtection="0">
      <alignment vertical="bottom"/>
    </xf>
    <xf numFmtId="10" fontId="0" borderId="2" applyNumberFormat="1" applyFont="1" applyFill="0" applyBorder="1" applyAlignment="1" applyProtection="0">
      <alignment vertical="bottom"/>
    </xf>
    <xf numFmtId="10" fontId="0" fillId="7" borderId="7" applyNumberFormat="1" applyFont="1" applyFill="1" applyBorder="1" applyAlignment="1" applyProtection="0">
      <alignment vertical="bottom"/>
    </xf>
    <xf numFmtId="10" fontId="0" borderId="17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10" fontId="0" fillId="7" borderId="20" applyNumberFormat="1" applyFont="1" applyFill="1" applyBorder="1" applyAlignment="1" applyProtection="0">
      <alignment horizontal="center" vertical="bottom"/>
    </xf>
    <xf numFmtId="10" fontId="0" fillId="7" borderId="2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ffffc000"/>
      <rgbColor rgb="ffc00000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3">
        <v>1</v>
      </c>
      <c r="E1" t="s" s="4">
        <v>1</v>
      </c>
      <c r="F1" t="s" s="3">
        <v>2</v>
      </c>
      <c r="G1" t="s" s="3">
        <v>2</v>
      </c>
      <c r="H1" t="s" s="4">
        <v>2</v>
      </c>
      <c r="I1" t="s" s="3">
        <v>3</v>
      </c>
      <c r="J1" t="s" s="4">
        <v>3</v>
      </c>
    </row>
    <row r="2" ht="15" customHeight="1">
      <c r="A2" s="2"/>
      <c r="B2" s="2"/>
      <c r="C2" t="s" s="3">
        <v>4</v>
      </c>
      <c r="D2" t="s" s="3">
        <v>5</v>
      </c>
      <c r="E2" t="s" s="4">
        <v>6</v>
      </c>
      <c r="F2" t="s" s="3">
        <v>4</v>
      </c>
      <c r="G2" t="s" s="3">
        <v>7</v>
      </c>
      <c r="H2" t="s" s="4">
        <v>6</v>
      </c>
      <c r="I2" s="2"/>
      <c r="J2" t="s" s="4">
        <v>6</v>
      </c>
    </row>
    <row r="3" ht="15" customHeight="1">
      <c r="A3" s="5">
        <v>1</v>
      </c>
      <c r="B3" s="6">
        <v>54789</v>
      </c>
      <c r="C3" s="5">
        <v>100</v>
      </c>
      <c r="D3" s="5">
        <v>7.5416</v>
      </c>
      <c r="E3" s="7"/>
      <c r="F3" s="5">
        <v>100</v>
      </c>
      <c r="G3" s="5">
        <v>14.793</v>
      </c>
      <c r="H3" s="7"/>
      <c r="I3" s="5">
        <v>100</v>
      </c>
      <c r="J3" s="7"/>
    </row>
    <row r="4" ht="15" customHeight="1">
      <c r="A4" s="5">
        <v>2</v>
      </c>
      <c r="B4" s="6">
        <v>54820</v>
      </c>
      <c r="C4" s="5">
        <v>98.5374677002584</v>
      </c>
      <c r="D4" s="5">
        <v>7.6786</v>
      </c>
      <c r="E4" s="8">
        <v>-0.01462532299741596</v>
      </c>
      <c r="F4" s="5">
        <v>102.7858680767351</v>
      </c>
      <c r="G4" s="5">
        <v>15.617</v>
      </c>
      <c r="H4" s="8">
        <v>0.02785868076735085</v>
      </c>
      <c r="I4" s="5">
        <v>100.7010138318321</v>
      </c>
      <c r="J4" s="8">
        <v>0.007010138318320713</v>
      </c>
    </row>
    <row r="5" ht="15" customHeight="1">
      <c r="A5" s="5">
        <v>3</v>
      </c>
      <c r="B5" s="6">
        <v>54848</v>
      </c>
      <c r="C5" s="5">
        <v>98.6046511627907</v>
      </c>
      <c r="D5" s="5">
        <v>7.8368</v>
      </c>
      <c r="E5" s="8">
        <v>0.0006818062621282736</v>
      </c>
      <c r="F5" s="5">
        <v>101.7153902396659</v>
      </c>
      <c r="G5" s="5">
        <v>15.446</v>
      </c>
      <c r="H5" s="8">
        <v>-0.01041464023313074</v>
      </c>
      <c r="I5" s="5">
        <v>101.4284099046471</v>
      </c>
      <c r="J5" s="8">
        <v>0.007223324226206049</v>
      </c>
    </row>
    <row r="6" ht="15" customHeight="1">
      <c r="A6" s="5">
        <v>4</v>
      </c>
      <c r="B6" s="6">
        <v>54879</v>
      </c>
      <c r="C6" s="5">
        <v>97.23514211886305</v>
      </c>
      <c r="D6" s="5">
        <v>7.8159</v>
      </c>
      <c r="E6" s="8">
        <v>-0.0138888888888889</v>
      </c>
      <c r="F6" s="5">
        <v>102.1575177840705</v>
      </c>
      <c r="G6" s="5">
        <v>15.091</v>
      </c>
      <c r="H6" s="8">
        <v>0.00434671236440113</v>
      </c>
      <c r="I6" s="5">
        <v>102.1859571100139</v>
      </c>
      <c r="J6" s="8">
        <v>0.007468787158144954</v>
      </c>
    </row>
    <row r="7" ht="15" customHeight="1">
      <c r="A7" s="5">
        <v>5</v>
      </c>
      <c r="B7" s="6">
        <v>54909</v>
      </c>
      <c r="C7" s="5">
        <v>98.5219638242894</v>
      </c>
      <c r="D7" s="5">
        <v>7.7562</v>
      </c>
      <c r="E7" s="8">
        <v>0.01323412171140039</v>
      </c>
      <c r="F7" s="5">
        <v>103.6309396371686</v>
      </c>
      <c r="G7" s="5">
        <v>11.61</v>
      </c>
      <c r="H7" s="8">
        <v>0.014423038901674</v>
      </c>
      <c r="I7" s="5">
        <v>102.9472732069498</v>
      </c>
      <c r="J7" s="8">
        <v>0.007450300593811035</v>
      </c>
    </row>
    <row r="8" ht="15" customHeight="1">
      <c r="A8" s="5">
        <v>6</v>
      </c>
      <c r="B8" s="6">
        <v>54940</v>
      </c>
      <c r="C8" s="5">
        <v>96.44444444444444</v>
      </c>
      <c r="D8" s="5">
        <v>7.6266</v>
      </c>
      <c r="E8" s="8">
        <v>-0.02108686529584554</v>
      </c>
      <c r="F8" s="5">
        <v>101.2627598938409</v>
      </c>
      <c r="G8" s="5">
        <v>12.176</v>
      </c>
      <c r="H8" s="8">
        <v>-0.02285205317658139</v>
      </c>
      <c r="I8" s="5">
        <v>103.6633626050579</v>
      </c>
      <c r="J8" s="8">
        <v>0.006955885044847237</v>
      </c>
    </row>
    <row r="9" ht="15" customHeight="1">
      <c r="A9" s="5">
        <v>7</v>
      </c>
      <c r="B9" s="6">
        <v>54970</v>
      </c>
      <c r="C9" s="5">
        <v>98.38242894056847</v>
      </c>
      <c r="D9" s="5">
        <v>7.4302</v>
      </c>
      <c r="E9" s="8">
        <v>0.02009430929160862</v>
      </c>
      <c r="F9" s="5">
        <v>101.0650244594087</v>
      </c>
      <c r="G9" s="5">
        <v>13.299</v>
      </c>
      <c r="H9" s="8">
        <v>-0.001952696476370273</v>
      </c>
      <c r="I9" s="5">
        <v>104.3869897863039</v>
      </c>
      <c r="J9" s="8">
        <v>0.006980548991092726</v>
      </c>
    </row>
    <row r="10" ht="15" customHeight="1">
      <c r="A10" s="5">
        <v>8</v>
      </c>
      <c r="B10" s="6">
        <v>55001</v>
      </c>
      <c r="C10" s="5">
        <v>102.8630490956072</v>
      </c>
      <c r="D10" s="5">
        <v>7.4484</v>
      </c>
      <c r="E10" s="8">
        <v>0.04554289016126495</v>
      </c>
      <c r="F10" s="5">
        <v>110.6843786987029</v>
      </c>
      <c r="G10" s="5">
        <v>14.926</v>
      </c>
      <c r="H10" s="8">
        <v>0.09517985367091744</v>
      </c>
      <c r="I10" s="5">
        <v>105.0955414012739</v>
      </c>
      <c r="J10" s="8">
        <v>0.006787738744268299</v>
      </c>
    </row>
    <row r="11" ht="15" customHeight="1">
      <c r="A11" s="5">
        <v>9</v>
      </c>
      <c r="B11" s="6">
        <v>55032</v>
      </c>
      <c r="C11" s="5">
        <v>99.40568475452196</v>
      </c>
      <c r="D11" s="5">
        <v>7.5198</v>
      </c>
      <c r="E11" s="8">
        <v>-0.03361133440514479</v>
      </c>
      <c r="F11" s="5">
        <v>108.0461557727032</v>
      </c>
      <c r="G11" s="5">
        <v>15.902</v>
      </c>
      <c r="H11" s="8">
        <v>-0.0238355489457213</v>
      </c>
      <c r="I11" s="5">
        <v>105.777710775261</v>
      </c>
      <c r="J11" s="8">
        <v>0.00649094495248339</v>
      </c>
    </row>
    <row r="12" ht="15" customHeight="1">
      <c r="A12" s="5">
        <v>10</v>
      </c>
      <c r="B12" s="6">
        <v>55062</v>
      </c>
      <c r="C12" s="5">
        <v>101.2919896640827</v>
      </c>
      <c r="D12" s="5">
        <v>7.5483</v>
      </c>
      <c r="E12" s="8">
        <v>0.01897582531843007</v>
      </c>
      <c r="F12" s="5">
        <v>110.9061493902316</v>
      </c>
      <c r="G12" s="5">
        <v>15.62</v>
      </c>
      <c r="H12" s="8">
        <v>0.02647010989955932</v>
      </c>
      <c r="I12" s="5">
        <v>106.497569064938</v>
      </c>
      <c r="J12" s="8">
        <v>0.006805387301360944</v>
      </c>
    </row>
    <row r="13" ht="15" customHeight="1">
      <c r="A13" s="5">
        <v>11</v>
      </c>
      <c r="B13" s="6">
        <v>55093</v>
      </c>
      <c r="C13" s="5">
        <v>102.1395348837209</v>
      </c>
      <c r="D13" s="5">
        <v>7.6323</v>
      </c>
      <c r="E13" s="8">
        <v>0.008367346938775432</v>
      </c>
      <c r="F13" s="5">
        <v>106.9441695313731</v>
      </c>
      <c r="G13" s="5">
        <v>15.728</v>
      </c>
      <c r="H13" s="8">
        <v>-0.03572371667974853</v>
      </c>
      <c r="I13" s="5">
        <v>107.1872762220631</v>
      </c>
      <c r="J13" s="8">
        <v>0.006476271366387045</v>
      </c>
    </row>
    <row r="14" ht="15" customHeight="1">
      <c r="A14" s="5">
        <v>12</v>
      </c>
      <c r="B14" s="6">
        <v>55123</v>
      </c>
      <c r="C14" s="5">
        <v>103.0645994832041</v>
      </c>
      <c r="D14" s="5">
        <v>7.6618</v>
      </c>
      <c r="E14" s="8">
        <v>0.00905687107872903</v>
      </c>
      <c r="F14" s="5">
        <v>111.590245321204</v>
      </c>
      <c r="G14" s="5">
        <v>15.589</v>
      </c>
      <c r="H14" s="8">
        <v>0.04344393724491829</v>
      </c>
      <c r="I14" s="5">
        <v>107.8958278370331</v>
      </c>
      <c r="J14" s="8">
        <v>0.006610407876230629</v>
      </c>
    </row>
    <row r="15" ht="15" customHeight="1">
      <c r="A15" s="5">
        <v>13</v>
      </c>
      <c r="B15" s="6">
        <v>55154</v>
      </c>
      <c r="C15" s="5">
        <v>104.3255813953488</v>
      </c>
      <c r="D15" s="5">
        <v>8.024900000000001</v>
      </c>
      <c r="E15" s="8">
        <v>0.0122348693777265</v>
      </c>
      <c r="F15" s="5">
        <v>114.5891990806009</v>
      </c>
      <c r="G15" s="5">
        <v>16.007</v>
      </c>
      <c r="H15" s="8">
        <v>0.02687469456460742</v>
      </c>
      <c r="I15" s="5">
        <v>108.6081483435722</v>
      </c>
      <c r="J15" s="8">
        <v>0.006601928182199401</v>
      </c>
    </row>
    <row r="16" ht="15" customHeight="1">
      <c r="A16" s="5">
        <v>14</v>
      </c>
      <c r="B16" s="6">
        <v>55185</v>
      </c>
      <c r="C16" s="5">
        <v>102.9457364341085</v>
      </c>
      <c r="D16" s="5">
        <v>8.367900000000001</v>
      </c>
      <c r="E16" s="8">
        <v>-0.0132263337791648</v>
      </c>
      <c r="F16" s="5">
        <v>109.3820313225855</v>
      </c>
      <c r="G16" s="5">
        <v>17.448</v>
      </c>
      <c r="H16" s="8">
        <v>-0.04544204689268116</v>
      </c>
      <c r="I16" s="5">
        <v>109.2601665850073</v>
      </c>
      <c r="J16" s="8">
        <v>0.006003400770378396</v>
      </c>
    </row>
    <row r="17" ht="15" customHeight="1">
      <c r="A17" s="5">
        <v>15</v>
      </c>
      <c r="B17" s="6">
        <v>55213</v>
      </c>
      <c r="C17" s="5">
        <v>101.3643410852713</v>
      </c>
      <c r="D17" s="5">
        <v>8.6251</v>
      </c>
      <c r="E17" s="8">
        <v>-0.01536144578313249</v>
      </c>
      <c r="F17" s="5">
        <v>103.1439732097773</v>
      </c>
      <c r="G17" s="5">
        <v>16.572</v>
      </c>
      <c r="H17" s="8">
        <v>-0.05703000792160377</v>
      </c>
      <c r="I17" s="5">
        <v>109.9951004409603</v>
      </c>
      <c r="J17" s="8">
        <v>0.00672645739910336</v>
      </c>
    </row>
    <row r="18" ht="15" customHeight="1">
      <c r="A18" s="5">
        <v>16</v>
      </c>
      <c r="B18" s="6">
        <v>55244</v>
      </c>
      <c r="C18" s="5">
        <v>100.3617571059432</v>
      </c>
      <c r="D18" s="5">
        <v>8.590299999999999</v>
      </c>
      <c r="E18" s="8">
        <v>-0.009890894259202605</v>
      </c>
      <c r="F18" s="5">
        <v>94.5932790149988</v>
      </c>
      <c r="G18" s="5">
        <v>15.171</v>
      </c>
      <c r="H18" s="8">
        <v>-0.08290057022903176</v>
      </c>
      <c r="I18" s="5">
        <v>110.7111898390683</v>
      </c>
      <c r="J18" s="8">
        <v>0.006510193592598885</v>
      </c>
    </row>
    <row r="19" ht="15" customHeight="1">
      <c r="A19" s="5">
        <v>17</v>
      </c>
      <c r="B19" s="6">
        <v>55274</v>
      </c>
      <c r="C19" s="5">
        <v>100.0516795865633</v>
      </c>
      <c r="D19" s="5">
        <v>8.4862</v>
      </c>
      <c r="E19" s="8">
        <v>-0.003089598352214218</v>
      </c>
      <c r="F19" s="5">
        <v>96.52862215363983</v>
      </c>
      <c r="G19" s="5">
        <v>12.08</v>
      </c>
      <c r="H19" s="8">
        <v>0.02045962629474089</v>
      </c>
      <c r="I19" s="5">
        <v>111.4611992612973</v>
      </c>
      <c r="J19" s="8">
        <v>0.006774468085106302</v>
      </c>
    </row>
    <row r="20" ht="15" customHeight="1">
      <c r="A20" s="5">
        <v>18</v>
      </c>
      <c r="B20" s="6">
        <v>55305</v>
      </c>
      <c r="C20" s="5">
        <v>103.374677002584</v>
      </c>
      <c r="D20" s="5">
        <v>8.3588</v>
      </c>
      <c r="E20" s="8">
        <v>0.03321280991735535</v>
      </c>
      <c r="F20" s="5">
        <v>106.6442337600433</v>
      </c>
      <c r="G20" s="5">
        <v>12.304</v>
      </c>
      <c r="H20" s="8">
        <v>0.1047939085912046</v>
      </c>
      <c r="I20" s="5">
        <v>112.1885953341123</v>
      </c>
      <c r="J20" s="8">
        <v>0.006526002569824956</v>
      </c>
    </row>
    <row r="21" ht="15" customHeight="1">
      <c r="A21" s="5">
        <v>19</v>
      </c>
      <c r="B21" s="6">
        <v>55335</v>
      </c>
      <c r="C21" s="5">
        <v>105.2713178294574</v>
      </c>
      <c r="D21" s="5">
        <v>8.3552</v>
      </c>
      <c r="E21" s="8">
        <v>0.01834724791281303</v>
      </c>
      <c r="F21" s="5">
        <v>105.6252600453236</v>
      </c>
      <c r="G21" s="5">
        <v>13.454</v>
      </c>
      <c r="H21" s="8">
        <v>-0.009554888049666364</v>
      </c>
      <c r="I21" s="5">
        <v>112.9310669732032</v>
      </c>
      <c r="J21" s="8">
        <v>0.006618066986931777</v>
      </c>
    </row>
    <row r="22" ht="15" customHeight="1">
      <c r="A22" s="5">
        <v>20</v>
      </c>
      <c r="B22" s="6">
        <v>55366</v>
      </c>
      <c r="C22" s="5">
        <v>108.5684754521964</v>
      </c>
      <c r="D22" s="5">
        <v>8.6884</v>
      </c>
      <c r="E22" s="8">
        <v>0.0313205694648994</v>
      </c>
      <c r="F22" s="5">
        <v>105.5907219868069</v>
      </c>
      <c r="G22" s="5">
        <v>15.039</v>
      </c>
      <c r="H22" s="8">
        <v>-0.0003269867312227486</v>
      </c>
      <c r="I22" s="5">
        <v>113.6660008291561</v>
      </c>
      <c r="J22" s="8">
        <v>0.00650780937124533</v>
      </c>
    </row>
    <row r="23" ht="15" customHeight="1">
      <c r="A23" s="5">
        <v>21</v>
      </c>
      <c r="B23" s="6">
        <v>55397</v>
      </c>
      <c r="C23" s="5">
        <v>107.7209302325581</v>
      </c>
      <c r="D23" s="5">
        <v>8.913399999999999</v>
      </c>
      <c r="E23" s="8">
        <v>-0.007806549885757733</v>
      </c>
      <c r="F23" s="5">
        <v>94.90957491931022</v>
      </c>
      <c r="G23" s="5">
        <v>14.697</v>
      </c>
      <c r="H23" s="8">
        <v>-0.101156113591412</v>
      </c>
      <c r="I23" s="5">
        <v>114.3632457694192</v>
      </c>
      <c r="J23" s="8">
        <v>0.0061341556417655</v>
      </c>
    </row>
    <row r="24" ht="15" customHeight="1">
      <c r="A24" s="5">
        <v>22</v>
      </c>
      <c r="B24" s="6">
        <v>55427</v>
      </c>
      <c r="C24" s="5">
        <v>108.9250645994832</v>
      </c>
      <c r="D24" s="5">
        <v>8.7913</v>
      </c>
      <c r="E24" s="8">
        <v>0.01117827672231814</v>
      </c>
      <c r="F24" s="5">
        <v>86.81938817142188</v>
      </c>
      <c r="G24" s="5">
        <v>13.251</v>
      </c>
      <c r="H24" s="8">
        <v>-0.08524099654609577</v>
      </c>
      <c r="I24" s="5">
        <v>115.0755662759583</v>
      </c>
      <c r="J24" s="8">
        <v>0.006228578961244419</v>
      </c>
    </row>
    <row r="25" ht="15" customHeight="1">
      <c r="A25" s="5">
        <v>23</v>
      </c>
      <c r="B25" s="6">
        <v>55458</v>
      </c>
      <c r="C25" s="5">
        <v>113.7932816537468</v>
      </c>
      <c r="D25" s="5">
        <v>8.5809</v>
      </c>
      <c r="E25" s="8">
        <v>0.0446932675428192</v>
      </c>
      <c r="F25" s="5">
        <v>92.14552035321729</v>
      </c>
      <c r="G25" s="5">
        <v>11.908</v>
      </c>
      <c r="H25" s="8">
        <v>0.06134726694087214</v>
      </c>
      <c r="I25" s="5">
        <v>115.7577356499454</v>
      </c>
      <c r="J25" s="8">
        <v>0.005928012314544897</v>
      </c>
    </row>
    <row r="26" ht="15" customHeight="1">
      <c r="A26" s="5">
        <v>24</v>
      </c>
      <c r="B26" s="6">
        <v>55488</v>
      </c>
      <c r="C26" s="5">
        <v>115.6795865633075</v>
      </c>
      <c r="D26" s="5">
        <v>8.2524</v>
      </c>
      <c r="E26" s="8">
        <v>0.01657659294245876</v>
      </c>
      <c r="F26" s="5">
        <v>92.08371540639781</v>
      </c>
      <c r="G26" s="5">
        <v>13.015</v>
      </c>
      <c r="H26" s="8">
        <v>-0.0006707319746262674</v>
      </c>
      <c r="I26" s="5">
        <v>116.4436739155014</v>
      </c>
      <c r="J26" s="8">
        <v>0.005925636517548908</v>
      </c>
    </row>
    <row r="27" ht="15" customHeight="1">
      <c r="A27" s="5">
        <v>25</v>
      </c>
      <c r="B27" s="6">
        <v>55519</v>
      </c>
      <c r="C27" s="5">
        <v>116.8217054263566</v>
      </c>
      <c r="D27" s="5">
        <v>8.263500000000001</v>
      </c>
      <c r="E27" s="8">
        <v>0.009873123659756936</v>
      </c>
      <c r="F27" s="5">
        <v>93.21781598284004</v>
      </c>
      <c r="G27" s="5">
        <v>13.202</v>
      </c>
      <c r="H27" s="8">
        <v>0.01231597325799722</v>
      </c>
      <c r="I27" s="5">
        <v>117.1069988316436</v>
      </c>
      <c r="J27" s="8">
        <v>0.005696530295184054</v>
      </c>
    </row>
    <row r="28" ht="15" customHeight="1">
      <c r="A28" s="5">
        <v>26</v>
      </c>
      <c r="B28" s="6">
        <v>55550</v>
      </c>
      <c r="C28" s="5">
        <v>119.7416020671835</v>
      </c>
      <c r="D28" s="5">
        <v>7.9137</v>
      </c>
      <c r="E28" s="8">
        <v>0.02499447024994474</v>
      </c>
      <c r="F28" s="5">
        <v>96.43813647986492</v>
      </c>
      <c r="G28" s="5">
        <v>13.833</v>
      </c>
      <c r="H28" s="8">
        <v>0.03454619123041563</v>
      </c>
      <c r="I28" s="5">
        <v>117.676101458561</v>
      </c>
      <c r="J28" s="8">
        <v>0.004859680741503514</v>
      </c>
    </row>
    <row r="29" ht="15" customHeight="1">
      <c r="A29" s="5">
        <v>27</v>
      </c>
      <c r="B29" s="6">
        <v>55579</v>
      </c>
      <c r="C29" s="5">
        <v>119.7777777777778</v>
      </c>
      <c r="D29" s="5">
        <v>8.061400000000001</v>
      </c>
      <c r="E29" s="8">
        <v>0.000302114803625309</v>
      </c>
      <c r="F29" s="5">
        <v>103.9815716230464</v>
      </c>
      <c r="G29" s="5">
        <v>15.205</v>
      </c>
      <c r="H29" s="8">
        <v>0.07822045736809126</v>
      </c>
      <c r="I29" s="5">
        <v>118.2866618927374</v>
      </c>
      <c r="J29" s="8">
        <v>0.005188482849181797</v>
      </c>
    </row>
    <row r="30" ht="15" customHeight="1">
      <c r="A30" s="5">
        <v>28</v>
      </c>
      <c r="B30" s="6">
        <v>55610</v>
      </c>
      <c r="C30" s="5">
        <v>115.4263565891473</v>
      </c>
      <c r="D30" s="5">
        <v>7.953</v>
      </c>
      <c r="E30" s="8">
        <v>-0.03632911938559772</v>
      </c>
      <c r="F30" s="5">
        <v>101.3045691225717</v>
      </c>
      <c r="G30" s="5">
        <v>15.943</v>
      </c>
      <c r="H30" s="8">
        <v>-0.02574497056246937</v>
      </c>
      <c r="I30" s="5">
        <v>118.8595334112238</v>
      </c>
      <c r="J30" s="8">
        <v>0.004843077903456906</v>
      </c>
    </row>
    <row r="31" ht="15" customHeight="1">
      <c r="A31" s="5">
        <v>29</v>
      </c>
      <c r="B31" s="6">
        <v>55640</v>
      </c>
      <c r="C31" s="5">
        <v>117.2041343669251</v>
      </c>
      <c r="D31" s="5">
        <v>7.9875</v>
      </c>
      <c r="E31" s="8">
        <v>0.01540183568390413</v>
      </c>
      <c r="F31" s="5">
        <v>104.1686022791079</v>
      </c>
      <c r="G31" s="5">
        <v>14.394</v>
      </c>
      <c r="H31" s="8">
        <v>0.02827151017315806</v>
      </c>
      <c r="I31" s="5">
        <v>119.4324049297102</v>
      </c>
      <c r="J31" s="8">
        <v>0.004819735548720512</v>
      </c>
    </row>
    <row r="32" ht="15" customHeight="1">
      <c r="A32" s="5">
        <v>30</v>
      </c>
      <c r="B32" s="6">
        <v>55671</v>
      </c>
      <c r="C32" s="5">
        <v>117.0542635658915</v>
      </c>
      <c r="D32" s="5">
        <v>8.0939</v>
      </c>
      <c r="E32" s="8">
        <v>-0.001278715992768592</v>
      </c>
      <c r="F32" s="5">
        <v>103.9409742560179</v>
      </c>
      <c r="G32" s="5">
        <v>14.055</v>
      </c>
      <c r="H32" s="8">
        <v>-0.002185188416756349</v>
      </c>
      <c r="I32" s="5">
        <v>119.9864319903516</v>
      </c>
      <c r="J32" s="8">
        <v>0.004638833664678665</v>
      </c>
    </row>
    <row r="33" ht="15" customHeight="1">
      <c r="A33" s="5">
        <v>31</v>
      </c>
      <c r="B33" s="6">
        <v>55701</v>
      </c>
      <c r="C33" s="5">
        <v>115.8294573643411</v>
      </c>
      <c r="D33" s="5">
        <v>8.087300000000001</v>
      </c>
      <c r="E33" s="8">
        <v>-0.01046357615894045</v>
      </c>
      <c r="F33" s="5">
        <v>99.43527244670838</v>
      </c>
      <c r="G33" s="5">
        <v>16.195</v>
      </c>
      <c r="H33" s="8">
        <v>-0.04334865861668272</v>
      </c>
      <c r="I33" s="5">
        <v>120.5593035088381</v>
      </c>
      <c r="J33" s="8">
        <v>0.004774469154416346</v>
      </c>
    </row>
    <row r="34" ht="15" customHeight="1">
      <c r="A34" s="5">
        <v>32</v>
      </c>
      <c r="B34" s="6">
        <v>55732</v>
      </c>
      <c r="C34" s="5">
        <v>118.3049095607235</v>
      </c>
      <c r="D34" s="5">
        <v>7.8818</v>
      </c>
      <c r="E34" s="8">
        <v>0.02137152545397765</v>
      </c>
      <c r="F34" s="5">
        <v>102.269009060686</v>
      </c>
      <c r="G34" s="5">
        <v>15.898</v>
      </c>
      <c r="H34" s="8">
        <v>0.02849830391420048</v>
      </c>
      <c r="I34" s="5">
        <v>121.1246372441865</v>
      </c>
      <c r="J34" s="8">
        <v>0.004689258471926954</v>
      </c>
    </row>
    <row r="35" ht="15" customHeight="1">
      <c r="A35" s="5">
        <v>33</v>
      </c>
      <c r="B35" s="6">
        <v>55763</v>
      </c>
      <c r="C35" s="5">
        <v>120.594315245478</v>
      </c>
      <c r="D35" s="5">
        <v>7.661</v>
      </c>
      <c r="E35" s="8">
        <v>0.01935173859863712</v>
      </c>
      <c r="F35" s="5">
        <v>102.2645655677774</v>
      </c>
      <c r="G35" s="5">
        <v>16.141</v>
      </c>
      <c r="H35" s="8">
        <v>-4.34490658452535e-05</v>
      </c>
      <c r="I35" s="5">
        <v>121.663588738552</v>
      </c>
      <c r="J35" s="8">
        <v>0.004449561267035897</v>
      </c>
    </row>
    <row r="36" ht="15" customHeight="1">
      <c r="A36" s="5">
        <v>34</v>
      </c>
      <c r="B36" s="6">
        <v>55793</v>
      </c>
      <c r="C36" s="5">
        <v>125.312661498708</v>
      </c>
      <c r="D36" s="5">
        <v>7.5329</v>
      </c>
      <c r="E36" s="8">
        <v>0.03912577673023349</v>
      </c>
      <c r="F36" s="5">
        <v>104.8795611444822</v>
      </c>
      <c r="G36" s="5">
        <v>16.196</v>
      </c>
      <c r="H36" s="8">
        <v>0.025570886280954</v>
      </c>
      <c r="I36" s="5">
        <v>122.1987713413485</v>
      </c>
      <c r="J36" s="8">
        <v>0.004398872401722433</v>
      </c>
    </row>
    <row r="37" ht="15" customHeight="1">
      <c r="A37" s="5">
        <v>35</v>
      </c>
      <c r="B37" s="6">
        <v>55824</v>
      </c>
      <c r="C37" s="5">
        <v>126.625322997416</v>
      </c>
      <c r="D37" s="5">
        <v>7.5023</v>
      </c>
      <c r="E37" s="8">
        <v>0.0104750907291323</v>
      </c>
      <c r="F37" s="5">
        <v>105.9657931836819</v>
      </c>
      <c r="G37" s="5">
        <v>16.413</v>
      </c>
      <c r="H37" s="8">
        <v>0.01035694683831954</v>
      </c>
      <c r="I37" s="5">
        <v>122.6849583537482</v>
      </c>
      <c r="J37" s="8">
        <v>0.003978657126114183</v>
      </c>
    </row>
    <row r="38" ht="15" customHeight="1">
      <c r="A38" s="5">
        <v>36</v>
      </c>
      <c r="B38" s="6">
        <v>55854</v>
      </c>
      <c r="C38" s="5">
        <v>128.6046511627907</v>
      </c>
      <c r="D38" s="5">
        <v>7.3929</v>
      </c>
      <c r="E38" s="8">
        <v>0.01563137703044653</v>
      </c>
      <c r="F38" s="5">
        <v>100.8652692554726</v>
      </c>
      <c r="G38" s="5">
        <v>16.663</v>
      </c>
      <c r="H38" s="8">
        <v>-0.04813368328558658</v>
      </c>
      <c r="I38" s="5">
        <v>123.1447631251649</v>
      </c>
      <c r="J38" s="8">
        <v>0.003747849594494975</v>
      </c>
    </row>
    <row r="39" ht="15" customHeight="1">
      <c r="A39" s="5">
        <v>37</v>
      </c>
      <c r="B39" s="6">
        <v>55885</v>
      </c>
      <c r="C39" s="5">
        <v>135.2918863049096</v>
      </c>
      <c r="D39" s="5">
        <v>7.1701</v>
      </c>
      <c r="E39" s="8">
        <v>0.05199839260598767</v>
      </c>
      <c r="F39" s="5">
        <v>108.1311880688176</v>
      </c>
      <c r="G39" s="5">
        <v>15.786</v>
      </c>
      <c r="H39" s="8">
        <v>0.07203588377820945</v>
      </c>
      <c r="I39" s="5">
        <v>123.5706478724607</v>
      </c>
      <c r="J39" s="8">
        <v>0.003458407296321158</v>
      </c>
    </row>
    <row r="40" ht="15" customHeight="1">
      <c r="A40" s="5">
        <v>38</v>
      </c>
      <c r="B40" s="6">
        <v>55916</v>
      </c>
      <c r="C40" s="5">
        <v>132.8888372093023</v>
      </c>
      <c r="D40" s="5">
        <v>7.2827</v>
      </c>
      <c r="E40" s="8">
        <v>-0.01776196016804339</v>
      </c>
      <c r="F40" s="5">
        <v>105.8946972971445</v>
      </c>
      <c r="G40" s="5">
        <v>16.842</v>
      </c>
      <c r="H40" s="8">
        <v>-0.02068312400534959</v>
      </c>
      <c r="I40" s="5">
        <v>123.9550748124977</v>
      </c>
      <c r="J40" s="8">
        <v>0.003110989111538194</v>
      </c>
    </row>
    <row r="41" ht="15" customHeight="1">
      <c r="A41" s="5">
        <v>39</v>
      </c>
      <c r="B41" s="6">
        <v>55944</v>
      </c>
      <c r="C41" s="5">
        <v>132.1498708010336</v>
      </c>
      <c r="D41" s="5">
        <v>7.4083</v>
      </c>
      <c r="E41" s="8">
        <v>-0.00556078617126322</v>
      </c>
      <c r="F41" s="5">
        <v>104.0563030946908</v>
      </c>
      <c r="G41" s="5">
        <v>16.257</v>
      </c>
      <c r="H41" s="8">
        <v>-0.01736058791777873</v>
      </c>
      <c r="I41" s="5">
        <v>124.3771906682245</v>
      </c>
      <c r="J41" s="8">
        <v>0.003405393900696272</v>
      </c>
    </row>
    <row r="42" ht="15" customHeight="1">
      <c r="A42" s="5">
        <v>40</v>
      </c>
      <c r="B42" s="6">
        <v>55975</v>
      </c>
      <c r="C42" s="5">
        <v>130.749354005168</v>
      </c>
      <c r="D42" s="5">
        <v>7.2746</v>
      </c>
      <c r="E42" s="8">
        <v>-0.01059794298228458</v>
      </c>
      <c r="F42" s="5">
        <v>97.18565317325988</v>
      </c>
      <c r="G42" s="5">
        <v>15.826</v>
      </c>
      <c r="H42" s="8">
        <v>-0.06602819547777586</v>
      </c>
      <c r="I42" s="5">
        <v>124.7804620661064</v>
      </c>
      <c r="J42" s="8">
        <v>0.003242325990121492</v>
      </c>
    </row>
    <row r="43" ht="15" customHeight="1">
      <c r="A43" s="5">
        <v>41</v>
      </c>
      <c r="B43" s="6">
        <v>56005</v>
      </c>
      <c r="C43" s="5">
        <v>131.6847545219638</v>
      </c>
      <c r="D43" s="5">
        <v>7.2616</v>
      </c>
      <c r="E43" s="8">
        <v>0.007154150197628354</v>
      </c>
      <c r="F43" s="5">
        <v>99.86487742018882</v>
      </c>
      <c r="G43" s="5">
        <v>14.273</v>
      </c>
      <c r="H43" s="8">
        <v>0.02756810454473659</v>
      </c>
      <c r="I43" s="5">
        <v>125.1912712471262</v>
      </c>
      <c r="J43" s="8">
        <v>0.00329225564818167</v>
      </c>
    </row>
    <row r="44" ht="15" customHeight="1">
      <c r="A44" s="5">
        <v>42</v>
      </c>
      <c r="B44" s="6">
        <v>56036</v>
      </c>
      <c r="C44" s="5">
        <v>135.7260465116279</v>
      </c>
      <c r="D44" s="5">
        <v>7.3193</v>
      </c>
      <c r="E44" s="8">
        <v>0.03068914092853514</v>
      </c>
      <c r="F44" s="5">
        <v>103.6392206921346</v>
      </c>
      <c r="G44" s="5">
        <v>14.833</v>
      </c>
      <c r="H44" s="8">
        <v>0.03779450162508054</v>
      </c>
      <c r="I44" s="5">
        <v>125.5719292955942</v>
      </c>
      <c r="J44" s="8">
        <v>0.003040611734955029</v>
      </c>
    </row>
    <row r="45" ht="15" customHeight="1">
      <c r="A45" s="5">
        <v>43</v>
      </c>
      <c r="B45" s="6">
        <v>56066</v>
      </c>
      <c r="C45" s="5">
        <v>139.5245478036176</v>
      </c>
      <c r="D45" s="5">
        <v>7.1898</v>
      </c>
      <c r="E45" s="8">
        <v>0.02798653161730624</v>
      </c>
      <c r="F45" s="5">
        <v>101.1207700977164</v>
      </c>
      <c r="G45" s="5">
        <v>14.664</v>
      </c>
      <c r="H45" s="8">
        <v>-0.02430016915989122</v>
      </c>
      <c r="I45" s="5">
        <v>125.9488184524931</v>
      </c>
      <c r="J45" s="8">
        <v>0.00300138063509213</v>
      </c>
    </row>
    <row r="46" ht="15" customHeight="1">
      <c r="A46" s="5">
        <v>44</v>
      </c>
      <c r="B46" s="6">
        <v>56097</v>
      </c>
      <c r="C46" s="5">
        <v>142.7750904392765</v>
      </c>
      <c r="D46" s="5">
        <v>7.038</v>
      </c>
      <c r="E46" s="8">
        <v>0.02329728128009463</v>
      </c>
      <c r="F46" s="5">
        <v>100.1191664007304</v>
      </c>
      <c r="G46" s="5">
        <v>15.159</v>
      </c>
      <c r="H46" s="8">
        <v>-0.009905024418012214</v>
      </c>
      <c r="I46" s="5">
        <v>126.3068631515471</v>
      </c>
      <c r="J46" s="8">
        <v>0.00284277934047517</v>
      </c>
    </row>
    <row r="47" ht="15" customHeight="1">
      <c r="A47" s="5">
        <v>45</v>
      </c>
      <c r="B47" s="6">
        <v>56128</v>
      </c>
      <c r="C47" s="5">
        <v>146.7700258397933</v>
      </c>
      <c r="D47" s="5">
        <v>6.9375</v>
      </c>
      <c r="E47" s="8">
        <v>0.027980618945683</v>
      </c>
      <c r="F47" s="5">
        <v>102.3158677131766</v>
      </c>
      <c r="G47" s="5">
        <v>14.572</v>
      </c>
      <c r="H47" s="8">
        <v>0.02194086698298942</v>
      </c>
      <c r="I47" s="5">
        <v>126.6234500433423</v>
      </c>
      <c r="J47" s="8">
        <v>0.002506490018798697</v>
      </c>
    </row>
    <row r="48" ht="15" customHeight="1">
      <c r="A48" s="5">
        <v>46</v>
      </c>
      <c r="B48" s="6">
        <v>56158</v>
      </c>
      <c r="C48" s="5">
        <v>148.242842377261</v>
      </c>
      <c r="D48" s="5">
        <v>7.0169</v>
      </c>
      <c r="E48" s="8">
        <v>0.01003485915492963</v>
      </c>
      <c r="F48" s="5">
        <v>100.7911437146793</v>
      </c>
      <c r="G48" s="5">
        <v>15.409</v>
      </c>
      <c r="H48" s="8">
        <v>-0.01490212644994184</v>
      </c>
      <c r="I48" s="5">
        <v>126.9438058267064</v>
      </c>
      <c r="J48" s="8">
        <v>0.002529987796529408</v>
      </c>
    </row>
    <row r="49" ht="15" customHeight="1">
      <c r="A49" s="5">
        <v>47</v>
      </c>
      <c r="B49" s="6">
        <v>56189</v>
      </c>
      <c r="C49" s="5">
        <v>144.2168475452196</v>
      </c>
      <c r="D49" s="5">
        <v>6.921</v>
      </c>
      <c r="E49" s="8">
        <v>-0.02715810603385268</v>
      </c>
      <c r="F49" s="5">
        <v>98.34015342169151</v>
      </c>
      <c r="G49" s="5">
        <v>15.462</v>
      </c>
      <c r="H49" s="8">
        <v>-0.02431751642709873</v>
      </c>
      <c r="I49" s="5">
        <v>127.2603927185015</v>
      </c>
      <c r="J49" s="8">
        <v>0.002493913663084161</v>
      </c>
    </row>
    <row r="50" ht="15" customHeight="1">
      <c r="A50" s="5">
        <v>48</v>
      </c>
      <c r="B50" s="6">
        <v>56219</v>
      </c>
      <c r="C50" s="5">
        <v>141.9275968992248</v>
      </c>
      <c r="D50" s="5">
        <v>6.9536</v>
      </c>
      <c r="E50" s="8">
        <v>-0.01587366999737667</v>
      </c>
      <c r="F50" s="5">
        <v>99.48051528359584</v>
      </c>
      <c r="G50" s="5">
        <v>16.046</v>
      </c>
      <c r="H50" s="8">
        <v>0.01159609602208316</v>
      </c>
      <c r="I50" s="5">
        <v>127.6033618512795</v>
      </c>
      <c r="J50" s="8">
        <v>0.002695018657821491</v>
      </c>
    </row>
    <row r="51" ht="15" customHeight="1">
      <c r="A51" s="5">
        <v>49</v>
      </c>
      <c r="B51" s="6">
        <v>56250</v>
      </c>
      <c r="C51" s="5">
        <v>142.7750904392765</v>
      </c>
      <c r="D51" s="5">
        <v>6.7611</v>
      </c>
      <c r="E51" s="8">
        <v>0.005971309023525494</v>
      </c>
      <c r="F51" s="5">
        <v>100.409205301491</v>
      </c>
      <c r="G51" s="5">
        <v>16.455</v>
      </c>
      <c r="H51" s="8">
        <v>0.009335396135089071</v>
      </c>
      <c r="I51" s="5">
        <v>127.9425620924886</v>
      </c>
      <c r="J51" s="8">
        <v>0.002658239064299817</v>
      </c>
    </row>
    <row r="52" ht="15" customHeight="1">
      <c r="A52" s="5">
        <v>50</v>
      </c>
      <c r="B52" s="6">
        <v>56281</v>
      </c>
      <c r="C52" s="5">
        <v>144.4924031007752</v>
      </c>
      <c r="D52" s="5">
        <v>6.5398</v>
      </c>
      <c r="E52" s="8">
        <v>0.01202809717167824</v>
      </c>
      <c r="F52" s="5">
        <v>100.7634728724758</v>
      </c>
      <c r="G52" s="5">
        <v>16.621</v>
      </c>
      <c r="H52" s="8">
        <v>0.00352823797301338</v>
      </c>
      <c r="I52" s="5">
        <v>128.2403045264388</v>
      </c>
      <c r="J52" s="8">
        <v>0.002327157038913722</v>
      </c>
    </row>
    <row r="53" ht="15" customHeight="1">
      <c r="A53" s="5">
        <v>51</v>
      </c>
      <c r="B53" s="6">
        <v>56309</v>
      </c>
      <c r="C53" s="5">
        <v>148.4455813953489</v>
      </c>
      <c r="D53" s="5">
        <v>6.3081</v>
      </c>
      <c r="E53" s="8">
        <v>0.02735907362421342</v>
      </c>
      <c r="F53" s="5">
        <v>102.838584060787</v>
      </c>
      <c r="G53" s="5">
        <v>16.875</v>
      </c>
      <c r="H53" s="8">
        <v>0.02059388317170649</v>
      </c>
      <c r="I53" s="5">
        <v>128.5644292013719</v>
      </c>
      <c r="J53" s="8">
        <v>0.002527478986657265</v>
      </c>
    </row>
    <row r="54" ht="15" customHeight="1">
      <c r="A54" s="5">
        <v>52</v>
      </c>
      <c r="B54" s="6">
        <v>56340</v>
      </c>
      <c r="C54" s="5">
        <v>150.9177777777778</v>
      </c>
      <c r="D54" s="5">
        <v>6.2768</v>
      </c>
      <c r="E54" s="8">
        <v>0.01665388999248693</v>
      </c>
      <c r="F54" s="5">
        <v>109.417983219755</v>
      </c>
      <c r="G54" s="5">
        <v>17.472</v>
      </c>
      <c r="H54" s="8">
        <v>0.06397792442454234</v>
      </c>
      <c r="I54" s="5">
        <v>128.877247201598</v>
      </c>
      <c r="J54" s="8">
        <v>0.002433161350844142</v>
      </c>
    </row>
    <row r="55" ht="15" customHeight="1">
      <c r="A55" s="5">
        <v>53</v>
      </c>
      <c r="B55" s="6">
        <v>56370</v>
      </c>
      <c r="C55" s="5">
        <v>154.1314728682171</v>
      </c>
      <c r="D55" s="5">
        <v>6.3688</v>
      </c>
      <c r="E55" s="8">
        <v>0.02129434409756138</v>
      </c>
      <c r="F55" s="5">
        <v>113.394707395992</v>
      </c>
      <c r="G55" s="5">
        <v>16.767</v>
      </c>
      <c r="H55" s="8">
        <v>0.03634433809888591</v>
      </c>
      <c r="I55" s="5">
        <v>129.2051407681001</v>
      </c>
      <c r="J55" s="8">
        <v>0.00254423161280894</v>
      </c>
    </row>
    <row r="56" ht="15" customHeight="1">
      <c r="A56" s="5">
        <v>54</v>
      </c>
      <c r="B56" s="6">
        <v>56401</v>
      </c>
      <c r="C56" s="5">
        <v>155.1487855297158</v>
      </c>
      <c r="D56" s="5">
        <v>6.2293</v>
      </c>
      <c r="E56" s="8">
        <v>0.006600291572951664</v>
      </c>
      <c r="F56" s="5">
        <v>116.0597932563936</v>
      </c>
      <c r="G56" s="5">
        <v>16.911</v>
      </c>
      <c r="H56" s="8">
        <v>0.02350273590013983</v>
      </c>
      <c r="I56" s="5">
        <v>129.5254965514642</v>
      </c>
      <c r="J56" s="8">
        <v>0.00247943527215444</v>
      </c>
    </row>
    <row r="57" ht="15" customHeight="1">
      <c r="A57" s="5">
        <v>55</v>
      </c>
      <c r="B57" s="6">
        <v>56431</v>
      </c>
      <c r="C57" s="5">
        <v>154.9235658914729</v>
      </c>
      <c r="D57" s="5">
        <v>5.9772</v>
      </c>
      <c r="E57" s="8">
        <v>-0.00145163648863854</v>
      </c>
      <c r="F57" s="5">
        <v>114.4623575557557</v>
      </c>
      <c r="G57" s="5">
        <v>17.268</v>
      </c>
      <c r="H57" s="8">
        <v>-0.01376390269030438</v>
      </c>
      <c r="I57" s="5">
        <v>129.8646967926733</v>
      </c>
      <c r="J57" s="8">
        <v>0.002618791282334765</v>
      </c>
    </row>
    <row r="58" ht="15" customHeight="1">
      <c r="A58" s="5">
        <v>56</v>
      </c>
      <c r="B58" s="6">
        <v>56462</v>
      </c>
      <c r="C58" s="5">
        <v>156.1457881136951</v>
      </c>
      <c r="D58" s="5">
        <v>5.7663</v>
      </c>
      <c r="E58" s="8">
        <v>0.007889195005222253</v>
      </c>
      <c r="F58" s="5">
        <v>116.990705020743</v>
      </c>
      <c r="G58" s="5">
        <v>18.767</v>
      </c>
      <c r="H58" s="8">
        <v>0.02208889908418752</v>
      </c>
      <c r="I58" s="5">
        <v>130.2038970338824</v>
      </c>
      <c r="J58" s="8">
        <v>0.002611951127492423</v>
      </c>
    </row>
    <row r="59" ht="15" customHeight="1">
      <c r="A59" s="5">
        <v>57</v>
      </c>
      <c r="B59" s="6">
        <v>56493</v>
      </c>
      <c r="C59" s="5">
        <v>160.0396899224806</v>
      </c>
      <c r="D59" s="5">
        <v>5.5506</v>
      </c>
      <c r="E59" s="8">
        <v>0.02493760386255322</v>
      </c>
      <c r="F59" s="5">
        <v>121.593355766240</v>
      </c>
      <c r="G59" s="5">
        <v>19.313</v>
      </c>
      <c r="H59" s="8">
        <v>0.03934202075866504</v>
      </c>
      <c r="I59" s="5">
        <v>130.5280217088155</v>
      </c>
      <c r="J59" s="8">
        <v>0.002489362318001566</v>
      </c>
    </row>
    <row r="60" ht="15" customHeight="1">
      <c r="A60" s="5">
        <v>58</v>
      </c>
      <c r="B60" s="6">
        <v>56523</v>
      </c>
      <c r="C60" s="5">
        <v>162.0394832041344</v>
      </c>
      <c r="D60" s="5">
        <v>5.3092</v>
      </c>
      <c r="E60" s="8">
        <v>0.01249560832455001</v>
      </c>
      <c r="F60" s="5">
        <v>119.6753826453325</v>
      </c>
      <c r="G60" s="5">
        <v>19.21</v>
      </c>
      <c r="H60" s="8">
        <v>-0.0157736671450592</v>
      </c>
      <c r="I60" s="5">
        <v>130.8672219500245</v>
      </c>
      <c r="J60" s="8">
        <v>0.002598677561862931</v>
      </c>
    </row>
    <row r="61" ht="15" customHeight="1">
      <c r="A61" s="5">
        <v>59</v>
      </c>
      <c r="B61" s="6">
        <v>56554</v>
      </c>
      <c r="C61" s="5">
        <v>160.8520930232558</v>
      </c>
      <c r="D61" s="5">
        <v>5.4252</v>
      </c>
      <c r="E61" s="8">
        <v>-0.007327783064962539</v>
      </c>
      <c r="F61" s="5">
        <v>121.9995314134751</v>
      </c>
      <c r="G61" s="5">
        <v>19.226</v>
      </c>
      <c r="H61" s="8">
        <v>0.01942044150408436</v>
      </c>
      <c r="I61" s="5">
        <v>131.1951155165266</v>
      </c>
      <c r="J61" s="8">
        <v>0.002505543875817013</v>
      </c>
    </row>
    <row r="62" ht="15" customHeight="1">
      <c r="A62" s="5">
        <v>60</v>
      </c>
      <c r="B62" s="6">
        <v>56584</v>
      </c>
      <c r="C62" s="5">
        <v>160.4229974160207</v>
      </c>
      <c r="D62" s="5">
        <v>5.2932</v>
      </c>
      <c r="E62" s="8">
        <v>-0.002667640806968652</v>
      </c>
      <c r="F62" s="5">
        <v>117.5497772194237</v>
      </c>
      <c r="G62" s="5">
        <v>19.16</v>
      </c>
      <c r="H62" s="8">
        <v>-0.03647353512343007</v>
      </c>
      <c r="I62" s="5">
        <v>131.5418535408736</v>
      </c>
      <c r="J62" s="8">
        <v>0.00264291870152261</v>
      </c>
    </row>
    <row r="63" ht="15" customHeight="1">
      <c r="A63" s="5">
        <v>61</v>
      </c>
      <c r="B63" s="6">
        <v>56615</v>
      </c>
      <c r="C63" s="5">
        <v>161.4603617571059</v>
      </c>
      <c r="D63" s="5">
        <v>5.1231</v>
      </c>
      <c r="E63" s="8">
        <v>0.006466431607652211</v>
      </c>
      <c r="F63" s="5">
        <v>120.960158026766</v>
      </c>
      <c r="G63" s="5">
        <v>18.872</v>
      </c>
      <c r="H63" s="8">
        <v>0.02901222688815729</v>
      </c>
      <c r="I63" s="5">
        <v>131.8885915652207</v>
      </c>
      <c r="J63" s="8">
        <v>0.002635952094435907</v>
      </c>
    </row>
    <row r="64" ht="15" customHeight="1">
      <c r="A64" s="5">
        <v>62</v>
      </c>
      <c r="B64" s="6">
        <v>56646</v>
      </c>
      <c r="C64" s="5">
        <v>163.7713178294574</v>
      </c>
      <c r="D64" s="5">
        <v>5.2959</v>
      </c>
      <c r="E64" s="8">
        <v>0.01431283844035925</v>
      </c>
      <c r="F64" s="5">
        <v>129.4720726470695</v>
      </c>
      <c r="G64" s="5">
        <v>19.443</v>
      </c>
      <c r="H64" s="8">
        <v>0.07036957258620671</v>
      </c>
      <c r="I64" s="5">
        <v>132.2051784570158</v>
      </c>
      <c r="J64" s="8">
        <v>0.002400411499114046</v>
      </c>
    </row>
    <row r="65" ht="15" customHeight="1">
      <c r="A65" s="5">
        <v>63</v>
      </c>
      <c r="B65" s="6">
        <v>56674</v>
      </c>
      <c r="C65" s="5">
        <v>160.6791214470285</v>
      </c>
      <c r="D65" s="5">
        <v>5.8047</v>
      </c>
      <c r="E65" s="8">
        <v>-0.01888118397904666</v>
      </c>
      <c r="F65" s="5">
        <v>126.0528048539101</v>
      </c>
      <c r="G65" s="5">
        <v>19.48</v>
      </c>
      <c r="H65" s="8">
        <v>-0.02640930760782751</v>
      </c>
      <c r="I65" s="5">
        <v>132.5782987223458</v>
      </c>
      <c r="J65" s="8">
        <v>0.002822281772051017</v>
      </c>
    </row>
    <row r="66" ht="15" customHeight="1">
      <c r="A66" s="5">
        <v>64</v>
      </c>
      <c r="B66" s="6">
        <v>56705</v>
      </c>
      <c r="C66" s="5">
        <v>160.7080103359173</v>
      </c>
      <c r="D66" s="5">
        <v>5.9994</v>
      </c>
      <c r="E66" s="8">
        <v>0.0001797924249815865</v>
      </c>
      <c r="F66" s="5">
        <v>120.7583830533259</v>
      </c>
      <c r="G66" s="5">
        <v>19.454</v>
      </c>
      <c r="H66" s="8">
        <v>-0.0420016183433613</v>
      </c>
      <c r="I66" s="5">
        <v>132.9740323370897</v>
      </c>
      <c r="J66" s="8">
        <v>0.002984904909457883</v>
      </c>
    </row>
    <row r="67" ht="15" customHeight="1">
      <c r="A67" s="5">
        <v>65</v>
      </c>
      <c r="B67" s="6">
        <v>56735</v>
      </c>
      <c r="C67" s="5">
        <v>162.0803617571059</v>
      </c>
      <c r="D67" s="5">
        <v>6.2216</v>
      </c>
      <c r="E67" s="8">
        <v>0.008539408946200566</v>
      </c>
      <c r="F67" s="5">
        <v>124.713899649772</v>
      </c>
      <c r="G67" s="5">
        <v>16.712</v>
      </c>
      <c r="H67" s="8">
        <v>0.03275562736459706</v>
      </c>
      <c r="I67" s="5">
        <v>133.4149926506614</v>
      </c>
      <c r="J67" s="8">
        <v>0.003316138540898936</v>
      </c>
    </row>
    <row r="68" ht="15" customHeight="1">
      <c r="A68" s="5">
        <v>66</v>
      </c>
      <c r="B68" s="6">
        <v>56766</v>
      </c>
      <c r="C68" s="5">
        <v>159.9968992248062</v>
      </c>
      <c r="D68" s="5">
        <v>6.4294</v>
      </c>
      <c r="E68" s="8">
        <v>-0.01285450322119866</v>
      </c>
      <c r="F68" s="5">
        <v>124.9130489228569</v>
      </c>
      <c r="G68" s="5">
        <v>16.73</v>
      </c>
      <c r="H68" s="8">
        <v>0.00159684905727603</v>
      </c>
      <c r="I68" s="5">
        <v>133.8672596389402</v>
      </c>
      <c r="J68" s="8">
        <v>0.003389926269103676</v>
      </c>
    </row>
    <row r="69" ht="15" customHeight="1">
      <c r="A69" s="5">
        <v>67</v>
      </c>
      <c r="B69" s="6">
        <v>56796</v>
      </c>
      <c r="C69" s="5">
        <v>162.6340051679587</v>
      </c>
      <c r="D69" s="5">
        <v>6.4943</v>
      </c>
      <c r="E69" s="8">
        <v>0.01648223156779538</v>
      </c>
      <c r="F69" s="5">
        <v>123.9215440733904</v>
      </c>
      <c r="G69" s="5">
        <v>17.162</v>
      </c>
      <c r="H69" s="8">
        <v>-0.007937560231028332</v>
      </c>
      <c r="I69" s="5">
        <v>134.3534466513399</v>
      </c>
      <c r="J69" s="8">
        <v>0.003631859005039561</v>
      </c>
    </row>
    <row r="70" ht="15" customHeight="1">
      <c r="A70" s="5">
        <v>68</v>
      </c>
      <c r="B70" s="6">
        <v>56827</v>
      </c>
      <c r="C70" s="5">
        <v>165.0345219638243</v>
      </c>
      <c r="D70" s="5">
        <v>6.6935</v>
      </c>
      <c r="E70" s="8">
        <v>0.01476023906185234</v>
      </c>
      <c r="F70" s="5">
        <v>127.4969400492016</v>
      </c>
      <c r="G70" s="5">
        <v>17.432</v>
      </c>
      <c r="H70" s="8">
        <v>0.0288520934962993</v>
      </c>
      <c r="I70" s="5">
        <v>134.8509403384465</v>
      </c>
      <c r="J70" s="8">
        <v>0.003702872531418238</v>
      </c>
    </row>
    <row r="71" ht="15" customHeight="1">
      <c r="A71" s="5">
        <v>69</v>
      </c>
      <c r="B71" s="6">
        <v>56858</v>
      </c>
      <c r="C71" s="5">
        <v>163.8082687338501</v>
      </c>
      <c r="D71" s="5">
        <v>6.8317</v>
      </c>
      <c r="E71" s="8">
        <v>-0.00743028316368214</v>
      </c>
      <c r="F71" s="5">
        <v>129.7782697038614</v>
      </c>
      <c r="G71" s="5">
        <v>17.773</v>
      </c>
      <c r="H71" s="8">
        <v>0.01789321103533485</v>
      </c>
      <c r="I71" s="5">
        <v>135.3597407002601</v>
      </c>
      <c r="J71" s="8">
        <v>0.003773057574063782</v>
      </c>
    </row>
    <row r="72" ht="15" customHeight="1">
      <c r="A72" s="5">
        <v>70</v>
      </c>
      <c r="B72" s="6">
        <v>56888</v>
      </c>
      <c r="C72" s="5">
        <v>163.9554005167959</v>
      </c>
      <c r="D72" s="5">
        <v>6.9512</v>
      </c>
      <c r="E72" s="8">
        <v>0.0008981950916335568</v>
      </c>
      <c r="F72" s="5">
        <v>125.6242097651816</v>
      </c>
      <c r="G72" s="5">
        <v>17.493</v>
      </c>
      <c r="H72" s="8">
        <v>-0.03200890216951471</v>
      </c>
      <c r="I72" s="5">
        <v>135.9137677609015</v>
      </c>
      <c r="J72" s="8">
        <v>0.004092997354865611</v>
      </c>
    </row>
    <row r="73" ht="15" customHeight="1">
      <c r="A73" s="5">
        <v>71</v>
      </c>
      <c r="B73" s="6">
        <v>56919</v>
      </c>
      <c r="C73" s="5">
        <v>167.5667700258398</v>
      </c>
      <c r="D73" s="5">
        <v>7.0442</v>
      </c>
      <c r="E73" s="8">
        <v>0.02202653586073226</v>
      </c>
      <c r="F73" s="5">
        <v>129.2513118402928</v>
      </c>
      <c r="G73" s="5">
        <v>17.135</v>
      </c>
      <c r="H73" s="8">
        <v>0.02887263595043532</v>
      </c>
      <c r="I73" s="5">
        <v>136.4904081709569</v>
      </c>
      <c r="J73" s="8">
        <v>0.004242693139592933</v>
      </c>
    </row>
    <row r="74" ht="15" customHeight="1">
      <c r="A74" s="5">
        <v>72</v>
      </c>
      <c r="B74" s="6">
        <v>56949</v>
      </c>
      <c r="C74" s="5">
        <v>164.9704392764858</v>
      </c>
      <c r="D74" s="5">
        <v>6.9785</v>
      </c>
      <c r="E74" s="8">
        <v>-0.01549430563681347</v>
      </c>
      <c r="F74" s="5">
        <v>122.9807354384718</v>
      </c>
      <c r="G74" s="5">
        <v>16.698</v>
      </c>
      <c r="H74" s="8">
        <v>-0.04851460548090347</v>
      </c>
      <c r="I74" s="5">
        <v>137.1235819545472</v>
      </c>
      <c r="J74" s="8">
        <v>0.004638961756178419</v>
      </c>
    </row>
    <row r="75" ht="15" customHeight="1">
      <c r="A75" s="5">
        <v>73</v>
      </c>
      <c r="B75" s="6">
        <v>56980</v>
      </c>
      <c r="C75" s="5">
        <v>165.5143669250646</v>
      </c>
      <c r="D75" s="5">
        <v>7.0215</v>
      </c>
      <c r="E75" s="8">
        <v>0.003297121902350169</v>
      </c>
      <c r="F75" s="5">
        <v>124.9296110327889</v>
      </c>
      <c r="G75" s="5">
        <v>15.908</v>
      </c>
      <c r="H75" s="8">
        <v>0.01584699902280394</v>
      </c>
      <c r="I75" s="5">
        <v>137.7567557381374</v>
      </c>
      <c r="J75" s="8">
        <v>0.004617541159332695</v>
      </c>
    </row>
    <row r="76" ht="15" customHeight="1">
      <c r="A76" s="5">
        <v>74</v>
      </c>
      <c r="B76" s="6">
        <v>57011</v>
      </c>
      <c r="C76" s="5">
        <v>168.5002067183462</v>
      </c>
      <c r="D76" s="5">
        <v>6.8869</v>
      </c>
      <c r="E76" s="8">
        <v>0.01803976203850294</v>
      </c>
      <c r="F76" s="5">
        <v>122.9676069366964</v>
      </c>
      <c r="G76" s="5">
        <v>15.819</v>
      </c>
      <c r="H76" s="8">
        <v>-0.01570487636896265</v>
      </c>
      <c r="I76" s="5">
        <v>138.3635472807447</v>
      </c>
      <c r="J76" s="8">
        <v>0.0044048042461218</v>
      </c>
    </row>
    <row r="77" ht="15" customHeight="1">
      <c r="A77" s="5">
        <v>75</v>
      </c>
      <c r="B77" s="6">
        <v>57040</v>
      </c>
      <c r="C77" s="5">
        <v>173.609354005168</v>
      </c>
      <c r="D77" s="5">
        <v>6.7484</v>
      </c>
      <c r="E77" s="8">
        <v>0.03032131168457161</v>
      </c>
      <c r="F77" s="5">
        <v>123.9162926726802</v>
      </c>
      <c r="G77" s="5">
        <v>15.52</v>
      </c>
      <c r="H77" s="8">
        <v>0.007714923951249891</v>
      </c>
      <c r="I77" s="5">
        <v>139.0457166547318</v>
      </c>
      <c r="J77" s="8">
        <v>0.004930268032251018</v>
      </c>
    </row>
    <row r="78" ht="15" customHeight="1">
      <c r="A78" s="5">
        <v>76</v>
      </c>
      <c r="B78" s="6">
        <v>57071</v>
      </c>
      <c r="C78" s="5">
        <v>184.2222222222222</v>
      </c>
      <c r="D78" s="5">
        <v>6.4927</v>
      </c>
      <c r="E78" s="8">
        <v>0.06113073963018337</v>
      </c>
      <c r="F78" s="5">
        <v>128.5512597302396</v>
      </c>
      <c r="G78" s="5">
        <v>15.011</v>
      </c>
      <c r="H78" s="8">
        <v>0.03740401651461982</v>
      </c>
      <c r="I78" s="5">
        <v>139.716579354012</v>
      </c>
      <c r="J78" s="8">
        <v>0.004824763505272061</v>
      </c>
    </row>
    <row r="79" ht="15" customHeight="1">
      <c r="A79" s="5">
        <v>77</v>
      </c>
      <c r="B79" s="6">
        <v>57101</v>
      </c>
      <c r="C79" s="5">
        <v>186.9565891472868</v>
      </c>
      <c r="D79" s="5">
        <v>6.2186</v>
      </c>
      <c r="E79" s="8">
        <v>0.01484276376693702</v>
      </c>
      <c r="F79" s="5">
        <v>134.5709807596757</v>
      </c>
      <c r="G79" s="5">
        <v>14.363</v>
      </c>
      <c r="H79" s="8">
        <v>0.04682739820728549</v>
      </c>
      <c r="I79" s="5">
        <v>140.4062865111371</v>
      </c>
      <c r="J79" s="8">
        <v>0.004936473254026126</v>
      </c>
    </row>
    <row r="80" ht="15" customHeight="1">
      <c r="A80" s="5">
        <v>78</v>
      </c>
      <c r="B80" s="6">
        <v>57132</v>
      </c>
      <c r="C80" s="5">
        <v>191.9687338501292</v>
      </c>
      <c r="D80" s="5">
        <v>5.9695</v>
      </c>
      <c r="E80" s="8">
        <v>0.0268091364187956</v>
      </c>
      <c r="F80" s="5">
        <v>135.6697353697996</v>
      </c>
      <c r="G80" s="5">
        <v>14.773</v>
      </c>
      <c r="H80" s="8">
        <v>0.008164870345160767</v>
      </c>
      <c r="I80" s="5">
        <v>141.0696114272793</v>
      </c>
      <c r="J80" s="8">
        <v>0.004724324904708191</v>
      </c>
    </row>
    <row r="81" ht="15" customHeight="1">
      <c r="A81" s="5">
        <v>79</v>
      </c>
      <c r="B81" s="6">
        <v>57162</v>
      </c>
      <c r="C81" s="5">
        <v>194.1951421188631</v>
      </c>
      <c r="D81" s="5">
        <v>5.9296</v>
      </c>
      <c r="E81" s="8">
        <v>0.01159776503225803</v>
      </c>
      <c r="F81" s="5">
        <v>135.7533538272612</v>
      </c>
      <c r="G81" s="5">
        <v>14.944</v>
      </c>
      <c r="H81" s="8">
        <v>0.0006163383250784134</v>
      </c>
      <c r="I81" s="5">
        <v>141.7480119096974</v>
      </c>
      <c r="J81" s="8">
        <v>0.004808976756612283</v>
      </c>
    </row>
    <row r="82" ht="15" customHeight="1">
      <c r="A82" s="5">
        <v>80</v>
      </c>
      <c r="B82" s="6">
        <v>57193</v>
      </c>
      <c r="C82" s="5">
        <v>193.5796899224806</v>
      </c>
      <c r="D82" s="5">
        <v>6.0608</v>
      </c>
      <c r="E82" s="8">
        <v>-0.003169246097854204</v>
      </c>
      <c r="F82" s="5">
        <v>140.7242085533199</v>
      </c>
      <c r="G82" s="5">
        <v>15.678</v>
      </c>
      <c r="H82" s="8">
        <v>0.03661680972083999</v>
      </c>
      <c r="I82" s="5">
        <v>142.4226435005465</v>
      </c>
      <c r="J82" s="8">
        <v>0.004759372507311784</v>
      </c>
    </row>
    <row r="83" ht="15" customHeight="1">
      <c r="A83" s="5">
        <v>81</v>
      </c>
      <c r="B83" s="6">
        <v>57224</v>
      </c>
      <c r="C83" s="5">
        <v>188.0610852713178</v>
      </c>
      <c r="D83" s="5">
        <v>5.7752</v>
      </c>
      <c r="E83" s="8">
        <v>-0.02850818003362187</v>
      </c>
      <c r="F83" s="5">
        <v>138.7664459731855</v>
      </c>
      <c r="G83" s="5">
        <v>15.734</v>
      </c>
      <c r="H83" s="8">
        <v>-0.0139120525193261</v>
      </c>
      <c r="I83" s="5">
        <v>143.0595861757057</v>
      </c>
      <c r="J83" s="8">
        <v>0.004472200905025352</v>
      </c>
    </row>
    <row r="84" ht="15" customHeight="1">
      <c r="A84" s="5">
        <v>82</v>
      </c>
      <c r="B84" s="6">
        <v>57254</v>
      </c>
      <c r="C84" s="5">
        <v>190.8613436692507</v>
      </c>
      <c r="D84" s="5">
        <v>5.754</v>
      </c>
      <c r="E84" s="8">
        <v>0.01489015334508405</v>
      </c>
      <c r="F84" s="5">
        <v>140.7866194309906</v>
      </c>
      <c r="G84" s="5">
        <v>15.853</v>
      </c>
      <c r="H84" s="8">
        <v>0.01455808314205425</v>
      </c>
      <c r="I84" s="5">
        <v>143.7153733087099</v>
      </c>
      <c r="J84" s="8">
        <v>0.004584013910111265</v>
      </c>
    </row>
    <row r="85" ht="15" customHeight="1">
      <c r="A85" s="5">
        <v>83</v>
      </c>
      <c r="B85" s="6">
        <v>57285</v>
      </c>
      <c r="C85" s="5">
        <v>192.6519379844961</v>
      </c>
      <c r="D85" s="5">
        <v>5.6523</v>
      </c>
      <c r="E85" s="8">
        <v>0.00938164994975838</v>
      </c>
      <c r="F85" s="5">
        <v>139.4103484910302</v>
      </c>
      <c r="G85" s="5">
        <v>15.719</v>
      </c>
      <c r="H85" s="8">
        <v>-0.009775580559592474</v>
      </c>
      <c r="I85" s="5">
        <v>144.3523159838691</v>
      </c>
      <c r="J85" s="8">
        <v>0.004431973145914074</v>
      </c>
    </row>
    <row r="86" ht="15" customHeight="1">
      <c r="A86" s="5">
        <v>84</v>
      </c>
      <c r="B86" s="6">
        <v>57315</v>
      </c>
      <c r="C86" s="5">
        <v>195.1421705426357</v>
      </c>
      <c r="D86" s="5">
        <v>5.4175</v>
      </c>
      <c r="E86" s="8">
        <v>0.01292607063387007</v>
      </c>
      <c r="F86" s="5">
        <v>145.0442935452206</v>
      </c>
      <c r="G86" s="5">
        <v>15.557</v>
      </c>
      <c r="H86" s="8">
        <v>0.04041267463407065</v>
      </c>
      <c r="I86" s="5">
        <v>145.0118720084423</v>
      </c>
      <c r="J86" s="8">
        <v>0.004569071303621445</v>
      </c>
    </row>
    <row r="87" ht="15" customHeight="1">
      <c r="A87" s="5">
        <v>85</v>
      </c>
      <c r="B87" s="6">
        <v>57346</v>
      </c>
      <c r="C87" s="5">
        <v>197.0217571059432</v>
      </c>
      <c r="D87" s="5">
        <v>5.3796</v>
      </c>
      <c r="E87" s="8">
        <v>0.009631883042403732</v>
      </c>
      <c r="F87" s="5">
        <v>148.3076351326787</v>
      </c>
      <c r="G87" s="5">
        <v>16.224</v>
      </c>
      <c r="H87" s="8">
        <v>0.0224989312415839</v>
      </c>
      <c r="I87" s="5">
        <v>145.6638902498775</v>
      </c>
      <c r="J87" s="8">
        <v>0.004496309387670087</v>
      </c>
    </row>
    <row r="88" ht="15" customHeight="1">
      <c r="A88" s="5">
        <v>86</v>
      </c>
      <c r="B88" s="6">
        <v>57377</v>
      </c>
      <c r="C88" s="5">
        <v>194.4878552971576</v>
      </c>
      <c r="D88" s="5">
        <v>5.4719</v>
      </c>
      <c r="E88" s="8">
        <v>-0.01286102533043078</v>
      </c>
      <c r="F88" s="5">
        <v>151.1878264452461</v>
      </c>
      <c r="G88" s="5">
        <v>16.354</v>
      </c>
      <c r="H88" s="8">
        <v>0.01942038459443261</v>
      </c>
      <c r="I88" s="5">
        <v>146.2593751177779</v>
      </c>
      <c r="J88" s="8">
        <v>0.004088074723796236</v>
      </c>
    </row>
    <row r="89" ht="15" customHeight="1">
      <c r="A89" s="5">
        <v>87</v>
      </c>
      <c r="B89" s="6">
        <v>57405</v>
      </c>
      <c r="C89" s="5">
        <v>194.2746253229974</v>
      </c>
      <c r="D89" s="5">
        <v>5.786</v>
      </c>
      <c r="E89" s="8">
        <v>-0.001096366525480063</v>
      </c>
      <c r="F89" s="5">
        <v>152.0286564897214</v>
      </c>
      <c r="G89" s="5">
        <v>16.806</v>
      </c>
      <c r="H89" s="8">
        <v>0.005561493039784306</v>
      </c>
      <c r="I89" s="5">
        <v>146.8812422266612</v>
      </c>
      <c r="J89" s="8">
        <v>0.004251810240420652</v>
      </c>
    </row>
    <row r="90" ht="15" customHeight="1">
      <c r="A90" s="5">
        <v>88</v>
      </c>
      <c r="B90" s="6">
        <v>57436</v>
      </c>
      <c r="C90" s="5">
        <v>193.2636175710595</v>
      </c>
      <c r="D90" s="5">
        <v>5.7395</v>
      </c>
      <c r="E90" s="8">
        <v>-0.005204013392161144</v>
      </c>
      <c r="F90" s="5">
        <v>154.6095179618102</v>
      </c>
      <c r="G90" s="5">
        <v>16.35</v>
      </c>
      <c r="H90" s="8">
        <v>0.01697615128410537</v>
      </c>
      <c r="I90" s="5">
        <v>147.4842648776995</v>
      </c>
      <c r="J90" s="8">
        <v>0.004105511649389211</v>
      </c>
    </row>
    <row r="91" ht="15" customHeight="1">
      <c r="A91" s="5">
        <v>89</v>
      </c>
      <c r="B91" s="6">
        <v>57466</v>
      </c>
      <c r="C91" s="5">
        <v>192.4126098191214</v>
      </c>
      <c r="D91" s="5">
        <v>5.7565</v>
      </c>
      <c r="E91" s="8">
        <v>-0.004403352077506919</v>
      </c>
      <c r="F91" s="5">
        <v>156.5630390259864</v>
      </c>
      <c r="G91" s="5">
        <v>15.055</v>
      </c>
      <c r="H91" s="8">
        <v>0.01263519277421648</v>
      </c>
      <c r="I91" s="5">
        <v>148.1174386612897</v>
      </c>
      <c r="J91" s="8">
        <v>0.004293161606869095</v>
      </c>
    </row>
    <row r="92" ht="15" customHeight="1">
      <c r="A92" s="5">
        <v>90</v>
      </c>
      <c r="B92" s="6">
        <v>57497</v>
      </c>
      <c r="C92" s="5">
        <v>192.7719379844961</v>
      </c>
      <c r="D92" s="5">
        <v>5.8531</v>
      </c>
      <c r="E92" s="8">
        <v>0.001867487612752957</v>
      </c>
      <c r="F92" s="5">
        <v>156.271586286573</v>
      </c>
      <c r="G92" s="5">
        <v>15.398</v>
      </c>
      <c r="H92" s="8">
        <v>-0.001861567974322545</v>
      </c>
      <c r="I92" s="5">
        <v>148.739305770173</v>
      </c>
      <c r="J92" s="8">
        <v>0.004198473282442664</v>
      </c>
    </row>
    <row r="93" ht="15" customHeight="1">
      <c r="A93" s="5">
        <v>91</v>
      </c>
      <c r="B93" s="6">
        <v>57527</v>
      </c>
      <c r="C93" s="5">
        <v>194.0347803617571</v>
      </c>
      <c r="D93" s="5">
        <v>5.8138</v>
      </c>
      <c r="E93" s="8">
        <v>0.00655096582243486</v>
      </c>
      <c r="F93" s="5">
        <v>158.1909732461332</v>
      </c>
      <c r="G93" s="5">
        <v>16.777</v>
      </c>
      <c r="H93" s="8">
        <v>0.01228237970298947</v>
      </c>
      <c r="I93" s="5">
        <v>149.3837862284702</v>
      </c>
      <c r="J93" s="8">
        <v>0.004332953249715094</v>
      </c>
    </row>
    <row r="94" ht="15" customHeight="1">
      <c r="A94" s="5">
        <v>92</v>
      </c>
      <c r="B94" s="6">
        <v>57558</v>
      </c>
      <c r="C94" s="5">
        <v>198.5001033591731</v>
      </c>
      <c r="D94" s="5">
        <v>5.6549</v>
      </c>
      <c r="E94" s="8">
        <v>0.02301300307651498</v>
      </c>
      <c r="F94" s="5">
        <v>153.3835178729403</v>
      </c>
      <c r="G94" s="5">
        <v>16.28</v>
      </c>
      <c r="H94" s="8">
        <v>-0.03039020036695006</v>
      </c>
      <c r="I94" s="5">
        <v>150.0395733614744</v>
      </c>
      <c r="J94" s="8">
        <v>0.004389948531637799</v>
      </c>
    </row>
    <row r="95" ht="15" customHeight="1">
      <c r="A95" s="5">
        <v>93</v>
      </c>
      <c r="B95" s="6">
        <v>57589</v>
      </c>
      <c r="C95" s="5">
        <v>198.0347803617571</v>
      </c>
      <c r="D95" s="5">
        <v>5.582</v>
      </c>
      <c r="E95" s="8">
        <v>-0.00234419523990903</v>
      </c>
      <c r="F95" s="5">
        <v>152.8189922965991</v>
      </c>
      <c r="G95" s="5">
        <v>16.533</v>
      </c>
      <c r="H95" s="8">
        <v>-0.003680483954011524</v>
      </c>
      <c r="I95" s="5">
        <v>150.6802849282026</v>
      </c>
      <c r="J95" s="8">
        <v>0.004270283848279442</v>
      </c>
    </row>
    <row r="96" ht="15" customHeight="1">
      <c r="A96" s="5">
        <v>94</v>
      </c>
      <c r="B96" s="6">
        <v>57619</v>
      </c>
      <c r="C96" s="5">
        <v>199.8124031007752</v>
      </c>
      <c r="D96" s="5">
        <v>5.3643</v>
      </c>
      <c r="E96" s="8">
        <v>0.008976315856087843</v>
      </c>
      <c r="F96" s="5">
        <v>159.3384043013011</v>
      </c>
      <c r="G96" s="5">
        <v>16.814</v>
      </c>
      <c r="H96" s="8">
        <v>0.0426610063757571</v>
      </c>
      <c r="I96" s="5">
        <v>151.3398409527758</v>
      </c>
      <c r="J96" s="8">
        <v>0.004377188594297084</v>
      </c>
    </row>
    <row r="97" ht="15" customHeight="1">
      <c r="A97" s="5">
        <v>95</v>
      </c>
      <c r="B97" s="6">
        <v>57650</v>
      </c>
      <c r="C97" s="5">
        <v>202.9092506459948</v>
      </c>
      <c r="D97" s="5">
        <v>5.1063</v>
      </c>
      <c r="E97" s="8">
        <v>0.01549877533707317</v>
      </c>
      <c r="F97" s="5">
        <v>159.9154524485666</v>
      </c>
      <c r="G97" s="5">
        <v>17.13</v>
      </c>
      <c r="H97" s="8">
        <v>0.003621525832367819</v>
      </c>
      <c r="I97" s="5">
        <v>151.976783627935</v>
      </c>
      <c r="J97" s="8">
        <v>0.004208691321130506</v>
      </c>
    </row>
    <row r="98" ht="15" customHeight="1">
      <c r="A98" s="5">
        <v>96</v>
      </c>
      <c r="B98" s="6">
        <v>57680</v>
      </c>
      <c r="C98" s="5">
        <v>205.8487855297158</v>
      </c>
      <c r="D98" s="5">
        <v>5.0851</v>
      </c>
      <c r="E98" s="8">
        <v>0.01448694366748931</v>
      </c>
      <c r="F98" s="5">
        <v>167.9713031148885</v>
      </c>
      <c r="G98" s="5">
        <v>17.232</v>
      </c>
      <c r="H98" s="8">
        <v>0.05037568629531254</v>
      </c>
      <c r="I98" s="5">
        <v>152.6288018693702</v>
      </c>
      <c r="J98" s="8">
        <v>0.004290248983235835</v>
      </c>
    </row>
    <row r="99" ht="15" customHeight="1">
      <c r="A99" s="5">
        <v>97</v>
      </c>
      <c r="B99" s="6">
        <v>57711</v>
      </c>
      <c r="C99" s="5">
        <v>204.1540568475452</v>
      </c>
      <c r="D99" s="5">
        <v>5.1454</v>
      </c>
      <c r="E99" s="8">
        <v>-0.008232881616520128</v>
      </c>
      <c r="F99" s="5">
        <v>165.6942149761869</v>
      </c>
      <c r="G99" s="5">
        <v>17.134</v>
      </c>
      <c r="H99" s="8">
        <v>-0.01355641169934917</v>
      </c>
      <c r="I99" s="5">
        <v>153.2883578939434</v>
      </c>
      <c r="J99" s="8">
        <v>0.004321307751191569</v>
      </c>
    </row>
    <row r="100" ht="15" customHeight="1">
      <c r="A100" s="5">
        <v>98</v>
      </c>
      <c r="B100" s="6">
        <v>57742</v>
      </c>
      <c r="C100" s="5">
        <v>198.5775710594315</v>
      </c>
      <c r="D100" s="5">
        <v>4.9842</v>
      </c>
      <c r="E100" s="8">
        <v>-0.027315086823271</v>
      </c>
      <c r="F100" s="5">
        <v>167.3399231679681</v>
      </c>
      <c r="G100" s="5">
        <v>17.543</v>
      </c>
      <c r="H100" s="8">
        <v>0.009932200662634299</v>
      </c>
      <c r="I100" s="5">
        <v>153.8913805449817</v>
      </c>
      <c r="J100" s="8">
        <v>0.003933910306844914</v>
      </c>
    </row>
    <row r="101" ht="15" customHeight="1">
      <c r="A101" s="5">
        <v>99</v>
      </c>
      <c r="B101" s="6">
        <v>57770</v>
      </c>
      <c r="C101" s="5">
        <v>196.8568475452197</v>
      </c>
      <c r="D101" s="5">
        <v>5.168</v>
      </c>
      <c r="E101" s="8">
        <v>-0.008665246054887296</v>
      </c>
      <c r="F101" s="5">
        <v>169.1348923260878</v>
      </c>
      <c r="G101" s="5">
        <v>17.947</v>
      </c>
      <c r="H101" s="8">
        <v>0.01072648489456991</v>
      </c>
      <c r="I101" s="5">
        <v>154.5622432442619</v>
      </c>
      <c r="J101" s="8">
        <v>0.004359326018808831</v>
      </c>
    </row>
    <row r="102" ht="15" customHeight="1">
      <c r="A102" s="5">
        <v>100</v>
      </c>
      <c r="B102" s="6">
        <v>57801</v>
      </c>
      <c r="C102" s="5">
        <v>195.6737467700258</v>
      </c>
      <c r="D102" s="5">
        <v>5.2522</v>
      </c>
      <c r="E102" s="8">
        <v>-0.006009954898429845</v>
      </c>
      <c r="F102" s="5">
        <v>164.3490484865867</v>
      </c>
      <c r="G102" s="5">
        <v>17.573</v>
      </c>
      <c r="H102" s="8">
        <v>-0.02829601730123247</v>
      </c>
      <c r="I102" s="5">
        <v>155.218030377266</v>
      </c>
      <c r="J102" s="8">
        <v>0.004242867593269833</v>
      </c>
    </row>
    <row r="103" ht="15" customHeight="1">
      <c r="A103" s="5">
        <v>101</v>
      </c>
      <c r="B103" s="6">
        <v>57831</v>
      </c>
      <c r="C103" s="5">
        <v>194.9211369509044</v>
      </c>
      <c r="D103" s="5">
        <v>5.1663</v>
      </c>
      <c r="E103" s="8">
        <v>-0.003846248316622513</v>
      </c>
      <c r="F103" s="5">
        <v>171.1243652874334</v>
      </c>
      <c r="G103" s="5">
        <v>16.912</v>
      </c>
      <c r="H103" s="8">
        <v>0.04122516596985142</v>
      </c>
      <c r="I103" s="5">
        <v>155.9039686428222</v>
      </c>
      <c r="J103" s="8">
        <v>0.004419191919191942</v>
      </c>
    </row>
    <row r="104" ht="15" customHeight="1">
      <c r="A104" s="5">
        <v>102</v>
      </c>
      <c r="B104" s="6">
        <v>57862</v>
      </c>
      <c r="C104" s="5">
        <v>198.6610852713178</v>
      </c>
      <c r="D104" s="5">
        <v>5.0269</v>
      </c>
      <c r="E104" s="8">
        <v>0.01918698186823856</v>
      </c>
      <c r="F104" s="5">
        <v>181.3246052360505</v>
      </c>
      <c r="G104" s="5">
        <v>18.308</v>
      </c>
      <c r="H104" s="8">
        <v>0.05960717476721675</v>
      </c>
      <c r="I104" s="5">
        <v>156.5597557758263</v>
      </c>
      <c r="J104" s="8">
        <v>0.004206353043562427</v>
      </c>
    </row>
    <row r="105" ht="15" customHeight="1">
      <c r="A105" s="5">
        <v>103</v>
      </c>
      <c r="B105" s="6">
        <v>57892</v>
      </c>
      <c r="C105" s="5">
        <v>202.02</v>
      </c>
      <c r="D105" s="5">
        <v>4.8745</v>
      </c>
      <c r="E105" s="8">
        <v>0.01690776391407911</v>
      </c>
      <c r="F105" s="5">
        <v>190.714917613602</v>
      </c>
      <c r="G105" s="5">
        <v>19.102</v>
      </c>
      <c r="H105" s="8">
        <v>0.05178730357817166</v>
      </c>
      <c r="I105" s="5">
        <v>157.2343873666755</v>
      </c>
      <c r="J105" s="8">
        <v>0.004309099662975354</v>
      </c>
    </row>
    <row r="106" ht="15" customHeight="1">
      <c r="A106" s="5">
        <v>104</v>
      </c>
      <c r="B106" s="6">
        <v>57923</v>
      </c>
      <c r="C106" s="5">
        <v>198.6238759689923</v>
      </c>
      <c r="D106" s="5">
        <v>4.8734</v>
      </c>
      <c r="E106" s="8">
        <v>-0.01681083076431917</v>
      </c>
      <c r="F106" s="5">
        <v>196.4270277475935</v>
      </c>
      <c r="G106" s="5">
        <v>19.896</v>
      </c>
      <c r="H106" s="8">
        <v>0.02995104004168423</v>
      </c>
      <c r="I106" s="5">
        <v>157.9127878490936</v>
      </c>
      <c r="J106" s="8">
        <v>0.004314580886406801</v>
      </c>
    </row>
    <row r="107" ht="15" customHeight="1">
      <c r="A107" s="5">
        <v>105</v>
      </c>
      <c r="B107" s="6">
        <v>57954</v>
      </c>
      <c r="C107" s="5">
        <v>199.4905426356589</v>
      </c>
      <c r="D107" s="5">
        <v>4.7405</v>
      </c>
      <c r="E107" s="8">
        <v>0.004363355928075553</v>
      </c>
      <c r="F107" s="5">
        <v>184.1811652454222</v>
      </c>
      <c r="G107" s="5">
        <v>19.838</v>
      </c>
      <c r="H107" s="8">
        <v>-0.062343062676217</v>
      </c>
      <c r="I107" s="5">
        <v>158.5836505483737</v>
      </c>
      <c r="J107" s="8">
        <v>0.004248311415546781</v>
      </c>
    </row>
    <row r="108" ht="15" customHeight="1">
      <c r="A108" s="5">
        <v>106</v>
      </c>
      <c r="B108" s="6">
        <v>57984</v>
      </c>
      <c r="C108" s="5">
        <v>204.3429457364341</v>
      </c>
      <c r="D108" s="5">
        <v>4.6514</v>
      </c>
      <c r="E108" s="8">
        <v>0.02432397564649182</v>
      </c>
      <c r="F108" s="5">
        <v>195.6346721712118</v>
      </c>
      <c r="G108" s="5">
        <v>19.213</v>
      </c>
      <c r="H108" s="8">
        <v>0.0621860922126742</v>
      </c>
      <c r="I108" s="5">
        <v>159.2733577054988</v>
      </c>
      <c r="J108" s="8">
        <v>0.004349169379946349</v>
      </c>
    </row>
    <row r="109" ht="15" customHeight="1">
      <c r="A109" s="5">
        <v>107</v>
      </c>
      <c r="B109" s="6">
        <v>58015</v>
      </c>
      <c r="C109" s="5">
        <v>207.3854263565892</v>
      </c>
      <c r="D109" s="5">
        <v>4.5022</v>
      </c>
      <c r="E109" s="8">
        <v>0.01488909053938822</v>
      </c>
      <c r="F109" s="5">
        <v>187.5456972850258</v>
      </c>
      <c r="G109" s="5">
        <v>19.607</v>
      </c>
      <c r="H109" s="8">
        <v>-0.04134734807696487</v>
      </c>
      <c r="I109" s="5">
        <v>159.944220404779</v>
      </c>
      <c r="J109" s="8">
        <v>0.004212020823473785</v>
      </c>
    </row>
    <row r="110" ht="15" customHeight="1">
      <c r="A110" s="5">
        <v>108</v>
      </c>
      <c r="B110" s="6">
        <v>58045</v>
      </c>
      <c r="C110" s="5">
        <v>204.2331782945736</v>
      </c>
      <c r="D110" s="5">
        <v>4.4088</v>
      </c>
      <c r="E110" s="8">
        <v>-0.01519994976211791</v>
      </c>
      <c r="F110" s="5">
        <v>190.147968313856</v>
      </c>
      <c r="G110" s="5">
        <v>18.261</v>
      </c>
      <c r="H110" s="8">
        <v>0.01387539712454902</v>
      </c>
      <c r="I110" s="5">
        <v>160.641465345042</v>
      </c>
      <c r="J110" s="8">
        <v>0.004359300626796694</v>
      </c>
    </row>
    <row r="111" ht="15" customHeight="1">
      <c r="A111" s="5">
        <v>109</v>
      </c>
      <c r="B111" s="6">
        <v>58076</v>
      </c>
      <c r="C111" s="5">
        <v>204.6325064599483</v>
      </c>
      <c r="D111" s="5">
        <v>4.2144</v>
      </c>
      <c r="E111" s="8">
        <v>0.001955256088698572</v>
      </c>
      <c r="F111" s="5">
        <v>189.1697939431152</v>
      </c>
      <c r="G111" s="5">
        <v>18.623</v>
      </c>
      <c r="H111" s="8">
        <v>-0.005144279896413225</v>
      </c>
      <c r="I111" s="5">
        <v>161.3500169600121</v>
      </c>
      <c r="J111" s="8">
        <v>0.004410764141426058</v>
      </c>
    </row>
    <row r="112" ht="15" customHeight="1">
      <c r="A112" s="5">
        <v>110</v>
      </c>
      <c r="B112" s="6">
        <v>58107</v>
      </c>
      <c r="C112" s="5">
        <v>206.6642377260982</v>
      </c>
      <c r="D112" s="5">
        <v>4.2286</v>
      </c>
      <c r="E112" s="8">
        <v>0.009928682892556506</v>
      </c>
      <c r="F112" s="5">
        <v>197.899641692890</v>
      </c>
      <c r="G112" s="5">
        <v>18.525</v>
      </c>
      <c r="H112" s="8">
        <v>0.04614821197299566</v>
      </c>
      <c r="I112" s="5">
        <v>161.9907285267403</v>
      </c>
      <c r="J112" s="8">
        <v>0.003970942047604518</v>
      </c>
    </row>
    <row r="113" ht="15" customHeight="1">
      <c r="A113" s="5">
        <v>111</v>
      </c>
      <c r="B113" s="6">
        <v>58135</v>
      </c>
      <c r="C113" s="5">
        <v>208.6319896640827</v>
      </c>
      <c r="D113" s="5">
        <v>4.1638</v>
      </c>
      <c r="E113" s="8">
        <v>0.009521492250596625</v>
      </c>
      <c r="F113" s="5">
        <v>208.4244586007845</v>
      </c>
      <c r="G113" s="5">
        <v>20.227</v>
      </c>
      <c r="H113" s="8">
        <v>0.05318259708740336</v>
      </c>
      <c r="I113" s="5">
        <v>162.7105868164173</v>
      </c>
      <c r="J113" s="8">
        <v>0.004443824015262559</v>
      </c>
    </row>
    <row r="114" ht="15" customHeight="1">
      <c r="A114" s="5">
        <v>112</v>
      </c>
      <c r="B114" s="6">
        <v>58166</v>
      </c>
      <c r="C114" s="5">
        <v>206.4047028423772</v>
      </c>
      <c r="D114" s="5">
        <v>4.1516</v>
      </c>
      <c r="E114" s="8">
        <v>-0.01067567262955013</v>
      </c>
      <c r="F114" s="5">
        <v>216.5889728664165</v>
      </c>
      <c r="G114" s="5">
        <v>21.024</v>
      </c>
      <c r="H114" s="8">
        <v>0.03917253435821708</v>
      </c>
      <c r="I114" s="5">
        <v>163.4002939735424</v>
      </c>
      <c r="J114" s="8">
        <v>0.004238858519410787</v>
      </c>
    </row>
    <row r="115" ht="15" customHeight="1">
      <c r="A115" s="5">
        <v>113</v>
      </c>
      <c r="B115" s="6">
        <v>58196</v>
      </c>
      <c r="C115" s="5">
        <v>210.0969509043928</v>
      </c>
      <c r="D115" s="5">
        <v>4.1767</v>
      </c>
      <c r="E115" s="8">
        <v>0.01788839116148986</v>
      </c>
      <c r="F115" s="5">
        <v>218.914131519311</v>
      </c>
      <c r="G115" s="5">
        <v>21.696</v>
      </c>
      <c r="H115" s="8">
        <v>0.01073535102975248</v>
      </c>
      <c r="I115" s="5">
        <v>164.1050766969434</v>
      </c>
      <c r="J115" s="8">
        <v>0.004313228001383779</v>
      </c>
    </row>
    <row r="116" ht="15" customHeight="1">
      <c r="A116" s="5">
        <v>114</v>
      </c>
      <c r="B116" s="6">
        <v>58227</v>
      </c>
      <c r="C116" s="5">
        <v>210.2228940568475</v>
      </c>
      <c r="D116" s="5">
        <v>3.9701</v>
      </c>
      <c r="E116" s="8">
        <v>0.0005994525475625703</v>
      </c>
      <c r="F116" s="5">
        <v>213.4082398516681</v>
      </c>
      <c r="G116" s="5">
        <v>21.092</v>
      </c>
      <c r="H116" s="8">
        <v>-0.02515091935559763</v>
      </c>
      <c r="I116" s="5">
        <v>164.7797082877926</v>
      </c>
      <c r="J116" s="8">
        <v>0.004110973313123048</v>
      </c>
    </row>
    <row r="117" ht="15" customHeight="1">
      <c r="A117" s="5">
        <v>115</v>
      </c>
      <c r="B117" s="6">
        <v>58257</v>
      </c>
      <c r="C117" s="5">
        <v>209.6057881136951</v>
      </c>
      <c r="D117" s="5">
        <v>4.0445</v>
      </c>
      <c r="E117" s="8">
        <v>-0.002935484005778949</v>
      </c>
      <c r="F117" s="5">
        <v>222.0585086829891</v>
      </c>
      <c r="G117" s="5">
        <v>20.537</v>
      </c>
      <c r="H117" s="8">
        <v>0.04053390270841201</v>
      </c>
      <c r="I117" s="5">
        <v>165.4769532280556</v>
      </c>
      <c r="J117" s="8">
        <v>0.004231376226527256</v>
      </c>
    </row>
    <row r="118" ht="15" customHeight="1">
      <c r="A118" s="5">
        <v>116</v>
      </c>
      <c r="B118" s="6">
        <v>58288</v>
      </c>
      <c r="C118" s="5">
        <v>210.2575710594315</v>
      </c>
      <c r="D118" s="5">
        <v>3.8794</v>
      </c>
      <c r="E118" s="8">
        <v>0.003109565587868692</v>
      </c>
      <c r="F118" s="5">
        <v>215.8198446393297</v>
      </c>
      <c r="G118" s="5">
        <v>22.017</v>
      </c>
      <c r="H118" s="8">
        <v>-0.02809468585851703</v>
      </c>
      <c r="I118" s="5">
        <v>166.1817359514567</v>
      </c>
      <c r="J118" s="8">
        <v>0.004259098984193533</v>
      </c>
    </row>
    <row r="119" ht="15" customHeight="1">
      <c r="A119" s="5">
        <v>117</v>
      </c>
      <c r="B119" s="6">
        <v>58319</v>
      </c>
      <c r="C119" s="5">
        <v>218.2309560723514</v>
      </c>
      <c r="D119" s="5">
        <v>3.4644</v>
      </c>
      <c r="E119" s="8">
        <v>0.03792198764945368</v>
      </c>
      <c r="F119" s="5">
        <v>192.9976611069145</v>
      </c>
      <c r="G119" s="5">
        <v>20.476</v>
      </c>
      <c r="H119" s="8">
        <v>-0.1057464551999603</v>
      </c>
      <c r="I119" s="5">
        <v>166.8601364338748</v>
      </c>
      <c r="J119" s="8">
        <v>0.004082280634114208</v>
      </c>
    </row>
    <row r="120" ht="15" customHeight="1">
      <c r="A120" s="5">
        <v>118</v>
      </c>
      <c r="B120" s="6">
        <v>58349</v>
      </c>
      <c r="C120" s="5">
        <v>230.3202583979328</v>
      </c>
      <c r="D120" s="5">
        <v>3.3283</v>
      </c>
      <c r="E120" s="8">
        <v>0.05539682611101864</v>
      </c>
      <c r="F120" s="5">
        <v>186.513191114630</v>
      </c>
      <c r="G120" s="5">
        <v>19.036</v>
      </c>
      <c r="H120" s="8">
        <v>-0.03359869728520841</v>
      </c>
      <c r="I120" s="5">
        <v>167.5309991331549</v>
      </c>
      <c r="J120" s="8">
        <v>0.004020509113906945</v>
      </c>
    </row>
    <row r="121" ht="15" customHeight="1">
      <c r="A121" s="5">
        <v>119</v>
      </c>
      <c r="B121" s="6">
        <v>58380</v>
      </c>
      <c r="C121" s="5">
        <v>234.9567958656331</v>
      </c>
      <c r="D121" s="5">
        <v>3.4119</v>
      </c>
      <c r="E121" s="8">
        <v>0.0201308278305659</v>
      </c>
      <c r="F121" s="5">
        <v>213.6120345946121</v>
      </c>
      <c r="G121" s="5">
        <v>18.386</v>
      </c>
      <c r="H121" s="8">
        <v>0.1452918333445234</v>
      </c>
      <c r="I121" s="5">
        <v>168.1453284589003</v>
      </c>
      <c r="J121" s="8">
        <v>0.003666959123529304</v>
      </c>
    </row>
    <row r="122" ht="15" customHeight="1">
      <c r="A122" s="5">
        <v>120</v>
      </c>
      <c r="B122" s="6">
        <v>58410</v>
      </c>
      <c r="C122" s="5">
        <v>232.5546253229974</v>
      </c>
      <c r="D122" s="5">
        <v>3.3348</v>
      </c>
      <c r="E122" s="8">
        <v>-0.01022388194299941</v>
      </c>
      <c r="F122" s="5">
        <v>220.436633771354</v>
      </c>
      <c r="G122" s="5">
        <v>20.992</v>
      </c>
      <c r="H122" s="8">
        <v>0.03194857063972779</v>
      </c>
      <c r="I122" s="5">
        <v>168.7709644593525</v>
      </c>
      <c r="J122" s="8">
        <v>0.003720805128434982</v>
      </c>
    </row>
    <row r="123" ht="15" customHeight="1">
      <c r="A123" s="5">
        <v>121</v>
      </c>
      <c r="B123" s="6">
        <v>58441</v>
      </c>
      <c r="C123" s="5">
        <v>235.9501291989664</v>
      </c>
      <c r="D123" s="5">
        <v>3.3944</v>
      </c>
      <c r="E123" s="8">
        <v>0.01460088730229698</v>
      </c>
      <c r="F123" s="5">
        <v>232.2637980553659</v>
      </c>
      <c r="G123" s="5">
        <v>21.342</v>
      </c>
      <c r="H123" s="8">
        <v>0.0536533519028399</v>
      </c>
      <c r="I123" s="5">
        <v>169.4003693513738</v>
      </c>
      <c r="J123" s="8">
        <v>0.003729343456900399</v>
      </c>
    </row>
    <row r="124" ht="15" customHeight="1">
      <c r="A124" s="5">
        <v>122</v>
      </c>
      <c r="B124" s="6">
        <v>58472</v>
      </c>
      <c r="C124" s="5">
        <v>233.1614987080103</v>
      </c>
      <c r="D124" s="5">
        <v>3.6862</v>
      </c>
      <c r="E124" s="8">
        <v>-0.01181872839156003</v>
      </c>
      <c r="F124" s="5">
        <v>237.3665437300295</v>
      </c>
      <c r="G124" s="5">
        <v>22.716</v>
      </c>
      <c r="H124" s="8">
        <v>0.02196961264470164</v>
      </c>
      <c r="I124" s="5">
        <v>169.9807786529982</v>
      </c>
      <c r="J124" s="8">
        <v>0.00342625759227539</v>
      </c>
    </row>
    <row r="125" ht="15" customHeight="1">
      <c r="A125" s="5">
        <v>123</v>
      </c>
      <c r="B125" s="6">
        <v>58501</v>
      </c>
      <c r="C125" s="5">
        <v>224.8213436692506</v>
      </c>
      <c r="D125" s="5">
        <v>3.6957</v>
      </c>
      <c r="E125" s="8">
        <v>-0.03576986374240166</v>
      </c>
      <c r="F125" s="5">
        <v>228.7174867604109</v>
      </c>
      <c r="G125" s="5">
        <v>22.323</v>
      </c>
      <c r="H125" s="8">
        <v>-0.03643755701079626</v>
      </c>
      <c r="I125" s="5">
        <v>170.6290280028644</v>
      </c>
      <c r="J125" s="8">
        <v>0.003813662668233525</v>
      </c>
    </row>
    <row r="126" ht="15" customHeight="1">
      <c r="A126" s="5">
        <v>124</v>
      </c>
      <c r="B126" s="6">
        <v>58532</v>
      </c>
      <c r="C126" s="5">
        <v>226.3796899224806</v>
      </c>
      <c r="D126" s="5">
        <v>3.616</v>
      </c>
      <c r="E126" s="8">
        <v>0.006931487143509691</v>
      </c>
      <c r="F126" s="5">
        <v>241.3717466562716</v>
      </c>
      <c r="G126" s="5">
        <v>23.438</v>
      </c>
      <c r="H126" s="8">
        <v>0.0553270328171997</v>
      </c>
      <c r="I126" s="5">
        <v>171.2584328948856</v>
      </c>
      <c r="J126" s="8">
        <v>0.003688732798798397</v>
      </c>
    </row>
    <row r="127" ht="15" customHeight="1">
      <c r="A127" s="5">
        <v>125</v>
      </c>
      <c r="B127" s="6">
        <v>58562</v>
      </c>
      <c r="C127" s="5">
        <v>226.3602583979328</v>
      </c>
      <c r="D127" s="5">
        <v>3.7613</v>
      </c>
      <c r="E127" s="8">
        <v>-8.583598888421491e-05</v>
      </c>
      <c r="F127" s="5">
        <v>251.0514920037326</v>
      </c>
      <c r="G127" s="5">
        <v>24.094</v>
      </c>
      <c r="H127" s="8">
        <v>0.04010305879438958</v>
      </c>
      <c r="I127" s="5">
        <v>171.9142200278898</v>
      </c>
      <c r="J127" s="8">
        <v>0.003829225352112584</v>
      </c>
    </row>
    <row r="128" ht="15" customHeight="1">
      <c r="A128" s="5">
        <v>126</v>
      </c>
      <c r="B128" s="6">
        <v>58593</v>
      </c>
      <c r="C128" s="5">
        <v>222.2790180878553</v>
      </c>
      <c r="D128" s="5">
        <v>4.0237</v>
      </c>
      <c r="E128" s="8">
        <v>-0.01802984472169521</v>
      </c>
      <c r="F128" s="5">
        <v>239.6708987570339</v>
      </c>
      <c r="G128" s="5">
        <v>23.484</v>
      </c>
      <c r="H128" s="8">
        <v>-0.04533170926755339</v>
      </c>
      <c r="I128" s="5">
        <v>172.551162703049</v>
      </c>
      <c r="J128" s="8">
        <v>0.003705002850002258</v>
      </c>
    </row>
    <row r="129" ht="15" customHeight="1">
      <c r="A129" s="5">
        <v>127</v>
      </c>
      <c r="B129" s="6">
        <v>58623</v>
      </c>
      <c r="C129" s="5">
        <v>218.7122997416021</v>
      </c>
      <c r="D129" s="5">
        <v>4.0944</v>
      </c>
      <c r="E129" s="8">
        <v>-0.01604613146546962</v>
      </c>
      <c r="F129" s="5">
        <v>253.6208407896491</v>
      </c>
      <c r="G129" s="5">
        <v>23.431</v>
      </c>
      <c r="H129" s="8">
        <v>0.05820457178973982</v>
      </c>
      <c r="I129" s="5">
        <v>173.2257942938982</v>
      </c>
      <c r="J129" s="8">
        <v>0.003909748159797222</v>
      </c>
    </row>
    <row r="130" ht="15" customHeight="1">
      <c r="A130" s="5">
        <v>128</v>
      </c>
      <c r="B130" s="6">
        <v>58654</v>
      </c>
      <c r="C130" s="5">
        <v>223.6181912144703</v>
      </c>
      <c r="D130" s="5">
        <v>4.3049</v>
      </c>
      <c r="E130" s="8">
        <v>0.02243079826175427</v>
      </c>
      <c r="F130" s="5">
        <v>248.9769867462725</v>
      </c>
      <c r="G130" s="5">
        <v>24.305</v>
      </c>
      <c r="H130" s="8">
        <v>-0.01831022257050293</v>
      </c>
      <c r="I130" s="5">
        <v>173.9117325594543</v>
      </c>
      <c r="J130" s="8">
        <v>0.00395979287237285</v>
      </c>
    </row>
    <row r="131" ht="15" customHeight="1">
      <c r="A131" s="5">
        <v>129</v>
      </c>
      <c r="B131" s="6">
        <v>58685</v>
      </c>
      <c r="C131" s="5">
        <v>225.7271317829457</v>
      </c>
      <c r="D131" s="5">
        <v>4.3383</v>
      </c>
      <c r="E131" s="8">
        <v>0.009430988404931602</v>
      </c>
      <c r="F131" s="5">
        <v>251.5713806740375</v>
      </c>
      <c r="G131" s="5">
        <v>22.981</v>
      </c>
      <c r="H131" s="8">
        <v>0.01042021578648486</v>
      </c>
      <c r="I131" s="5">
        <v>174.5939019334414</v>
      </c>
      <c r="J131" s="8">
        <v>0.003922503467406366</v>
      </c>
    </row>
    <row r="132" ht="15" customHeight="1">
      <c r="A132" s="5">
        <v>130</v>
      </c>
      <c r="B132" s="6">
        <v>58715</v>
      </c>
      <c r="C132" s="5">
        <v>229.2837726098192</v>
      </c>
      <c r="D132" s="5">
        <v>4.4441</v>
      </c>
      <c r="E132" s="8">
        <v>0.01575637274429829</v>
      </c>
      <c r="F132" s="5">
        <v>246.5035770117914</v>
      </c>
      <c r="G132" s="5">
        <v>22.937</v>
      </c>
      <c r="H132" s="8">
        <v>-0.02014459533778386</v>
      </c>
      <c r="I132" s="5">
        <v>175.3062224399804</v>
      </c>
      <c r="J132" s="8">
        <v>0.004079870480302309</v>
      </c>
    </row>
    <row r="133" ht="15" customHeight="1">
      <c r="A133" s="5">
        <v>131</v>
      </c>
      <c r="B133" s="6">
        <v>58746</v>
      </c>
      <c r="C133" s="5">
        <v>228.7541085271318</v>
      </c>
      <c r="D133" s="5">
        <v>4.2685</v>
      </c>
      <c r="E133" s="8">
        <v>-0.002310080982437162</v>
      </c>
      <c r="F133" s="5">
        <v>257.7902509765586</v>
      </c>
      <c r="G133" s="5">
        <v>22.249</v>
      </c>
      <c r="H133" s="8">
        <v>0.0457870595696357</v>
      </c>
      <c r="I133" s="5">
        <v>176.0147740549504</v>
      </c>
      <c r="J133" s="8">
        <v>0.004041793868512605</v>
      </c>
    </row>
    <row r="134" ht="15" customHeight="1">
      <c r="A134" s="5">
        <v>132</v>
      </c>
      <c r="B134" s="6">
        <v>58776</v>
      </c>
      <c r="C134" s="5">
        <v>226.7203617571059</v>
      </c>
      <c r="D134" s="5">
        <v>4.4159</v>
      </c>
      <c r="E134" s="8">
        <v>-0.008890536581486634</v>
      </c>
      <c r="F134" s="5">
        <v>267.4885782034555</v>
      </c>
      <c r="G134" s="5">
        <v>23.768</v>
      </c>
      <c r="H134" s="8">
        <v>0.03762100075607114</v>
      </c>
      <c r="I134" s="5">
        <v>176.7685523687484</v>
      </c>
      <c r="J134" s="8">
        <v>0.004282471842747778</v>
      </c>
    </row>
    <row r="135" ht="15" customHeight="1">
      <c r="A135" s="5">
        <v>133</v>
      </c>
      <c r="B135" s="6">
        <v>58807</v>
      </c>
      <c r="C135" s="5">
        <v>227.3852713178295</v>
      </c>
      <c r="D135" s="5">
        <v>4.7087</v>
      </c>
      <c r="E135" s="8">
        <v>0.002932729797934455</v>
      </c>
      <c r="F135" s="5">
        <v>287.2485891910015</v>
      </c>
      <c r="G135" s="5">
        <v>24.296</v>
      </c>
      <c r="H135" s="8">
        <v>0.07387235417774118</v>
      </c>
      <c r="I135" s="5">
        <v>177.5449440319602</v>
      </c>
      <c r="J135" s="8">
        <v>0.004392136795872107</v>
      </c>
    </row>
    <row r="136" ht="15" customHeight="1">
      <c r="A136" s="5">
        <v>134</v>
      </c>
      <c r="B136" s="6">
        <v>58838</v>
      </c>
      <c r="C136" s="5">
        <v>220.616330749354</v>
      </c>
      <c r="D136" s="5">
        <v>4.6891</v>
      </c>
      <c r="E136" s="8">
        <v>-0.02976859727653219</v>
      </c>
      <c r="F136" s="5">
        <v>272.436609534120</v>
      </c>
      <c r="G136" s="5">
        <v>25.039</v>
      </c>
      <c r="H136" s="8">
        <v>-0.0515650214282953</v>
      </c>
      <c r="I136" s="5">
        <v>178.2987223457581</v>
      </c>
      <c r="J136" s="8">
        <v>0.0042455633862615</v>
      </c>
    </row>
    <row r="137" ht="15" customHeight="1">
      <c r="A137" s="5">
        <v>135</v>
      </c>
      <c r="B137" s="6">
        <v>58866</v>
      </c>
      <c r="C137" s="5">
        <v>221.4120930232558</v>
      </c>
      <c r="D137" s="5">
        <v>4.5106</v>
      </c>
      <c r="E137" s="8">
        <v>0.003606996232776076</v>
      </c>
      <c r="F137" s="5">
        <v>274.4931388429952</v>
      </c>
      <c r="G137" s="5">
        <v>24.48</v>
      </c>
      <c r="H137" s="8">
        <v>0.00754865255588093</v>
      </c>
      <c r="I137" s="5">
        <v>179.1391851656428</v>
      </c>
      <c r="J137" s="8">
        <v>0.00471379047941147</v>
      </c>
    </row>
    <row r="138" ht="15" customHeight="1">
      <c r="A138" s="5">
        <v>136</v>
      </c>
      <c r="B138" s="6">
        <v>58897</v>
      </c>
      <c r="C138" s="5">
        <v>225.0771059431524</v>
      </c>
      <c r="D138" s="5">
        <v>4.3484</v>
      </c>
      <c r="E138" s="8">
        <v>0.01655290309509738</v>
      </c>
      <c r="F138" s="5">
        <v>288.208989590108</v>
      </c>
      <c r="G138" s="5">
        <v>24.299</v>
      </c>
      <c r="H138" s="8">
        <v>0.04996791834187873</v>
      </c>
      <c r="I138" s="5">
        <v>179.9796479855275</v>
      </c>
      <c r="J138" s="8">
        <v>0.004691674906902817</v>
      </c>
    </row>
    <row r="139" ht="15" customHeight="1">
      <c r="A139" s="5">
        <v>137</v>
      </c>
      <c r="B139" s="6">
        <v>58927</v>
      </c>
      <c r="C139" s="5">
        <v>218.1672351421189</v>
      </c>
      <c r="D139" s="5">
        <v>4.5494</v>
      </c>
      <c r="E139" s="8">
        <v>-0.03070001621035059</v>
      </c>
      <c r="F139" s="5">
        <v>278.6298287639414</v>
      </c>
      <c r="G139" s="5">
        <v>23.909</v>
      </c>
      <c r="H139" s="8">
        <v>-0.03323685649011189</v>
      </c>
      <c r="I139" s="5">
        <v>180.857799721102</v>
      </c>
      <c r="J139" s="8">
        <v>0.004879172425346537</v>
      </c>
    </row>
    <row r="140" ht="15" customHeight="1">
      <c r="A140" s="5">
        <v>138</v>
      </c>
      <c r="B140" s="6">
        <v>58958</v>
      </c>
      <c r="C140" s="5">
        <v>220.9585012919897</v>
      </c>
      <c r="D140" s="5">
        <v>4.3415</v>
      </c>
      <c r="E140" s="8">
        <v>0.01279415833478623</v>
      </c>
      <c r="F140" s="5">
        <v>273.9055878943095</v>
      </c>
      <c r="G140" s="5">
        <v>24.187</v>
      </c>
      <c r="H140" s="8">
        <v>-0.01695525884859346</v>
      </c>
      <c r="I140" s="5">
        <v>181.7058003241247</v>
      </c>
      <c r="J140" s="8">
        <v>0.004688769875174547</v>
      </c>
    </row>
    <row r="141" ht="15" customHeight="1">
      <c r="A141" s="5">
        <v>139</v>
      </c>
      <c r="B141" s="6">
        <v>58988</v>
      </c>
      <c r="C141" s="5">
        <v>225.2428940568475</v>
      </c>
      <c r="D141" s="5">
        <v>4.4279</v>
      </c>
      <c r="E141" s="8">
        <v>0.01939003360271791</v>
      </c>
      <c r="F141" s="5">
        <v>280.5158895266872</v>
      </c>
      <c r="G141" s="5">
        <v>23.958</v>
      </c>
      <c r="H141" s="8">
        <v>0.02413350411430221</v>
      </c>
      <c r="I141" s="5">
        <v>182.5877209512682</v>
      </c>
      <c r="J141" s="8">
        <v>0.004853563428192154</v>
      </c>
    </row>
    <row r="142" ht="15" customHeight="1">
      <c r="A142" s="5">
        <v>140</v>
      </c>
      <c r="B142" s="6">
        <v>59019</v>
      </c>
      <c r="C142" s="5">
        <v>222.4825322997416</v>
      </c>
      <c r="D142" s="5">
        <v>4.3634</v>
      </c>
      <c r="E142" s="8">
        <v>-0.01225504479803617</v>
      </c>
      <c r="F142" s="5">
        <v>271.3463379559125</v>
      </c>
      <c r="G142" s="5">
        <v>24.093</v>
      </c>
      <c r="H142" s="8">
        <v>-0.03268817173332483</v>
      </c>
      <c r="I142" s="5">
        <v>183.4922549278257</v>
      </c>
      <c r="J142" s="8">
        <v>0.004953969367956117</v>
      </c>
    </row>
    <row r="143" ht="15" customHeight="1">
      <c r="A143" s="5">
        <v>141</v>
      </c>
      <c r="B143" s="6">
        <v>59050</v>
      </c>
      <c r="C143" s="5">
        <v>222.4287855297158</v>
      </c>
      <c r="D143" s="5">
        <v>4.3935</v>
      </c>
      <c r="E143" s="8">
        <v>-0.0002415774823767795</v>
      </c>
      <c r="F143" s="5">
        <v>281.788950244998</v>
      </c>
      <c r="G143" s="5">
        <v>23.497</v>
      </c>
      <c r="H143" s="8">
        <v>0.0384844415729032</v>
      </c>
      <c r="I143" s="5">
        <v>184.4043266875212</v>
      </c>
      <c r="J143" s="8">
        <v>0.004970628106642519</v>
      </c>
    </row>
    <row r="144" ht="15" customHeight="1">
      <c r="A144" s="5">
        <v>142</v>
      </c>
      <c r="B144" s="6">
        <v>59080</v>
      </c>
      <c r="C144" s="5">
        <v>219.395503875969</v>
      </c>
      <c r="D144" s="5">
        <v>4.293</v>
      </c>
      <c r="E144" s="8">
        <v>-0.01363709128979424</v>
      </c>
      <c r="F144" s="5">
        <v>264.032550605325</v>
      </c>
      <c r="G144" s="5">
        <v>23.88</v>
      </c>
      <c r="H144" s="8">
        <v>-0.06301311539801326</v>
      </c>
      <c r="I144" s="5">
        <v>185.3691629291826</v>
      </c>
      <c r="J144" s="8">
        <v>0.005232177894048494</v>
      </c>
    </row>
    <row r="145" ht="15" customHeight="1">
      <c r="A145" s="5">
        <v>143</v>
      </c>
      <c r="B145" s="6">
        <v>59111</v>
      </c>
      <c r="C145" s="5">
        <v>218.5866149870801</v>
      </c>
      <c r="D145" s="5">
        <v>4.2552</v>
      </c>
      <c r="E145" s="8">
        <v>-0.003686898202554611</v>
      </c>
      <c r="F145" s="5">
        <v>260.1883233085441</v>
      </c>
      <c r="G145" s="5">
        <v>21.868</v>
      </c>
      <c r="H145" s="8">
        <v>-0.01455967185851732</v>
      </c>
      <c r="I145" s="5">
        <v>186.3189236045679</v>
      </c>
      <c r="J145" s="8">
        <v>0.005123617436564703</v>
      </c>
    </row>
    <row r="146" ht="15" customHeight="1">
      <c r="A146" s="5">
        <v>144</v>
      </c>
      <c r="B146" s="6">
        <v>59141</v>
      </c>
      <c r="C146" s="5">
        <v>221.5324547803617</v>
      </c>
      <c r="D146" s="5">
        <v>3.9563</v>
      </c>
      <c r="E146" s="8">
        <v>0.01347676203072065</v>
      </c>
      <c r="F146" s="5">
        <v>244.4991577561169</v>
      </c>
      <c r="G146" s="5">
        <v>22.498</v>
      </c>
      <c r="H146" s="8">
        <v>-0.06029926844112135</v>
      </c>
      <c r="I146" s="5">
        <v>187.2988354125052</v>
      </c>
      <c r="J146" s="8">
        <v>0.005259325188121934</v>
      </c>
    </row>
    <row r="147" ht="15" customHeight="1">
      <c r="A147" s="5">
        <v>145</v>
      </c>
      <c r="B147" s="6">
        <v>59172</v>
      </c>
      <c r="C147" s="5">
        <v>229.4735400516796</v>
      </c>
      <c r="D147" s="5">
        <v>3.9241</v>
      </c>
      <c r="E147" s="8">
        <v>0.0358461484986072</v>
      </c>
      <c r="F147" s="5">
        <v>246.6649565951533</v>
      </c>
      <c r="G147" s="5">
        <v>22.33</v>
      </c>
      <c r="H147" s="8">
        <v>0.008858103475337109</v>
      </c>
      <c r="I147" s="5">
        <v>188.2636716541665</v>
      </c>
      <c r="J147" s="8">
        <v>0.005151320025756695</v>
      </c>
    </row>
    <row r="148" ht="15" customHeight="1">
      <c r="A148" s="5">
        <v>146</v>
      </c>
      <c r="B148" s="6">
        <v>59203</v>
      </c>
      <c r="C148" s="5">
        <v>231.2180878552971</v>
      </c>
      <c r="D148" s="5">
        <v>3.9245</v>
      </c>
      <c r="E148" s="8">
        <v>0.007602391993537364</v>
      </c>
      <c r="F148" s="5">
        <v>252.3063747965082</v>
      </c>
      <c r="G148" s="5">
        <v>21.56</v>
      </c>
      <c r="H148" s="8">
        <v>0.02287077288653541</v>
      </c>
      <c r="I148" s="5">
        <v>189.0777522330683</v>
      </c>
      <c r="J148" s="8">
        <v>0.004324151185137618</v>
      </c>
    </row>
    <row r="149" ht="15" customHeight="1">
      <c r="A149" s="5">
        <v>147</v>
      </c>
      <c r="B149" s="6">
        <v>59231</v>
      </c>
      <c r="C149" s="5">
        <v>230.7753488372093</v>
      </c>
      <c r="D149" s="5">
        <v>3.6601</v>
      </c>
      <c r="E149" s="8">
        <v>-0.001914811346268583</v>
      </c>
      <c r="F149" s="5">
        <v>229.6869761222849</v>
      </c>
      <c r="G149" s="5">
        <v>21.333</v>
      </c>
      <c r="H149" s="8">
        <v>-0.08965052386197714</v>
      </c>
      <c r="I149" s="5">
        <v>189.910677269815</v>
      </c>
      <c r="J149" s="8">
        <v>0.004405198532929402</v>
      </c>
    </row>
    <row r="150" ht="15" customHeight="1">
      <c r="A150" s="5">
        <v>148</v>
      </c>
      <c r="B150" s="6">
        <v>59262</v>
      </c>
      <c r="C150" s="5">
        <v>221.4181395348837</v>
      </c>
      <c r="D150" s="5">
        <v>3.9034</v>
      </c>
      <c r="E150" s="8">
        <v>-0.0405468320142211</v>
      </c>
      <c r="F150" s="5">
        <v>212.1812298780463</v>
      </c>
      <c r="G150" s="5">
        <v>19.448</v>
      </c>
      <c r="H150" s="8">
        <v>-0.07621566768730748</v>
      </c>
      <c r="I150" s="5">
        <v>190.638073342630</v>
      </c>
      <c r="J150" s="8">
        <v>0.003830201035940448</v>
      </c>
    </row>
    <row r="151" ht="15" customHeight="1">
      <c r="A151" s="5">
        <v>149</v>
      </c>
      <c r="B151" s="6">
        <v>59292</v>
      </c>
      <c r="C151" s="5">
        <v>223.0516795865633</v>
      </c>
      <c r="D151" s="5">
        <v>4.0421</v>
      </c>
      <c r="E151" s="8">
        <v>0.00737762522578799</v>
      </c>
      <c r="F151" s="5">
        <v>232.8984096334926</v>
      </c>
      <c r="G151" s="5">
        <v>20.558</v>
      </c>
      <c r="H151" s="8">
        <v>0.09763907847717619</v>
      </c>
      <c r="I151" s="5">
        <v>191.335318282893</v>
      </c>
      <c r="J151" s="8">
        <v>0.003657427543394846</v>
      </c>
    </row>
    <row r="152" ht="15" customHeight="1">
      <c r="A152" s="5">
        <v>150</v>
      </c>
      <c r="B152" s="6">
        <v>59323</v>
      </c>
      <c r="C152" s="5">
        <v>221.4480620155039</v>
      </c>
      <c r="D152" s="5">
        <v>3.9227</v>
      </c>
      <c r="E152" s="8">
        <v>-0.007189444051852837</v>
      </c>
      <c r="F152" s="5">
        <v>226.7469996324019</v>
      </c>
      <c r="G152" s="5">
        <v>21.359</v>
      </c>
      <c r="H152" s="8">
        <v>-0.02641241737447265</v>
      </c>
      <c r="I152" s="5">
        <v>191.9534165002073</v>
      </c>
      <c r="J152" s="8">
        <v>0.003230444974097399</v>
      </c>
    </row>
    <row r="153" ht="15" customHeight="1">
      <c r="A153" s="5">
        <v>151</v>
      </c>
      <c r="B153" s="6">
        <v>59353</v>
      </c>
      <c r="C153" s="5">
        <v>219.275142118863</v>
      </c>
      <c r="D153" s="5">
        <v>3.9646</v>
      </c>
      <c r="E153" s="8">
        <v>-0.009812322929648036</v>
      </c>
      <c r="F153" s="5">
        <v>221.2471672732707</v>
      </c>
      <c r="G153" s="5">
        <v>20.816</v>
      </c>
      <c r="H153" s="8">
        <v>-0.02425536994115646</v>
      </c>
      <c r="I153" s="5">
        <v>192.5526702596766</v>
      </c>
      <c r="J153" s="8">
        <v>0.003121870766330815</v>
      </c>
    </row>
    <row r="154" ht="15" customHeight="1">
      <c r="A154" s="5">
        <v>152</v>
      </c>
      <c r="B154" s="6">
        <v>59384</v>
      </c>
      <c r="C154" s="5">
        <v>224.8084754521963</v>
      </c>
      <c r="D154" s="5">
        <v>3.8357</v>
      </c>
      <c r="E154" s="8">
        <v>0.02523465852017934</v>
      </c>
      <c r="F154" s="5">
        <v>217.2609501803654</v>
      </c>
      <c r="G154" s="5">
        <v>20.444</v>
      </c>
      <c r="H154" s="8">
        <v>-0.01801703109708877</v>
      </c>
      <c r="I154" s="5">
        <v>193.140617344439</v>
      </c>
      <c r="J154" s="8">
        <v>0.003053435114503917</v>
      </c>
    </row>
    <row r="155" ht="15" customHeight="1">
      <c r="A155" s="5">
        <v>153</v>
      </c>
      <c r="B155" s="6">
        <v>59415</v>
      </c>
      <c r="C155" s="5">
        <v>232.9102842377261</v>
      </c>
      <c r="D155" s="5">
        <v>3.6754</v>
      </c>
      <c r="E155" s="8">
        <v>0.03603871593022985</v>
      </c>
      <c r="F155" s="5">
        <v>203.9852072081534</v>
      </c>
      <c r="G155" s="5">
        <v>20.293</v>
      </c>
      <c r="H155" s="8">
        <v>-0.06110505804743455</v>
      </c>
      <c r="I155" s="5">
        <v>193.6946444050805</v>
      </c>
      <c r="J155" s="8">
        <v>0.002868516567146526</v>
      </c>
    </row>
    <row r="156" ht="15" customHeight="1">
      <c r="A156" s="5">
        <v>154</v>
      </c>
      <c r="B156" s="6">
        <v>59445</v>
      </c>
      <c r="C156" s="5">
        <v>235.0245478036176</v>
      </c>
      <c r="D156" s="5">
        <v>3.6218</v>
      </c>
      <c r="E156" s="8">
        <v>0.009077587848089538</v>
      </c>
      <c r="F156" s="5">
        <v>186.2185067440104</v>
      </c>
      <c r="G156" s="5">
        <v>17.444</v>
      </c>
      <c r="H156" s="8">
        <v>-0.08709798473775243</v>
      </c>
      <c r="I156" s="5">
        <v>194.1996758753251</v>
      </c>
      <c r="J156" s="8">
        <v>0.002607358978849417</v>
      </c>
    </row>
    <row r="157" ht="15" customHeight="1">
      <c r="A157" s="5">
        <v>155</v>
      </c>
      <c r="B157" s="6">
        <v>59476</v>
      </c>
      <c r="C157" s="5">
        <v>238.2948837209302</v>
      </c>
      <c r="D157" s="5">
        <v>3.6015</v>
      </c>
      <c r="E157" s="8">
        <v>0.01391486952267338</v>
      </c>
      <c r="F157" s="5">
        <v>193.7611339793903</v>
      </c>
      <c r="G157" s="5">
        <v>19.965</v>
      </c>
      <c r="H157" s="8">
        <v>0.04050417634241118</v>
      </c>
      <c r="I157" s="5">
        <v>194.6142539479139</v>
      </c>
      <c r="J157" s="8">
        <v>0.00213480311293109</v>
      </c>
    </row>
    <row r="158" ht="15" customHeight="1">
      <c r="A158" s="5">
        <v>156</v>
      </c>
      <c r="B158" s="6">
        <v>59506</v>
      </c>
      <c r="C158" s="5">
        <v>232.6312144702842</v>
      </c>
      <c r="D158" s="5">
        <v>3.8415</v>
      </c>
      <c r="E158" s="8">
        <v>-0.02376748154307313</v>
      </c>
      <c r="F158" s="5">
        <v>199.4073996275545</v>
      </c>
      <c r="G158" s="5">
        <v>21.449</v>
      </c>
      <c r="H158" s="8">
        <v>0.02914034167845456</v>
      </c>
      <c r="I158" s="5">
        <v>194.953454189123</v>
      </c>
      <c r="J158" s="8">
        <v>0.001742936266630495</v>
      </c>
    </row>
    <row r="159" ht="15" customHeight="1">
      <c r="A159" s="5">
        <v>157</v>
      </c>
      <c r="B159" s="6">
        <v>59537</v>
      </c>
      <c r="C159" s="5">
        <v>227.2018087855297</v>
      </c>
      <c r="D159" s="5">
        <v>3.7708</v>
      </c>
      <c r="E159" s="8">
        <v>-0.02333911077719149</v>
      </c>
      <c r="F159" s="5">
        <v>202.6871013479941</v>
      </c>
      <c r="G159" s="5">
        <v>21.764</v>
      </c>
      <c r="H159" s="8">
        <v>0.01644724181031055</v>
      </c>
      <c r="I159" s="5">
        <v>195.2587344062112</v>
      </c>
      <c r="J159" s="8">
        <v>0.00156591335279462</v>
      </c>
    </row>
    <row r="160" ht="15" customHeight="1">
      <c r="A160" s="5">
        <v>158</v>
      </c>
      <c r="B160" s="6">
        <v>59568</v>
      </c>
      <c r="C160" s="5">
        <v>223.2168475452196</v>
      </c>
      <c r="D160" s="5">
        <v>3.8344</v>
      </c>
      <c r="E160" s="8">
        <v>-0.01753930244486623</v>
      </c>
      <c r="F160" s="5">
        <v>195.4013887935109</v>
      </c>
      <c r="G160" s="5">
        <v>21.081</v>
      </c>
      <c r="H160" s="8">
        <v>-0.03594561521689733</v>
      </c>
      <c r="I160" s="5">
        <v>195.5187879244714</v>
      </c>
      <c r="J160" s="8">
        <v>0.001331840642371609</v>
      </c>
    </row>
    <row r="161" ht="15" customHeight="1">
      <c r="A161" s="5">
        <v>159</v>
      </c>
      <c r="B161" s="6">
        <v>59596</v>
      </c>
      <c r="C161" s="5">
        <v>224.0795865633075</v>
      </c>
      <c r="D161" s="5">
        <v>4.0589</v>
      </c>
      <c r="E161" s="8">
        <v>0.003865026442115299</v>
      </c>
      <c r="F161" s="5">
        <v>198.084854556398</v>
      </c>
      <c r="G161" s="5">
        <v>20.815</v>
      </c>
      <c r="H161" s="8">
        <v>0.0137330946287331</v>
      </c>
      <c r="I161" s="5">
        <v>195.8089925752836</v>
      </c>
      <c r="J161" s="8">
        <v>0.001484280124139811</v>
      </c>
    </row>
    <row r="162" ht="15" customHeight="1">
      <c r="A162" s="5">
        <v>160</v>
      </c>
      <c r="B162" s="6">
        <v>59627</v>
      </c>
      <c r="C162" s="5">
        <v>223.9214987080103</v>
      </c>
      <c r="D162" s="5">
        <v>3.9629</v>
      </c>
      <c r="E162" s="8">
        <v>-0.0007054986923252527</v>
      </c>
      <c r="F162" s="5">
        <v>202.9967320129427</v>
      </c>
      <c r="G162" s="5">
        <v>21.457</v>
      </c>
      <c r="H162" s="8">
        <v>0.02479683501065532</v>
      </c>
      <c r="I162" s="5">
        <v>196.0916594429578</v>
      </c>
      <c r="J162" s="8">
        <v>0.00144358470955086</v>
      </c>
    </row>
    <row r="163" ht="15" customHeight="1">
      <c r="A163" s="5">
        <v>161</v>
      </c>
      <c r="B163" s="6">
        <v>59657</v>
      </c>
      <c r="C163" s="5">
        <v>232.8141602067184</v>
      </c>
      <c r="D163" s="5">
        <v>4.0088</v>
      </c>
      <c r="E163" s="8">
        <v>0.03971329930362743</v>
      </c>
      <c r="F163" s="5">
        <v>196.9677200437886</v>
      </c>
      <c r="G163" s="5">
        <v>20.854</v>
      </c>
      <c r="H163" s="8">
        <v>-0.0297000444754435</v>
      </c>
      <c r="I163" s="5">
        <v>196.385632985339</v>
      </c>
      <c r="J163" s="8">
        <v>0.00149916392780954</v>
      </c>
    </row>
    <row r="164" ht="15" customHeight="1">
      <c r="A164" s="5">
        <v>162</v>
      </c>
      <c r="B164" s="6">
        <v>59688</v>
      </c>
      <c r="C164" s="5">
        <v>238.7176744186047</v>
      </c>
      <c r="D164" s="5">
        <v>3.7963</v>
      </c>
      <c r="E164" s="8">
        <v>0.02535719565615992</v>
      </c>
      <c r="F164" s="5">
        <v>192.6583398302586</v>
      </c>
      <c r="G164" s="5">
        <v>20.124</v>
      </c>
      <c r="H164" s="8">
        <v>-0.02187861144238254</v>
      </c>
      <c r="I164" s="5">
        <v>196.6682998530133</v>
      </c>
      <c r="J164" s="8">
        <v>0.001439345961195335</v>
      </c>
    </row>
    <row r="165" ht="15" customHeight="1">
      <c r="A165" s="5">
        <v>163</v>
      </c>
      <c r="B165" s="6">
        <v>59718</v>
      </c>
      <c r="C165" s="5">
        <v>249.2467700258398</v>
      </c>
      <c r="D165" s="5">
        <v>3.6642</v>
      </c>
      <c r="E165" s="8">
        <v>0.04410689586717307</v>
      </c>
      <c r="F165" s="5">
        <v>181.1381805108401</v>
      </c>
      <c r="G165" s="5">
        <v>18.391</v>
      </c>
      <c r="H165" s="8">
        <v>-0.05979579876774743</v>
      </c>
      <c r="I165" s="5">
        <v>196.9547356122565</v>
      </c>
      <c r="J165" s="8">
        <v>0.001456440918324314</v>
      </c>
    </row>
    <row r="166" ht="15" customHeight="1">
      <c r="A166" s="5">
        <v>164</v>
      </c>
      <c r="B166" s="6">
        <v>59749</v>
      </c>
      <c r="C166" s="5">
        <v>252.848165374677</v>
      </c>
      <c r="D166" s="5">
        <v>3.4058</v>
      </c>
      <c r="E166" s="8">
        <v>0.01444911542269459</v>
      </c>
      <c r="F166" s="5">
        <v>162.8309897274523</v>
      </c>
      <c r="G166" s="5">
        <v>16.409</v>
      </c>
      <c r="H166" s="8">
        <v>-0.1010675426448387</v>
      </c>
      <c r="I166" s="5">
        <v>197.2411713714997</v>
      </c>
      <c r="J166" s="8">
        <v>0.001454322783114391</v>
      </c>
    </row>
    <row r="167" ht="15" customHeight="1">
      <c r="A167" s="5">
        <v>165</v>
      </c>
      <c r="B167" s="6">
        <v>59780</v>
      </c>
      <c r="C167" s="5">
        <v>257.6174160206718</v>
      </c>
      <c r="D167" s="5">
        <v>3.194</v>
      </c>
      <c r="E167" s="8">
        <v>0.01886211291637285</v>
      </c>
      <c r="F167" s="5">
        <v>166.9604084781845</v>
      </c>
      <c r="G167" s="5">
        <v>16.632</v>
      </c>
      <c r="H167" s="8">
        <v>0.02536015261986682</v>
      </c>
      <c r="I167" s="5">
        <v>197.5125315644669</v>
      </c>
      <c r="J167" s="8">
        <v>0.00137577865250111</v>
      </c>
    </row>
    <row r="168" ht="15" customHeight="1">
      <c r="A168" s="5">
        <v>166</v>
      </c>
      <c r="B168" s="6">
        <v>59810</v>
      </c>
      <c r="C168" s="5">
        <v>257.940826873385</v>
      </c>
      <c r="D168" s="5">
        <v>3.27</v>
      </c>
      <c r="E168" s="8">
        <v>0.001255392037187649</v>
      </c>
      <c r="F168" s="5">
        <v>152.6206509313157</v>
      </c>
      <c r="G168" s="5">
        <v>15.816</v>
      </c>
      <c r="H168" s="8">
        <v>-0.08588717335788279</v>
      </c>
      <c r="I168" s="5">
        <v>197.7876606490031</v>
      </c>
      <c r="J168" s="8">
        <v>0.001392970270579747</v>
      </c>
    </row>
    <row r="169" ht="15" customHeight="1">
      <c r="A169" s="5">
        <v>167</v>
      </c>
      <c r="B169" s="6">
        <v>59841</v>
      </c>
      <c r="C169" s="5">
        <v>258.6313695090439</v>
      </c>
      <c r="D169" s="5">
        <v>3.2619</v>
      </c>
      <c r="E169" s="8">
        <v>0.00267713585332431</v>
      </c>
      <c r="F169" s="5">
        <v>161.3502967041401</v>
      </c>
      <c r="G169" s="5">
        <v>15.913</v>
      </c>
      <c r="H169" s="8">
        <v>0.05719832617378269</v>
      </c>
      <c r="I169" s="5">
        <v>198.0401763841254</v>
      </c>
      <c r="J169" s="8">
        <v>0.001276701156653142</v>
      </c>
    </row>
    <row r="170" ht="15" customHeight="1">
      <c r="A170" s="5">
        <v>168</v>
      </c>
      <c r="B170" s="6">
        <v>59871</v>
      </c>
      <c r="C170" s="5">
        <v>257.0839793281654</v>
      </c>
      <c r="D170" s="5">
        <v>3.2012</v>
      </c>
      <c r="E170" s="8">
        <v>-0.005982994962351006</v>
      </c>
      <c r="F170" s="5">
        <v>167.9971561645385</v>
      </c>
      <c r="G170" s="5">
        <v>16.039</v>
      </c>
      <c r="H170" s="8">
        <v>0.04119521064523587</v>
      </c>
      <c r="I170" s="5">
        <v>198.2738476614028</v>
      </c>
      <c r="J170" s="8">
        <v>0.001179918547558472</v>
      </c>
    </row>
    <row r="171" ht="15" customHeight="1">
      <c r="A171" s="5">
        <v>169</v>
      </c>
      <c r="B171" s="6">
        <v>59902</v>
      </c>
      <c r="C171" s="5">
        <v>271.4941085271318</v>
      </c>
      <c r="D171" s="5">
        <v>3.1296</v>
      </c>
      <c r="E171" s="8">
        <v>0.05605222556700838</v>
      </c>
      <c r="F171" s="5">
        <v>160.0091697535477</v>
      </c>
      <c r="G171" s="5">
        <v>16.145</v>
      </c>
      <c r="H171" s="8">
        <v>-0.04754834303961216</v>
      </c>
      <c r="I171" s="5">
        <v>198.4924433724042</v>
      </c>
      <c r="J171" s="8">
        <v>0.001102493917274817</v>
      </c>
    </row>
    <row r="172" ht="15" customHeight="1">
      <c r="A172" s="2"/>
      <c r="B172" s="6"/>
      <c r="C172" s="2"/>
      <c r="D172" s="2"/>
      <c r="E172" s="7"/>
      <c r="F172" s="2"/>
      <c r="G172" s="2"/>
      <c r="H172" s="7"/>
      <c r="I172" s="2"/>
      <c r="J172" s="7"/>
    </row>
    <row r="173" ht="15" customHeight="1">
      <c r="A173" s="2"/>
      <c r="B173" s="6"/>
      <c r="C173" s="2"/>
      <c r="D173" s="2"/>
      <c r="E173" s="7"/>
      <c r="F173" s="2"/>
      <c r="G173" s="2"/>
      <c r="H173" s="7"/>
      <c r="I173" s="2"/>
      <c r="J173" s="7"/>
    </row>
    <row r="174" ht="15" customHeight="1">
      <c r="A174" s="2"/>
      <c r="B174" s="6"/>
      <c r="C174" s="2"/>
      <c r="D174" s="2"/>
      <c r="E174" s="7"/>
      <c r="F174" s="2"/>
      <c r="G174" s="2"/>
      <c r="H174" s="7"/>
      <c r="I174" s="2"/>
      <c r="J174" s="7"/>
    </row>
    <row r="175" ht="15" customHeight="1">
      <c r="A175" s="2"/>
      <c r="B175" s="6"/>
      <c r="C175" s="2"/>
      <c r="D175" s="2"/>
      <c r="E175" s="7"/>
      <c r="F175" s="2"/>
      <c r="G175" s="2"/>
      <c r="H175" s="7"/>
      <c r="I175" s="2"/>
      <c r="J175" s="7"/>
    </row>
    <row r="176" ht="15" customHeight="1">
      <c r="A176" s="2"/>
      <c r="B176" s="6"/>
      <c r="C176" s="2"/>
      <c r="D176" s="2"/>
      <c r="E176" s="7"/>
      <c r="F176" s="2"/>
      <c r="G176" s="2"/>
      <c r="H176" s="7"/>
      <c r="I176" s="2"/>
      <c r="J176" s="7"/>
    </row>
    <row r="177" ht="15" customHeight="1">
      <c r="A177" s="2"/>
      <c r="B177" s="6"/>
      <c r="C177" s="2"/>
      <c r="D177" s="2"/>
      <c r="E177" s="7"/>
      <c r="F177" s="2"/>
      <c r="G177" s="2"/>
      <c r="H177" s="7"/>
      <c r="I177" s="2"/>
      <c r="J177" s="7"/>
    </row>
    <row r="178" ht="15" customHeight="1">
      <c r="A178" s="2"/>
      <c r="B178" s="6"/>
      <c r="C178" s="2"/>
      <c r="D178" s="2"/>
      <c r="E178" s="7"/>
      <c r="F178" s="2"/>
      <c r="G178" s="2"/>
      <c r="H178" s="7"/>
      <c r="I178" s="2"/>
      <c r="J178" s="7"/>
    </row>
    <row r="179" ht="15" customHeight="1">
      <c r="A179" s="2"/>
      <c r="B179" s="6"/>
      <c r="C179" s="2"/>
      <c r="D179" s="2"/>
      <c r="E179" s="7"/>
      <c r="F179" s="2"/>
      <c r="G179" s="2"/>
      <c r="H179" s="7"/>
      <c r="I179" s="2"/>
      <c r="J179" s="7"/>
    </row>
    <row r="180" ht="15" customHeight="1">
      <c r="A180" s="2"/>
      <c r="B180" s="6"/>
      <c r="C180" s="2"/>
      <c r="D180" s="2"/>
      <c r="E180" s="7"/>
      <c r="F180" s="2"/>
      <c r="G180" s="2"/>
      <c r="H180" s="7"/>
      <c r="I180" s="2"/>
      <c r="J180" s="7"/>
    </row>
    <row r="181" ht="15" customHeight="1">
      <c r="A181" s="2"/>
      <c r="B181" s="6"/>
      <c r="C181" s="2"/>
      <c r="D181" s="2"/>
      <c r="E181" s="7"/>
      <c r="F181" s="2"/>
      <c r="G181" s="2"/>
      <c r="H181" s="7"/>
      <c r="I181" s="2"/>
      <c r="J181" s="7"/>
    </row>
    <row r="182" ht="15" customHeight="1">
      <c r="A182" s="2"/>
      <c r="B182" s="6"/>
      <c r="C182" s="2"/>
      <c r="D182" s="2"/>
      <c r="E182" s="7"/>
      <c r="F182" s="2"/>
      <c r="G182" s="2"/>
      <c r="H182" s="7"/>
      <c r="I182" s="2"/>
      <c r="J182" s="7"/>
    </row>
    <row r="183" ht="15" customHeight="1">
      <c r="A183" s="2"/>
      <c r="B183" s="6"/>
      <c r="C183" s="2"/>
      <c r="D183" s="2"/>
      <c r="E183" s="7"/>
      <c r="F183" s="2"/>
      <c r="G183" s="2"/>
      <c r="H183" s="7"/>
      <c r="I183" s="2"/>
      <c r="J183" s="7"/>
    </row>
    <row r="184" ht="15" customHeight="1">
      <c r="A184" s="2"/>
      <c r="B184" s="6"/>
      <c r="C184" s="2"/>
      <c r="D184" s="2"/>
      <c r="E184" s="7"/>
      <c r="F184" s="2"/>
      <c r="G184" s="2"/>
      <c r="H184" s="7"/>
      <c r="I184" s="2"/>
      <c r="J184" s="7"/>
    </row>
    <row r="185" ht="15" customHeight="1">
      <c r="A185" s="2"/>
      <c r="B185" s="6"/>
      <c r="C185" s="2"/>
      <c r="D185" s="2"/>
      <c r="E185" s="7"/>
      <c r="F185" s="2"/>
      <c r="G185" s="2"/>
      <c r="H185" s="7"/>
      <c r="I185" s="2"/>
      <c r="J185" s="7"/>
    </row>
    <row r="186" ht="15" customHeight="1">
      <c r="A186" s="2"/>
      <c r="B186" s="6"/>
      <c r="C186" s="2"/>
      <c r="D186" s="2"/>
      <c r="E186" s="7"/>
      <c r="F186" s="2"/>
      <c r="G186" s="2"/>
      <c r="H186" s="7"/>
      <c r="I186" s="2"/>
      <c r="J186" s="7"/>
    </row>
    <row r="187" ht="15" customHeight="1">
      <c r="A187" s="2"/>
      <c r="B187" s="6"/>
      <c r="C187" s="2"/>
      <c r="D187" s="2"/>
      <c r="E187" s="7"/>
      <c r="F187" s="2"/>
      <c r="G187" s="2"/>
      <c r="H187" s="7"/>
      <c r="I187" s="2"/>
      <c r="J187" s="7"/>
    </row>
    <row r="188" ht="15" customHeight="1">
      <c r="A188" s="2"/>
      <c r="B188" s="6"/>
      <c r="C188" s="2"/>
      <c r="D188" s="2"/>
      <c r="E188" s="7"/>
      <c r="F188" s="2"/>
      <c r="G188" s="2"/>
      <c r="H188" s="7"/>
      <c r="I188" s="2"/>
      <c r="J188" s="7"/>
    </row>
    <row r="189" ht="15" customHeight="1">
      <c r="A189" s="2"/>
      <c r="B189" s="6"/>
      <c r="C189" s="2"/>
      <c r="D189" s="2"/>
      <c r="E189" s="7"/>
      <c r="F189" s="2"/>
      <c r="G189" s="2"/>
      <c r="H189" s="7"/>
      <c r="I189" s="2"/>
      <c r="J189" s="7"/>
    </row>
    <row r="190" ht="15" customHeight="1">
      <c r="A190" s="2"/>
      <c r="B190" s="6"/>
      <c r="C190" s="2"/>
      <c r="D190" s="2"/>
      <c r="E190" s="7"/>
      <c r="F190" s="2"/>
      <c r="G190" s="2"/>
      <c r="H190" s="7"/>
      <c r="I190" s="2"/>
      <c r="J190" s="7"/>
    </row>
    <row r="191" ht="15" customHeight="1">
      <c r="A191" s="2"/>
      <c r="B191" s="6"/>
      <c r="C191" s="2"/>
      <c r="D191" s="2"/>
      <c r="E191" s="7"/>
      <c r="F191" s="2"/>
      <c r="G191" s="2"/>
      <c r="H191" s="7"/>
      <c r="I191" s="2"/>
      <c r="J191" s="7"/>
    </row>
    <row r="192" ht="15" customHeight="1">
      <c r="A192" s="2"/>
      <c r="B192" s="6"/>
      <c r="C192" s="2"/>
      <c r="D192" s="2"/>
      <c r="E192" s="7"/>
      <c r="F192" s="2"/>
      <c r="G192" s="2"/>
      <c r="H192" s="7"/>
      <c r="I192" s="2"/>
      <c r="J192" s="7"/>
    </row>
    <row r="193" ht="15" customHeight="1">
      <c r="A193" s="2"/>
      <c r="B193" s="6"/>
      <c r="C193" s="2"/>
      <c r="D193" s="2"/>
      <c r="E193" s="7"/>
      <c r="F193" s="2"/>
      <c r="G193" s="2"/>
      <c r="H193" s="7"/>
      <c r="I193" s="2"/>
      <c r="J193" s="7"/>
    </row>
    <row r="194" ht="15" customHeight="1">
      <c r="A194" s="2"/>
      <c r="B194" s="6"/>
      <c r="C194" s="2"/>
      <c r="D194" s="2"/>
      <c r="E194" s="7"/>
      <c r="F194" s="2"/>
      <c r="G194" s="2"/>
      <c r="H194" s="7"/>
      <c r="I194" s="2"/>
      <c r="J194" s="7"/>
    </row>
    <row r="195" ht="15" customHeight="1">
      <c r="A195" s="2"/>
      <c r="B195" s="6"/>
      <c r="C195" s="2"/>
      <c r="D195" s="2"/>
      <c r="E195" s="7"/>
      <c r="F195" s="2"/>
      <c r="G195" s="2"/>
      <c r="H195" s="7"/>
      <c r="I195" s="2"/>
      <c r="J195" s="7"/>
    </row>
    <row r="196" ht="15" customHeight="1">
      <c r="A196" s="2"/>
      <c r="B196" s="6"/>
      <c r="C196" s="2"/>
      <c r="D196" s="2"/>
      <c r="E196" s="7"/>
      <c r="F196" s="2"/>
      <c r="G196" s="2"/>
      <c r="H196" s="7"/>
      <c r="I196" s="2"/>
      <c r="J196" s="7"/>
    </row>
    <row r="197" ht="15" customHeight="1">
      <c r="A197" s="2"/>
      <c r="B197" s="6"/>
      <c r="C197" s="2"/>
      <c r="D197" s="2"/>
      <c r="E197" s="7"/>
      <c r="F197" s="2"/>
      <c r="G197" s="2"/>
      <c r="H197" s="7"/>
      <c r="I197" s="2"/>
      <c r="J197" s="7"/>
    </row>
    <row r="198" ht="15" customHeight="1">
      <c r="A198" s="2"/>
      <c r="B198" s="6"/>
      <c r="C198" s="2"/>
      <c r="D198" s="2"/>
      <c r="E198" s="7"/>
      <c r="F198" s="2"/>
      <c r="G198" s="2"/>
      <c r="H198" s="7"/>
      <c r="I198" s="2"/>
      <c r="J198" s="7"/>
    </row>
    <row r="199" ht="15" customHeight="1">
      <c r="A199" s="2"/>
      <c r="B199" s="6"/>
      <c r="C199" s="2"/>
      <c r="D199" s="2"/>
      <c r="E199" s="7"/>
      <c r="F199" s="2"/>
      <c r="G199" s="2"/>
      <c r="H199" s="7"/>
      <c r="I199" s="2"/>
      <c r="J199" s="7"/>
    </row>
    <row r="200" ht="15" customHeight="1">
      <c r="A200" s="2"/>
      <c r="B200" s="6"/>
      <c r="C200" s="2"/>
      <c r="D200" s="2"/>
      <c r="E200" s="7"/>
      <c r="F200" s="2"/>
      <c r="G200" s="2"/>
      <c r="H200" s="7"/>
      <c r="I200" s="2"/>
      <c r="J200" s="7"/>
    </row>
    <row r="201" ht="15" customHeight="1">
      <c r="A201" s="2"/>
      <c r="B201" s="6"/>
      <c r="C201" s="2"/>
      <c r="D201" s="2"/>
      <c r="E201" s="7"/>
      <c r="F201" s="2"/>
      <c r="G201" s="2"/>
      <c r="H201" s="7"/>
      <c r="I201" s="2"/>
      <c r="J201" s="7"/>
    </row>
    <row r="202" ht="15" customHeight="1">
      <c r="A202" s="2"/>
      <c r="B202" s="6"/>
      <c r="C202" s="2"/>
      <c r="D202" s="2"/>
      <c r="E202" s="7"/>
      <c r="F202" s="2"/>
      <c r="G202" s="2"/>
      <c r="H202" s="7"/>
      <c r="I202" s="2"/>
      <c r="J202" s="7"/>
    </row>
    <row r="203" ht="15" customHeight="1">
      <c r="A203" s="2"/>
      <c r="B203" s="6"/>
      <c r="C203" s="2"/>
      <c r="D203" s="2"/>
      <c r="E203" s="7"/>
      <c r="F203" s="2"/>
      <c r="G203" s="2"/>
      <c r="H203" s="7"/>
      <c r="I203" s="2"/>
      <c r="J203" s="7"/>
    </row>
    <row r="204" ht="15" customHeight="1">
      <c r="A204" s="2"/>
      <c r="B204" s="6"/>
      <c r="C204" s="2"/>
      <c r="D204" s="2"/>
      <c r="E204" s="7"/>
      <c r="F204" s="2"/>
      <c r="G204" s="2"/>
      <c r="H204" s="7"/>
      <c r="I204" s="2"/>
      <c r="J204" s="7"/>
    </row>
    <row r="205" ht="15" customHeight="1">
      <c r="A205" s="2"/>
      <c r="B205" s="6"/>
      <c r="C205" s="2"/>
      <c r="D205" s="2"/>
      <c r="E205" s="7"/>
      <c r="F205" s="2"/>
      <c r="G205" s="2"/>
      <c r="H205" s="7"/>
      <c r="I205" s="2"/>
      <c r="J205" s="7"/>
    </row>
    <row r="206" ht="15" customHeight="1">
      <c r="A206" s="2"/>
      <c r="B206" s="6"/>
      <c r="C206" s="2"/>
      <c r="D206" s="2"/>
      <c r="E206" s="7"/>
      <c r="F206" s="2"/>
      <c r="G206" s="2"/>
      <c r="H206" s="7"/>
      <c r="I206" s="2"/>
      <c r="J206" s="7"/>
    </row>
    <row r="207" ht="15" customHeight="1">
      <c r="A207" s="2"/>
      <c r="B207" s="6"/>
      <c r="C207" s="2"/>
      <c r="D207" s="2"/>
      <c r="E207" s="7"/>
      <c r="F207" s="2"/>
      <c r="G207" s="2"/>
      <c r="H207" s="7"/>
      <c r="I207" s="2"/>
      <c r="J207" s="7"/>
    </row>
    <row r="208" ht="15" customHeight="1">
      <c r="A208" s="2"/>
      <c r="B208" s="6"/>
      <c r="C208" s="2"/>
      <c r="D208" s="2"/>
      <c r="E208" s="7"/>
      <c r="F208" s="2"/>
      <c r="G208" s="2"/>
      <c r="H208" s="7"/>
      <c r="I208" s="2"/>
      <c r="J208" s="7"/>
    </row>
    <row r="209" ht="15" customHeight="1">
      <c r="A209" s="2"/>
      <c r="B209" s="6"/>
      <c r="C209" s="2"/>
      <c r="D209" s="2"/>
      <c r="E209" s="7"/>
      <c r="F209" s="2"/>
      <c r="G209" s="2"/>
      <c r="H209" s="7"/>
      <c r="I209" s="2"/>
      <c r="J209" s="7"/>
    </row>
    <row r="210" ht="15" customHeight="1">
      <c r="A210" s="2"/>
      <c r="B210" s="6"/>
      <c r="C210" s="2"/>
      <c r="D210" s="2"/>
      <c r="E210" s="7"/>
      <c r="F210" s="2"/>
      <c r="G210" s="2"/>
      <c r="H210" s="7"/>
      <c r="I210" s="2"/>
      <c r="J210" s="7"/>
    </row>
    <row r="211" ht="15" customHeight="1">
      <c r="A211" s="2"/>
      <c r="B211" s="6"/>
      <c r="C211" s="2"/>
      <c r="D211" s="2"/>
      <c r="E211" s="7"/>
      <c r="F211" s="2"/>
      <c r="G211" s="2"/>
      <c r="H211" s="7"/>
      <c r="I211" s="2"/>
      <c r="J211" s="7"/>
    </row>
    <row r="212" ht="15" customHeight="1">
      <c r="A212" s="2"/>
      <c r="B212" s="6"/>
      <c r="C212" s="2"/>
      <c r="D212" s="2"/>
      <c r="E212" s="7"/>
      <c r="F212" s="2"/>
      <c r="G212" s="2"/>
      <c r="H212" s="7"/>
      <c r="I212" s="2"/>
      <c r="J212" s="7"/>
    </row>
    <row r="213" ht="15" customHeight="1">
      <c r="A213" s="2"/>
      <c r="B213" s="6"/>
      <c r="C213" s="2"/>
      <c r="D213" s="2"/>
      <c r="E213" s="7"/>
      <c r="F213" s="2"/>
      <c r="G213" s="2"/>
      <c r="H213" s="7"/>
      <c r="I213" s="2"/>
      <c r="J213" s="7"/>
    </row>
    <row r="214" ht="15" customHeight="1">
      <c r="A214" s="2"/>
      <c r="B214" s="6"/>
      <c r="C214" s="2"/>
      <c r="D214" s="2"/>
      <c r="E214" s="7"/>
      <c r="F214" s="2"/>
      <c r="G214" s="2"/>
      <c r="H214" s="7"/>
      <c r="I214" s="2"/>
      <c r="J214" s="7"/>
    </row>
    <row r="215" ht="15" customHeight="1">
      <c r="A215" s="2"/>
      <c r="B215" s="6"/>
      <c r="C215" s="2"/>
      <c r="D215" s="2"/>
      <c r="E215" s="7"/>
      <c r="F215" s="2"/>
      <c r="G215" s="2"/>
      <c r="H215" s="7"/>
      <c r="I215" s="2"/>
      <c r="J215" s="7"/>
    </row>
    <row r="216" ht="15" customHeight="1">
      <c r="A216" s="2"/>
      <c r="B216" s="6"/>
      <c r="C216" s="2"/>
      <c r="D216" s="2"/>
      <c r="E216" s="7"/>
      <c r="F216" s="2"/>
      <c r="G216" s="2"/>
      <c r="H216" s="7"/>
      <c r="I216" s="2"/>
      <c r="J216" s="7"/>
    </row>
    <row r="217" ht="15" customHeight="1">
      <c r="A217" s="2"/>
      <c r="B217" s="6"/>
      <c r="C217" s="2"/>
      <c r="D217" s="2"/>
      <c r="E217" s="7"/>
      <c r="F217" s="2"/>
      <c r="G217" s="2"/>
      <c r="H217" s="7"/>
      <c r="I217" s="2"/>
      <c r="J217" s="7"/>
    </row>
    <row r="218" ht="15" customHeight="1">
      <c r="A218" s="2"/>
      <c r="B218" s="6"/>
      <c r="C218" s="2"/>
      <c r="D218" s="2"/>
      <c r="E218" s="7"/>
      <c r="F218" s="2"/>
      <c r="G218" s="2"/>
      <c r="H218" s="7"/>
      <c r="I218" s="2"/>
      <c r="J218" s="7"/>
    </row>
    <row r="219" ht="15" customHeight="1">
      <c r="A219" s="2"/>
      <c r="B219" s="6"/>
      <c r="C219" s="2"/>
      <c r="D219" s="2"/>
      <c r="E219" s="7"/>
      <c r="F219" s="2"/>
      <c r="G219" s="2"/>
      <c r="H219" s="7"/>
      <c r="I219" s="2"/>
      <c r="J219" s="7"/>
    </row>
    <row r="220" ht="15" customHeight="1">
      <c r="A220" s="2"/>
      <c r="B220" s="6"/>
      <c r="C220" s="2"/>
      <c r="D220" s="2"/>
      <c r="E220" s="7"/>
      <c r="F220" s="2"/>
      <c r="G220" s="2"/>
      <c r="H220" s="7"/>
      <c r="I220" s="2"/>
      <c r="J220" s="7"/>
    </row>
    <row r="221" ht="15" customHeight="1">
      <c r="A221" s="2"/>
      <c r="B221" s="6"/>
      <c r="C221" s="2"/>
      <c r="D221" s="2"/>
      <c r="E221" s="7"/>
      <c r="F221" s="2"/>
      <c r="G221" s="2"/>
      <c r="H221" s="7"/>
      <c r="I221" s="2"/>
      <c r="J221" s="7"/>
    </row>
    <row r="222" ht="15" customHeight="1">
      <c r="A222" s="2"/>
      <c r="B222" s="6"/>
      <c r="C222" s="2"/>
      <c r="D222" s="2"/>
      <c r="E222" s="7"/>
      <c r="F222" s="2"/>
      <c r="G222" s="2"/>
      <c r="H222" s="7"/>
      <c r="I222" s="2"/>
      <c r="J222" s="7"/>
    </row>
    <row r="223" ht="15" customHeight="1">
      <c r="A223" s="2"/>
      <c r="B223" s="6"/>
      <c r="C223" s="2"/>
      <c r="D223" s="2"/>
      <c r="E223" s="7"/>
      <c r="F223" s="2"/>
      <c r="G223" s="2"/>
      <c r="H223" s="7"/>
      <c r="I223" s="2"/>
      <c r="J223" s="7"/>
    </row>
    <row r="224" ht="15" customHeight="1">
      <c r="A224" s="2"/>
      <c r="B224" s="6"/>
      <c r="C224" s="2"/>
      <c r="D224" s="2"/>
      <c r="E224" s="7"/>
      <c r="F224" s="2"/>
      <c r="G224" s="2"/>
      <c r="H224" s="7"/>
      <c r="I224" s="2"/>
      <c r="J224" s="7"/>
    </row>
    <row r="225" ht="15" customHeight="1">
      <c r="A225" s="2"/>
      <c r="B225" s="6"/>
      <c r="C225" s="2"/>
      <c r="D225" s="2"/>
      <c r="E225" s="7"/>
      <c r="F225" s="2"/>
      <c r="G225" s="2"/>
      <c r="H225" s="7"/>
      <c r="I225" s="2"/>
      <c r="J225" s="7"/>
    </row>
    <row r="226" ht="15" customHeight="1">
      <c r="A226" s="2"/>
      <c r="B226" s="6"/>
      <c r="C226" s="2"/>
      <c r="D226" s="2"/>
      <c r="E226" s="7"/>
      <c r="F226" s="2"/>
      <c r="G226" s="2"/>
      <c r="H226" s="7"/>
      <c r="I226" s="2"/>
      <c r="J226" s="7"/>
    </row>
    <row r="227" ht="15" customHeight="1">
      <c r="A227" s="2"/>
      <c r="B227" s="6"/>
      <c r="C227" s="2"/>
      <c r="D227" s="2"/>
      <c r="E227" s="7"/>
      <c r="F227" s="2"/>
      <c r="G227" s="2"/>
      <c r="H227" s="7"/>
      <c r="I227" s="2"/>
      <c r="J227" s="7"/>
    </row>
    <row r="228" ht="15" customHeight="1">
      <c r="A228" s="2"/>
      <c r="B228" s="6"/>
      <c r="C228" s="2"/>
      <c r="D228" s="2"/>
      <c r="E228" s="7"/>
      <c r="F228" s="2"/>
      <c r="G228" s="2"/>
      <c r="H228" s="7"/>
      <c r="I228" s="2"/>
      <c r="J228" s="7"/>
    </row>
    <row r="229" ht="15" customHeight="1">
      <c r="A229" s="2"/>
      <c r="B229" s="6"/>
      <c r="C229" s="2"/>
      <c r="D229" s="2"/>
      <c r="E229" s="7"/>
      <c r="F229" s="2"/>
      <c r="G229" s="2"/>
      <c r="H229" s="7"/>
      <c r="I229" s="2"/>
      <c r="J229" s="7"/>
    </row>
    <row r="230" ht="15" customHeight="1">
      <c r="A230" s="2"/>
      <c r="B230" s="6"/>
      <c r="C230" s="2"/>
      <c r="D230" s="2"/>
      <c r="E230" s="7"/>
      <c r="F230" s="2"/>
      <c r="G230" s="2"/>
      <c r="H230" s="7"/>
      <c r="I230" s="2"/>
      <c r="J230" s="7"/>
    </row>
    <row r="231" ht="15" customHeight="1">
      <c r="A231" s="2"/>
      <c r="B231" s="6"/>
      <c r="C231" s="2"/>
      <c r="D231" s="2"/>
      <c r="E231" s="7"/>
      <c r="F231" s="2"/>
      <c r="G231" s="2"/>
      <c r="H231" s="7"/>
      <c r="I231" s="2"/>
      <c r="J231" s="7"/>
    </row>
    <row r="232" ht="15" customHeight="1">
      <c r="A232" s="2"/>
      <c r="B232" s="6"/>
      <c r="C232" s="2"/>
      <c r="D232" s="2"/>
      <c r="E232" s="7"/>
      <c r="F232" s="2"/>
      <c r="G232" s="2"/>
      <c r="H232" s="7"/>
      <c r="I232" s="2"/>
      <c r="J232" s="7"/>
    </row>
    <row r="233" ht="15" customHeight="1">
      <c r="A233" s="2"/>
      <c r="B233" s="6"/>
      <c r="C233" s="2"/>
      <c r="D233" s="2"/>
      <c r="E233" s="7"/>
      <c r="F233" s="2"/>
      <c r="G233" s="2"/>
      <c r="H233" s="7"/>
      <c r="I233" s="2"/>
      <c r="J233" s="7"/>
    </row>
    <row r="234" ht="15" customHeight="1">
      <c r="A234" s="2"/>
      <c r="B234" s="6"/>
      <c r="C234" s="2"/>
      <c r="D234" s="2"/>
      <c r="E234" s="7"/>
      <c r="F234" s="2"/>
      <c r="G234" s="2"/>
      <c r="H234" s="7"/>
      <c r="I234" s="2"/>
      <c r="J234" s="7"/>
    </row>
    <row r="235" ht="15" customHeight="1">
      <c r="A235" s="2"/>
      <c r="B235" s="6"/>
      <c r="C235" s="2"/>
      <c r="D235" s="2"/>
      <c r="E235" s="7"/>
      <c r="F235" s="2"/>
      <c r="G235" s="2"/>
      <c r="H235" s="7"/>
      <c r="I235" s="2"/>
      <c r="J235" s="7"/>
    </row>
    <row r="236" ht="15" customHeight="1">
      <c r="A236" s="2"/>
      <c r="B236" s="6"/>
      <c r="C236" s="2"/>
      <c r="D236" s="2"/>
      <c r="E236" s="7"/>
      <c r="F236" s="2"/>
      <c r="G236" s="2"/>
      <c r="H236" s="7"/>
      <c r="I236" s="2"/>
      <c r="J236" s="7"/>
    </row>
    <row r="237" ht="15" customHeight="1">
      <c r="A237" s="2"/>
      <c r="B237" s="6"/>
      <c r="C237" s="2"/>
      <c r="D237" s="2"/>
      <c r="E237" s="7"/>
      <c r="F237" s="2"/>
      <c r="G237" s="2"/>
      <c r="H237" s="7"/>
      <c r="I237" s="2"/>
      <c r="J237" s="7"/>
    </row>
    <row r="238" ht="15" customHeight="1">
      <c r="A238" s="2"/>
      <c r="B238" s="6"/>
      <c r="C238" s="2"/>
      <c r="D238" s="2"/>
      <c r="E238" s="7"/>
      <c r="F238" s="2"/>
      <c r="G238" s="2"/>
      <c r="H238" s="7"/>
      <c r="I238" s="2"/>
      <c r="J238" s="7"/>
    </row>
    <row r="239" ht="15" customHeight="1">
      <c r="A239" s="2"/>
      <c r="B239" s="6"/>
      <c r="C239" s="2"/>
      <c r="D239" s="2"/>
      <c r="E239" s="7"/>
      <c r="F239" s="2"/>
      <c r="G239" s="2"/>
      <c r="H239" s="7"/>
      <c r="I239" s="2"/>
      <c r="J239" s="7"/>
    </row>
    <row r="240" ht="15" customHeight="1">
      <c r="A240" s="2"/>
      <c r="B240" s="6"/>
      <c r="C240" s="2"/>
      <c r="D240" s="2"/>
      <c r="E240" s="7"/>
      <c r="F240" s="2"/>
      <c r="G240" s="2"/>
      <c r="H240" s="7"/>
      <c r="I240" s="2"/>
      <c r="J240" s="7"/>
    </row>
    <row r="241" ht="15" customHeight="1">
      <c r="A241" s="2"/>
      <c r="B241" s="6"/>
      <c r="C241" s="2"/>
      <c r="D241" s="2"/>
      <c r="E241" s="7"/>
      <c r="F241" s="2"/>
      <c r="G241" s="2"/>
      <c r="H241" s="7"/>
      <c r="I241" s="2"/>
      <c r="J241" s="7"/>
    </row>
    <row r="242" ht="15" customHeight="1">
      <c r="A242" s="2"/>
      <c r="B242" s="6"/>
      <c r="C242" s="2"/>
      <c r="D242" s="2"/>
      <c r="E242" s="7"/>
      <c r="F242" s="2"/>
      <c r="G242" s="2"/>
      <c r="H242" s="7"/>
      <c r="I242" s="2"/>
      <c r="J242" s="7"/>
    </row>
    <row r="243" ht="15" customHeight="1">
      <c r="A243" s="2"/>
      <c r="B243" s="6"/>
      <c r="C243" s="2"/>
      <c r="D243" s="2"/>
      <c r="E243" s="7"/>
      <c r="F243" s="2"/>
      <c r="G243" s="2"/>
      <c r="H243" s="7"/>
      <c r="I243" s="2"/>
      <c r="J243" s="7"/>
    </row>
    <row r="244" ht="15" customHeight="1">
      <c r="A244" s="2"/>
      <c r="B244" s="6"/>
      <c r="C244" s="2"/>
      <c r="D244" s="2"/>
      <c r="E244" s="7"/>
      <c r="F244" s="2"/>
      <c r="G244" s="2"/>
      <c r="H244" s="7"/>
      <c r="I244" s="2"/>
      <c r="J244" s="7"/>
    </row>
    <row r="245" ht="15" customHeight="1">
      <c r="A245" s="2"/>
      <c r="B245" s="6"/>
      <c r="C245" s="2"/>
      <c r="D245" s="2"/>
      <c r="E245" s="7"/>
      <c r="F245" s="2"/>
      <c r="G245" s="2"/>
      <c r="H245" s="7"/>
      <c r="I245" s="2"/>
      <c r="J245" s="7"/>
    </row>
    <row r="246" ht="15" customHeight="1">
      <c r="A246" s="2"/>
      <c r="B246" s="6"/>
      <c r="C246" s="2"/>
      <c r="D246" s="2"/>
      <c r="E246" s="7"/>
      <c r="F246" s="2"/>
      <c r="G246" s="2"/>
      <c r="H246" s="7"/>
      <c r="I246" s="2"/>
      <c r="J246" s="7"/>
    </row>
    <row r="247" ht="15" customHeight="1">
      <c r="A247" s="2"/>
      <c r="B247" s="6"/>
      <c r="C247" s="2"/>
      <c r="D247" s="2"/>
      <c r="E247" s="7"/>
      <c r="F247" s="2"/>
      <c r="G247" s="2"/>
      <c r="H247" s="7"/>
      <c r="I247" s="2"/>
      <c r="J247" s="7"/>
    </row>
    <row r="248" ht="15" customHeight="1">
      <c r="A248" s="2"/>
      <c r="B248" s="6"/>
      <c r="C248" s="2"/>
      <c r="D248" s="2"/>
      <c r="E248" s="7"/>
      <c r="F248" s="2"/>
      <c r="G248" s="2"/>
      <c r="H248" s="7"/>
      <c r="I248" s="2"/>
      <c r="J248" s="7"/>
    </row>
    <row r="249" ht="15" customHeight="1">
      <c r="A249" s="2"/>
      <c r="B249" s="6"/>
      <c r="C249" s="2"/>
      <c r="D249" s="2"/>
      <c r="E249" s="7"/>
      <c r="F249" s="2"/>
      <c r="G249" s="2"/>
      <c r="H249" s="7"/>
      <c r="I249" s="2"/>
      <c r="J249" s="7"/>
    </row>
    <row r="250" ht="15" customHeight="1">
      <c r="A250" s="2"/>
      <c r="B250" s="6"/>
      <c r="C250" s="2"/>
      <c r="D250" s="2"/>
      <c r="E250" s="7"/>
      <c r="F250" s="2"/>
      <c r="G250" s="2"/>
      <c r="H250" s="7"/>
      <c r="I250" s="2"/>
      <c r="J250" s="7"/>
    </row>
    <row r="251" ht="15" customHeight="1">
      <c r="A251" s="2"/>
      <c r="B251" s="6"/>
      <c r="C251" s="2"/>
      <c r="D251" s="2"/>
      <c r="E251" s="7"/>
      <c r="F251" s="2"/>
      <c r="G251" s="2"/>
      <c r="H251" s="7"/>
      <c r="I251" s="2"/>
      <c r="J251" s="7"/>
    </row>
    <row r="252" ht="15" customHeight="1">
      <c r="A252" s="2"/>
      <c r="B252" s="6"/>
      <c r="C252" s="2"/>
      <c r="D252" s="2"/>
      <c r="E252" s="7"/>
      <c r="F252" s="2"/>
      <c r="G252" s="2"/>
      <c r="H252" s="7"/>
      <c r="I252" s="2"/>
      <c r="J252" s="7"/>
    </row>
    <row r="253" ht="15" customHeight="1">
      <c r="A253" s="2"/>
      <c r="B253" s="6"/>
      <c r="C253" s="2"/>
      <c r="D253" s="2"/>
      <c r="E253" s="7"/>
      <c r="F253" s="2"/>
      <c r="G253" s="2"/>
      <c r="H253" s="7"/>
      <c r="I253" s="2"/>
      <c r="J253" s="7"/>
    </row>
    <row r="254" ht="15" customHeight="1">
      <c r="A254" s="2"/>
      <c r="B254" s="6"/>
      <c r="C254" s="2"/>
      <c r="D254" s="2"/>
      <c r="E254" s="7"/>
      <c r="F254" s="2"/>
      <c r="G254" s="2"/>
      <c r="H254" s="7"/>
      <c r="I254" s="2"/>
      <c r="J254" s="7"/>
    </row>
    <row r="255" ht="15" customHeight="1">
      <c r="A255" s="2"/>
      <c r="B255" s="6"/>
      <c r="C255" s="2"/>
      <c r="D255" s="2"/>
      <c r="E255" s="7"/>
      <c r="F255" s="2"/>
      <c r="G255" s="2"/>
      <c r="H255" s="7"/>
      <c r="I255" s="2"/>
      <c r="J255" s="7"/>
    </row>
    <row r="256" ht="15" customHeight="1">
      <c r="A256" s="2"/>
      <c r="B256" s="6"/>
      <c r="C256" s="2"/>
      <c r="D256" s="2"/>
      <c r="E256" s="7"/>
      <c r="F256" s="2"/>
      <c r="G256" s="2"/>
      <c r="H256" s="7"/>
      <c r="I256" s="2"/>
      <c r="J256" s="7"/>
    </row>
    <row r="257" ht="15" customHeight="1">
      <c r="A257" s="2"/>
      <c r="B257" s="6"/>
      <c r="C257" s="2"/>
      <c r="D257" s="2"/>
      <c r="E257" s="7"/>
      <c r="F257" s="2"/>
      <c r="G257" s="2"/>
      <c r="H257" s="7"/>
      <c r="I257" s="2"/>
      <c r="J257" s="7"/>
    </row>
    <row r="258" ht="15" customHeight="1">
      <c r="A258" s="2"/>
      <c r="B258" s="6"/>
      <c r="C258" s="2"/>
      <c r="D258" s="2"/>
      <c r="E258" s="7"/>
      <c r="F258" s="2"/>
      <c r="G258" s="2"/>
      <c r="H258" s="7"/>
      <c r="I258" s="2"/>
      <c r="J258" s="7"/>
    </row>
    <row r="259" ht="15" customHeight="1">
      <c r="A259" s="2"/>
      <c r="B259" s="6"/>
      <c r="C259" s="2"/>
      <c r="D259" s="2"/>
      <c r="E259" s="7"/>
      <c r="F259" s="2"/>
      <c r="G259" s="2"/>
      <c r="H259" s="7"/>
      <c r="I259" s="2"/>
      <c r="J259" s="7"/>
    </row>
    <row r="260" ht="15" customHeight="1">
      <c r="A260" s="2"/>
      <c r="B260" s="6"/>
      <c r="C260" s="2"/>
      <c r="D260" s="2"/>
      <c r="E260" s="7"/>
      <c r="F260" s="2"/>
      <c r="G260" s="2"/>
      <c r="H260" s="7"/>
      <c r="I260" s="2"/>
      <c r="J260" s="7"/>
    </row>
    <row r="261" ht="15" customHeight="1">
      <c r="A261" s="2"/>
      <c r="B261" s="6"/>
      <c r="C261" s="2"/>
      <c r="D261" s="2"/>
      <c r="E261" s="7"/>
      <c r="F261" s="2"/>
      <c r="G261" s="2"/>
      <c r="H261" s="7"/>
      <c r="I261" s="2"/>
      <c r="J261" s="7"/>
    </row>
    <row r="262" ht="15" customHeight="1">
      <c r="A262" s="2"/>
      <c r="B262" s="6"/>
      <c r="C262" s="2"/>
      <c r="D262" s="2"/>
      <c r="E262" s="7"/>
      <c r="F262" s="2"/>
      <c r="G262" s="2"/>
      <c r="H262" s="7"/>
      <c r="I262" s="2"/>
      <c r="J262" s="7"/>
    </row>
    <row r="263" ht="15" customHeight="1">
      <c r="A263" s="2"/>
      <c r="B263" s="6"/>
      <c r="C263" s="2"/>
      <c r="D263" s="2"/>
      <c r="E263" s="7"/>
      <c r="F263" s="2"/>
      <c r="G263" s="2"/>
      <c r="H263" s="7"/>
      <c r="I263" s="2"/>
      <c r="J263" s="7"/>
    </row>
    <row r="264" ht="15" customHeight="1">
      <c r="A264" s="2"/>
      <c r="B264" s="6"/>
      <c r="C264" s="2"/>
      <c r="D264" s="2"/>
      <c r="E264" s="7"/>
      <c r="F264" s="2"/>
      <c r="G264" s="2"/>
      <c r="H264" s="7"/>
      <c r="I264" s="2"/>
      <c r="J264" s="7"/>
    </row>
    <row r="265" ht="15" customHeight="1">
      <c r="A265" s="2"/>
      <c r="B265" s="6"/>
      <c r="C265" s="2"/>
      <c r="D265" s="2"/>
      <c r="E265" s="7"/>
      <c r="F265" s="2"/>
      <c r="G265" s="2"/>
      <c r="H265" s="7"/>
      <c r="I265" s="2"/>
      <c r="J265" s="7"/>
    </row>
    <row r="266" ht="15" customHeight="1">
      <c r="A266" s="2"/>
      <c r="B266" s="6"/>
      <c r="C266" s="2"/>
      <c r="D266" s="2"/>
      <c r="E266" s="7"/>
      <c r="F266" s="2"/>
      <c r="G266" s="2"/>
      <c r="H266" s="7"/>
      <c r="I266" s="2"/>
      <c r="J266" s="7"/>
    </row>
    <row r="267" ht="15" customHeight="1">
      <c r="A267" s="2"/>
      <c r="B267" s="6"/>
      <c r="C267" s="2"/>
      <c r="D267" s="2"/>
      <c r="E267" s="7"/>
      <c r="F267" s="2"/>
      <c r="G267" s="2"/>
      <c r="H267" s="7"/>
      <c r="I267" s="2"/>
      <c r="J267" s="7"/>
    </row>
    <row r="268" ht="15" customHeight="1">
      <c r="A268" s="2"/>
      <c r="B268" s="6"/>
      <c r="C268" s="2"/>
      <c r="D268" s="2"/>
      <c r="E268" s="7"/>
      <c r="F268" s="2"/>
      <c r="G268" s="2"/>
      <c r="H268" s="7"/>
      <c r="I268" s="2"/>
      <c r="J268" s="7"/>
    </row>
    <row r="269" ht="15" customHeight="1">
      <c r="A269" s="2"/>
      <c r="B269" s="6"/>
      <c r="C269" s="2"/>
      <c r="D269" s="2"/>
      <c r="E269" s="7"/>
      <c r="F269" s="2"/>
      <c r="G269" s="2"/>
      <c r="H269" s="7"/>
      <c r="I269" s="2"/>
      <c r="J269" s="7"/>
    </row>
    <row r="270" ht="15" customHeight="1">
      <c r="A270" s="2"/>
      <c r="B270" s="6"/>
      <c r="C270" s="2"/>
      <c r="D270" s="2"/>
      <c r="E270" s="7"/>
      <c r="F270" s="2"/>
      <c r="G270" s="2"/>
      <c r="H270" s="7"/>
      <c r="I270" s="2"/>
      <c r="J270" s="7"/>
    </row>
    <row r="271" ht="15" customHeight="1">
      <c r="A271" s="2"/>
      <c r="B271" s="6"/>
      <c r="C271" s="2"/>
      <c r="D271" s="2"/>
      <c r="E271" s="7"/>
      <c r="F271" s="2"/>
      <c r="G271" s="2"/>
      <c r="H271" s="7"/>
      <c r="I271" s="2"/>
      <c r="J271" s="7"/>
    </row>
    <row r="272" ht="15" customHeight="1">
      <c r="A272" s="2"/>
      <c r="B272" s="6"/>
      <c r="C272" s="2"/>
      <c r="D272" s="2"/>
      <c r="E272" s="7"/>
      <c r="F272" s="2"/>
      <c r="G272" s="2"/>
      <c r="H272" s="7"/>
      <c r="I272" s="2"/>
      <c r="J272" s="7"/>
    </row>
    <row r="273" ht="15" customHeight="1">
      <c r="A273" s="2"/>
      <c r="B273" s="6"/>
      <c r="C273" s="2"/>
      <c r="D273" s="2"/>
      <c r="E273" s="7"/>
      <c r="F273" s="2"/>
      <c r="G273" s="2"/>
      <c r="H273" s="7"/>
      <c r="I273" s="2"/>
      <c r="J273" s="7"/>
    </row>
    <row r="274" ht="15" customHeight="1">
      <c r="A274" s="2"/>
      <c r="B274" s="6"/>
      <c r="C274" s="2"/>
      <c r="D274" s="2"/>
      <c r="E274" s="7"/>
      <c r="F274" s="2"/>
      <c r="G274" s="2"/>
      <c r="H274" s="7"/>
      <c r="I274" s="2"/>
      <c r="J274" s="7"/>
    </row>
    <row r="275" ht="15" customHeight="1">
      <c r="A275" s="2"/>
      <c r="B275" s="6"/>
      <c r="C275" s="2"/>
      <c r="D275" s="2"/>
      <c r="E275" s="7"/>
      <c r="F275" s="2"/>
      <c r="G275" s="2"/>
      <c r="H275" s="7"/>
      <c r="I275" s="2"/>
      <c r="J275" s="7"/>
    </row>
    <row r="276" ht="15" customHeight="1">
      <c r="A276" s="2"/>
      <c r="B276" s="6"/>
      <c r="C276" s="2"/>
      <c r="D276" s="2"/>
      <c r="E276" s="7"/>
      <c r="F276" s="2"/>
      <c r="G276" s="2"/>
      <c r="H276" s="7"/>
      <c r="I276" s="2"/>
      <c r="J276" s="7"/>
    </row>
    <row r="277" ht="15" customHeight="1">
      <c r="A277" s="2"/>
      <c r="B277" s="6"/>
      <c r="C277" s="2"/>
      <c r="D277" s="2"/>
      <c r="E277" s="7"/>
      <c r="F277" s="2"/>
      <c r="G277" s="2"/>
      <c r="H277" s="7"/>
      <c r="I277" s="2"/>
      <c r="J277" s="7"/>
    </row>
    <row r="278" ht="15" customHeight="1">
      <c r="A278" s="2"/>
      <c r="B278" s="6"/>
      <c r="C278" s="2"/>
      <c r="D278" s="2"/>
      <c r="E278" s="7"/>
      <c r="F278" s="2"/>
      <c r="G278" s="2"/>
      <c r="H278" s="7"/>
      <c r="I278" s="2"/>
      <c r="J278" s="7"/>
    </row>
    <row r="279" ht="15" customHeight="1">
      <c r="A279" s="2"/>
      <c r="B279" s="6"/>
      <c r="C279" s="2"/>
      <c r="D279" s="2"/>
      <c r="E279" s="7"/>
      <c r="F279" s="2"/>
      <c r="G279" s="2"/>
      <c r="H279" s="7"/>
      <c r="I279" s="2"/>
      <c r="J279" s="7"/>
    </row>
    <row r="280" ht="15" customHeight="1">
      <c r="A280" s="2"/>
      <c r="B280" s="6"/>
      <c r="C280" s="2"/>
      <c r="D280" s="2"/>
      <c r="E280" s="7"/>
      <c r="F280" s="2"/>
      <c r="G280" s="2"/>
      <c r="H280" s="7"/>
      <c r="I280" s="2"/>
      <c r="J280" s="7"/>
    </row>
    <row r="281" ht="15" customHeight="1">
      <c r="A281" s="2"/>
      <c r="B281" s="6"/>
      <c r="C281" s="2"/>
      <c r="D281" s="2"/>
      <c r="E281" s="7"/>
      <c r="F281" s="2"/>
      <c r="G281" s="2"/>
      <c r="H281" s="7"/>
      <c r="I281" s="2"/>
      <c r="J281" s="7"/>
    </row>
    <row r="282" ht="15" customHeight="1">
      <c r="A282" s="2"/>
      <c r="B282" s="6"/>
      <c r="C282" s="2"/>
      <c r="D282" s="2"/>
      <c r="E282" s="7"/>
      <c r="F282" s="2"/>
      <c r="G282" s="2"/>
      <c r="H282" s="7"/>
      <c r="I282" s="2"/>
      <c r="J282" s="7"/>
    </row>
    <row r="283" ht="15" customHeight="1">
      <c r="A283" s="2"/>
      <c r="B283" s="6"/>
      <c r="C283" s="2"/>
      <c r="D283" s="2"/>
      <c r="E283" s="7"/>
      <c r="F283" s="2"/>
      <c r="G283" s="2"/>
      <c r="H283" s="7"/>
      <c r="I283" s="2"/>
      <c r="J283" s="7"/>
    </row>
    <row r="284" ht="15" customHeight="1">
      <c r="A284" s="2"/>
      <c r="B284" s="6"/>
      <c r="C284" s="2"/>
      <c r="D284" s="2"/>
      <c r="E284" s="7"/>
      <c r="F284" s="2"/>
      <c r="G284" s="2"/>
      <c r="H284" s="7"/>
      <c r="I284" s="2"/>
      <c r="J284" s="7"/>
    </row>
    <row r="285" ht="15" customHeight="1">
      <c r="A285" s="2"/>
      <c r="B285" s="6"/>
      <c r="C285" s="2"/>
      <c r="D285" s="2"/>
      <c r="E285" s="7"/>
      <c r="F285" s="2"/>
      <c r="G285" s="2"/>
      <c r="H285" s="7"/>
      <c r="I285" s="2"/>
      <c r="J285" s="7"/>
    </row>
    <row r="286" ht="15" customHeight="1">
      <c r="A286" s="2"/>
      <c r="B286" s="6"/>
      <c r="C286" s="2"/>
      <c r="D286" s="2"/>
      <c r="E286" s="7"/>
      <c r="F286" s="2"/>
      <c r="G286" s="2"/>
      <c r="H286" s="7"/>
      <c r="I286" s="2"/>
      <c r="J286" s="7"/>
    </row>
    <row r="287" ht="15" customHeight="1">
      <c r="A287" s="2"/>
      <c r="B287" s="6"/>
      <c r="C287" s="2"/>
      <c r="D287" s="2"/>
      <c r="E287" s="7"/>
      <c r="F287" s="2"/>
      <c r="G287" s="2"/>
      <c r="H287" s="7"/>
      <c r="I287" s="2"/>
      <c r="J287" s="7"/>
    </row>
    <row r="288" ht="15" customHeight="1">
      <c r="A288" s="2"/>
      <c r="B288" s="6"/>
      <c r="C288" s="2"/>
      <c r="D288" s="2"/>
      <c r="E288" s="7"/>
      <c r="F288" s="2"/>
      <c r="G288" s="2"/>
      <c r="H288" s="7"/>
      <c r="I288" s="2"/>
      <c r="J288" s="7"/>
    </row>
    <row r="289" ht="15" customHeight="1">
      <c r="A289" s="2"/>
      <c r="B289" s="6"/>
      <c r="C289" s="2"/>
      <c r="D289" s="2"/>
      <c r="E289" s="7"/>
      <c r="F289" s="2"/>
      <c r="G289" s="2"/>
      <c r="H289" s="7"/>
      <c r="I289" s="2"/>
      <c r="J289" s="7"/>
    </row>
    <row r="290" ht="15" customHeight="1">
      <c r="A290" s="2"/>
      <c r="B290" s="6"/>
      <c r="C290" s="2"/>
      <c r="D290" s="2"/>
      <c r="E290" s="7"/>
      <c r="F290" s="2"/>
      <c r="G290" s="2"/>
      <c r="H290" s="7"/>
      <c r="I290" s="2"/>
      <c r="J290" s="7"/>
    </row>
    <row r="291" ht="15" customHeight="1">
      <c r="A291" s="2"/>
      <c r="B291" s="6"/>
      <c r="C291" s="2"/>
      <c r="D291" s="2"/>
      <c r="E291" s="7"/>
      <c r="F291" s="2"/>
      <c r="G291" s="2"/>
      <c r="H291" s="7"/>
      <c r="I291" s="2"/>
      <c r="J291" s="7"/>
    </row>
    <row r="292" ht="15" customHeight="1">
      <c r="A292" s="2"/>
      <c r="B292" s="6"/>
      <c r="C292" s="2"/>
      <c r="D292" s="2"/>
      <c r="E292" s="7"/>
      <c r="F292" s="2"/>
      <c r="G292" s="2"/>
      <c r="H292" s="7"/>
      <c r="I292" s="2"/>
      <c r="J292" s="7"/>
    </row>
    <row r="293" ht="15" customHeight="1">
      <c r="A293" s="2"/>
      <c r="B293" s="6"/>
      <c r="C293" s="2"/>
      <c r="D293" s="2"/>
      <c r="E293" s="7"/>
      <c r="F293" s="2"/>
      <c r="G293" s="2"/>
      <c r="H293" s="7"/>
      <c r="I293" s="2"/>
      <c r="J293" s="7"/>
    </row>
    <row r="294" ht="15" customHeight="1">
      <c r="A294" s="2"/>
      <c r="B294" s="6"/>
      <c r="C294" s="2"/>
      <c r="D294" s="2"/>
      <c r="E294" s="7"/>
      <c r="F294" s="2"/>
      <c r="G294" s="2"/>
      <c r="H294" s="7"/>
      <c r="I294" s="2"/>
      <c r="J294" s="7"/>
    </row>
    <row r="295" ht="15" customHeight="1">
      <c r="A295" s="2"/>
      <c r="B295" s="6"/>
      <c r="C295" s="2"/>
      <c r="D295" s="2"/>
      <c r="E295" s="7"/>
      <c r="F295" s="2"/>
      <c r="G295" s="2"/>
      <c r="H295" s="7"/>
      <c r="I295" s="2"/>
      <c r="J295" s="7"/>
    </row>
    <row r="296" ht="15" customHeight="1">
      <c r="A296" s="2"/>
      <c r="B296" s="6"/>
      <c r="C296" s="2"/>
      <c r="D296" s="2"/>
      <c r="E296" s="7"/>
      <c r="F296" s="2"/>
      <c r="G296" s="2"/>
      <c r="H296" s="7"/>
      <c r="I296" s="2"/>
      <c r="J296" s="7"/>
    </row>
    <row r="297" ht="15" customHeight="1">
      <c r="A297" s="2"/>
      <c r="B297" s="6"/>
      <c r="C297" s="2"/>
      <c r="D297" s="2"/>
      <c r="E297" s="7"/>
      <c r="F297" s="2"/>
      <c r="G297" s="2"/>
      <c r="H297" s="7"/>
      <c r="I297" s="2"/>
      <c r="J297" s="7"/>
    </row>
    <row r="298" ht="15" customHeight="1">
      <c r="A298" s="2"/>
      <c r="B298" s="6"/>
      <c r="C298" s="2"/>
      <c r="D298" s="2"/>
      <c r="E298" s="7"/>
      <c r="F298" s="2"/>
      <c r="G298" s="2"/>
      <c r="H298" s="7"/>
      <c r="I298" s="2"/>
      <c r="J298" s="7"/>
    </row>
    <row r="299" ht="15" customHeight="1">
      <c r="A299" s="2"/>
      <c r="B299" s="6"/>
      <c r="C299" s="2"/>
      <c r="D299" s="2"/>
      <c r="E299" s="7"/>
      <c r="F299" s="2"/>
      <c r="G299" s="2"/>
      <c r="H299" s="7"/>
      <c r="I299" s="2"/>
      <c r="J299" s="7"/>
    </row>
    <row r="300" ht="15" customHeight="1">
      <c r="A300" s="2"/>
      <c r="B300" s="6"/>
      <c r="C300" s="2"/>
      <c r="D300" s="2"/>
      <c r="E300" s="7"/>
      <c r="F300" s="2"/>
      <c r="G300" s="2"/>
      <c r="H300" s="7"/>
      <c r="I300" s="2"/>
      <c r="J300" s="7"/>
    </row>
    <row r="301" ht="15" customHeight="1">
      <c r="A301" s="2"/>
      <c r="B301" s="6"/>
      <c r="C301" s="2"/>
      <c r="D301" s="2"/>
      <c r="E301" s="7"/>
      <c r="F301" s="2"/>
      <c r="G301" s="2"/>
      <c r="H301" s="7"/>
      <c r="I301" s="2"/>
      <c r="J301" s="7"/>
    </row>
    <row r="302" ht="15" customHeight="1">
      <c r="A302" s="2"/>
      <c r="B302" s="6"/>
      <c r="C302" s="2"/>
      <c r="D302" s="2"/>
      <c r="E302" s="7"/>
      <c r="F302" s="2"/>
      <c r="G302" s="2"/>
      <c r="H302" s="7"/>
      <c r="I302" s="2"/>
      <c r="J302" s="7"/>
    </row>
    <row r="303" ht="15" customHeight="1">
      <c r="A303" s="2"/>
      <c r="B303" s="6"/>
      <c r="C303" s="2"/>
      <c r="D303" s="2"/>
      <c r="E303" s="7"/>
      <c r="F303" s="2"/>
      <c r="G303" s="2"/>
      <c r="H303" s="7"/>
      <c r="I303" s="2"/>
      <c r="J303" s="7"/>
    </row>
    <row r="304" ht="15" customHeight="1">
      <c r="A304" s="2"/>
      <c r="B304" s="6"/>
      <c r="C304" s="2"/>
      <c r="D304" s="2"/>
      <c r="E304" s="7"/>
      <c r="F304" s="2"/>
      <c r="G304" s="2"/>
      <c r="H304" s="7"/>
      <c r="I304" s="2"/>
      <c r="J304" s="7"/>
    </row>
    <row r="305" ht="15" customHeight="1">
      <c r="A305" s="2"/>
      <c r="B305" s="6"/>
      <c r="C305" s="2"/>
      <c r="D305" s="2"/>
      <c r="E305" s="7"/>
      <c r="F305" s="2"/>
      <c r="G305" s="2"/>
      <c r="H305" s="7"/>
      <c r="I305" s="2"/>
      <c r="J305" s="7"/>
    </row>
    <row r="306" ht="15" customHeight="1">
      <c r="A306" s="2"/>
      <c r="B306" s="6"/>
      <c r="C306" s="2"/>
      <c r="D306" s="2"/>
      <c r="E306" s="7"/>
      <c r="F306" s="2"/>
      <c r="G306" s="2"/>
      <c r="H306" s="7"/>
      <c r="I306" s="2"/>
      <c r="J306" s="7"/>
    </row>
    <row r="307" ht="15" customHeight="1">
      <c r="A307" s="2"/>
      <c r="B307" s="6"/>
      <c r="C307" s="2"/>
      <c r="D307" s="2"/>
      <c r="E307" s="7"/>
      <c r="F307" s="2"/>
      <c r="G307" s="2"/>
      <c r="H307" s="7"/>
      <c r="I307" s="2"/>
      <c r="J307" s="7"/>
    </row>
    <row r="308" ht="15" customHeight="1">
      <c r="A308" s="2"/>
      <c r="B308" s="6"/>
      <c r="C308" s="2"/>
      <c r="D308" s="2"/>
      <c r="E308" s="7"/>
      <c r="F308" s="2"/>
      <c r="G308" s="2"/>
      <c r="H308" s="7"/>
      <c r="I308" s="2"/>
      <c r="J308" s="7"/>
    </row>
    <row r="309" ht="15" customHeight="1">
      <c r="A309" s="2"/>
      <c r="B309" s="6"/>
      <c r="C309" s="2"/>
      <c r="D309" s="2"/>
      <c r="E309" s="7"/>
      <c r="F309" s="2"/>
      <c r="G309" s="2"/>
      <c r="H309" s="7"/>
      <c r="I309" s="2"/>
      <c r="J309" s="7"/>
    </row>
    <row r="310" ht="15" customHeight="1">
      <c r="A310" s="2"/>
      <c r="B310" s="6"/>
      <c r="C310" s="2"/>
      <c r="D310" s="2"/>
      <c r="E310" s="7"/>
      <c r="F310" s="2"/>
      <c r="G310" s="2"/>
      <c r="H310" s="7"/>
      <c r="I310" s="2"/>
      <c r="J310" s="7"/>
    </row>
    <row r="311" ht="15" customHeight="1">
      <c r="A311" s="2"/>
      <c r="B311" s="6"/>
      <c r="C311" s="2"/>
      <c r="D311" s="2"/>
      <c r="E311" s="7"/>
      <c r="F311" s="2"/>
      <c r="G311" s="2"/>
      <c r="H311" s="7"/>
      <c r="I311" s="2"/>
      <c r="J311" s="7"/>
    </row>
    <row r="312" ht="15" customHeight="1">
      <c r="A312" s="2"/>
      <c r="B312" s="6"/>
      <c r="C312" s="2"/>
      <c r="D312" s="2"/>
      <c r="E312" s="7"/>
      <c r="F312" s="2"/>
      <c r="G312" s="2"/>
      <c r="H312" s="7"/>
      <c r="I312" s="2"/>
      <c r="J312" s="7"/>
    </row>
    <row r="313" ht="15" customHeight="1">
      <c r="A313" s="2"/>
      <c r="B313" s="6"/>
      <c r="C313" s="2"/>
      <c r="D313" s="2"/>
      <c r="E313" s="7"/>
      <c r="F313" s="2"/>
      <c r="G313" s="2"/>
      <c r="H313" s="7"/>
      <c r="I313" s="2"/>
      <c r="J313" s="7"/>
    </row>
    <row r="314" ht="15" customHeight="1">
      <c r="A314" s="2"/>
      <c r="B314" s="6"/>
      <c r="C314" s="2"/>
      <c r="D314" s="2"/>
      <c r="E314" s="7"/>
      <c r="F314" s="2"/>
      <c r="G314" s="2"/>
      <c r="H314" s="7"/>
      <c r="I314" s="2"/>
      <c r="J314" s="7"/>
    </row>
    <row r="315" ht="15" customHeight="1">
      <c r="A315" s="2"/>
      <c r="B315" s="6"/>
      <c r="C315" s="2"/>
      <c r="D315" s="2"/>
      <c r="E315" s="7"/>
      <c r="F315" s="2"/>
      <c r="G315" s="2"/>
      <c r="H315" s="7"/>
      <c r="I315" s="2"/>
      <c r="J315" s="7"/>
    </row>
    <row r="316" ht="15" customHeight="1">
      <c r="A316" s="2"/>
      <c r="B316" s="6"/>
      <c r="C316" s="2"/>
      <c r="D316" s="2"/>
      <c r="E316" s="7"/>
      <c r="F316" s="2"/>
      <c r="G316" s="2"/>
      <c r="H316" s="7"/>
      <c r="I316" s="2"/>
      <c r="J316" s="7"/>
    </row>
    <row r="317" ht="15" customHeight="1">
      <c r="A317" s="2"/>
      <c r="B317" s="6"/>
      <c r="C317" s="2"/>
      <c r="D317" s="2"/>
      <c r="E317" s="7"/>
      <c r="F317" s="2"/>
      <c r="G317" s="2"/>
      <c r="H317" s="7"/>
      <c r="I317" s="2"/>
      <c r="J317" s="7"/>
    </row>
    <row r="318" ht="15" customHeight="1">
      <c r="A318" s="2"/>
      <c r="B318" s="6"/>
      <c r="C318" s="2"/>
      <c r="D318" s="2"/>
      <c r="E318" s="7"/>
      <c r="F318" s="2"/>
      <c r="G318" s="2"/>
      <c r="H318" s="7"/>
      <c r="I318" s="2"/>
      <c r="J318" s="7"/>
    </row>
    <row r="319" ht="15" customHeight="1">
      <c r="A319" s="2"/>
      <c r="B319" s="6"/>
      <c r="C319" s="2"/>
      <c r="D319" s="2"/>
      <c r="E319" s="7"/>
      <c r="F319" s="2"/>
      <c r="G319" s="2"/>
      <c r="H319" s="7"/>
      <c r="I319" s="2"/>
      <c r="J319" s="7"/>
    </row>
    <row r="320" ht="15" customHeight="1">
      <c r="A320" s="2"/>
      <c r="B320" s="6"/>
      <c r="C320" s="2"/>
      <c r="D320" s="2"/>
      <c r="E320" s="7"/>
      <c r="F320" s="2"/>
      <c r="G320" s="2"/>
      <c r="H320" s="7"/>
      <c r="I320" s="2"/>
      <c r="J320" s="7"/>
    </row>
    <row r="321" ht="15" customHeight="1">
      <c r="A321" s="2"/>
      <c r="B321" s="6"/>
      <c r="C321" s="2"/>
      <c r="D321" s="2"/>
      <c r="E321" s="7"/>
      <c r="F321" s="2"/>
      <c r="G321" s="2"/>
      <c r="H321" s="7"/>
      <c r="I321" s="2"/>
      <c r="J321" s="7"/>
    </row>
    <row r="322" ht="15" customHeight="1">
      <c r="A322" s="2"/>
      <c r="B322" s="6"/>
      <c r="C322" s="2"/>
      <c r="D322" s="2"/>
      <c r="E322" s="7"/>
      <c r="F322" s="2"/>
      <c r="G322" s="2"/>
      <c r="H322" s="7"/>
      <c r="I322" s="2"/>
      <c r="J322" s="7"/>
    </row>
    <row r="323" ht="15" customHeight="1">
      <c r="A323" s="2"/>
      <c r="B323" s="6"/>
      <c r="C323" s="2"/>
      <c r="D323" s="2"/>
      <c r="E323" s="7"/>
      <c r="F323" s="2"/>
      <c r="G323" s="2"/>
      <c r="H323" s="7"/>
      <c r="I323" s="2"/>
      <c r="J323" s="7"/>
    </row>
    <row r="324" ht="15" customHeight="1">
      <c r="A324" s="2"/>
      <c r="B324" s="6"/>
      <c r="C324" s="2"/>
      <c r="D324" s="2"/>
      <c r="E324" s="7"/>
      <c r="F324" s="2"/>
      <c r="G324" s="2"/>
      <c r="H324" s="7"/>
      <c r="I324" s="2"/>
      <c r="J324" s="7"/>
    </row>
    <row r="325" ht="15" customHeight="1">
      <c r="A325" s="2"/>
      <c r="B325" s="6"/>
      <c r="C325" s="2"/>
      <c r="D325" s="2"/>
      <c r="E325" s="7"/>
      <c r="F325" s="2"/>
      <c r="G325" s="2"/>
      <c r="H325" s="7"/>
      <c r="I325" s="2"/>
      <c r="J325" s="7"/>
    </row>
    <row r="326" ht="15" customHeight="1">
      <c r="A326" s="2"/>
      <c r="B326" s="6"/>
      <c r="C326" s="2"/>
      <c r="D326" s="2"/>
      <c r="E326" s="7"/>
      <c r="F326" s="2"/>
      <c r="G326" s="2"/>
      <c r="H326" s="7"/>
      <c r="I326" s="2"/>
      <c r="J326" s="7"/>
    </row>
    <row r="327" ht="15" customHeight="1">
      <c r="A327" s="2"/>
      <c r="B327" s="6"/>
      <c r="C327" s="2"/>
      <c r="D327" s="2"/>
      <c r="E327" s="7"/>
      <c r="F327" s="2"/>
      <c r="G327" s="2"/>
      <c r="H327" s="7"/>
      <c r="I327" s="2"/>
      <c r="J327" s="7"/>
    </row>
    <row r="328" ht="15" customHeight="1">
      <c r="A328" s="2"/>
      <c r="B328" s="6"/>
      <c r="C328" s="2"/>
      <c r="D328" s="2"/>
      <c r="E328" s="7"/>
      <c r="F328" s="2"/>
      <c r="G328" s="2"/>
      <c r="H328" s="7"/>
      <c r="I328" s="2"/>
      <c r="J328" s="7"/>
    </row>
    <row r="329" ht="15" customHeight="1">
      <c r="A329" s="2"/>
      <c r="B329" s="6"/>
      <c r="C329" s="2"/>
      <c r="D329" s="2"/>
      <c r="E329" s="7"/>
      <c r="F329" s="2"/>
      <c r="G329" s="2"/>
      <c r="H329" s="7"/>
      <c r="I329" s="2"/>
      <c r="J329" s="7"/>
    </row>
    <row r="330" ht="15" customHeight="1">
      <c r="A330" s="2"/>
      <c r="B330" s="6"/>
      <c r="C330" s="2"/>
      <c r="D330" s="2"/>
      <c r="E330" s="7"/>
      <c r="F330" s="2"/>
      <c r="G330" s="2"/>
      <c r="H330" s="7"/>
      <c r="I330" s="2"/>
      <c r="J330" s="7"/>
    </row>
    <row r="331" ht="15" customHeight="1">
      <c r="A331" s="2"/>
      <c r="B331" s="6"/>
      <c r="C331" s="2"/>
      <c r="D331" s="2"/>
      <c r="E331" s="7"/>
      <c r="F331" s="2"/>
      <c r="G331" s="2"/>
      <c r="H331" s="7"/>
      <c r="I331" s="2"/>
      <c r="J331" s="7"/>
    </row>
    <row r="332" ht="15" customHeight="1">
      <c r="A332" s="2"/>
      <c r="B332" s="6"/>
      <c r="C332" s="2"/>
      <c r="D332" s="2"/>
      <c r="E332" s="7"/>
      <c r="F332" s="2"/>
      <c r="G332" s="2"/>
      <c r="H332" s="7"/>
      <c r="I332" s="2"/>
      <c r="J332" s="7"/>
    </row>
    <row r="333" ht="15" customHeight="1">
      <c r="A333" s="2"/>
      <c r="B333" s="6"/>
      <c r="C333" s="2"/>
      <c r="D333" s="2"/>
      <c r="E333" s="7"/>
      <c r="F333" s="2"/>
      <c r="G333" s="2"/>
      <c r="H333" s="7"/>
      <c r="I333" s="2"/>
      <c r="J333" s="7"/>
    </row>
    <row r="334" ht="15" customHeight="1">
      <c r="A334" s="2"/>
      <c r="B334" s="6"/>
      <c r="C334" s="2"/>
      <c r="D334" s="2"/>
      <c r="E334" s="7"/>
      <c r="F334" s="2"/>
      <c r="G334" s="2"/>
      <c r="H334" s="7"/>
      <c r="I334" s="2"/>
      <c r="J334" s="7"/>
    </row>
    <row r="335" ht="15" customHeight="1">
      <c r="A335" s="2"/>
      <c r="B335" s="6"/>
      <c r="C335" s="2"/>
      <c r="D335" s="2"/>
      <c r="E335" s="7"/>
      <c r="F335" s="2"/>
      <c r="G335" s="2"/>
      <c r="H335" s="7"/>
      <c r="I335" s="2"/>
      <c r="J335" s="7"/>
    </row>
    <row r="336" ht="15" customHeight="1">
      <c r="A336" s="2"/>
      <c r="B336" s="6"/>
      <c r="C336" s="2"/>
      <c r="D336" s="2"/>
      <c r="E336" s="7"/>
      <c r="F336" s="2"/>
      <c r="G336" s="2"/>
      <c r="H336" s="7"/>
      <c r="I336" s="2"/>
      <c r="J336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93"/>
  <sheetViews>
    <sheetView workbookViewId="0" showGridLines="0" defaultGridColor="1"/>
  </sheetViews>
  <sheetFormatPr defaultColWidth="8.83333" defaultRowHeight="15" customHeight="1" outlineLevelRow="0" outlineLevelCol="0"/>
  <cols>
    <col min="1" max="1" width="45.3516" style="9" customWidth="1"/>
    <col min="2" max="2" width="22.3516" style="9" customWidth="1"/>
    <col min="3" max="3" width="17.6719" style="9" customWidth="1"/>
    <col min="4" max="4" width="12.5" style="9" customWidth="1"/>
    <col min="5" max="5" width="20.5" style="9" customWidth="1"/>
    <col min="6" max="6" width="17.6719" style="9" customWidth="1"/>
    <col min="7" max="7" width="12.5" style="9" customWidth="1"/>
    <col min="8" max="8" width="19.5" style="9" customWidth="1"/>
    <col min="9" max="9" width="17.6719" style="9" customWidth="1"/>
    <col min="10" max="10" width="12.5" style="9" customWidth="1"/>
    <col min="11" max="11" width="21.5" style="9" customWidth="1"/>
    <col min="12" max="12" width="26" style="9" customWidth="1"/>
    <col min="13" max="13" width="27.8516" style="9" customWidth="1"/>
    <col min="14" max="14" width="16.6719" style="9" customWidth="1"/>
    <col min="15" max="15" width="10.5" style="9" customWidth="1"/>
    <col min="16" max="17" width="16.1719" style="9" customWidth="1"/>
    <col min="18" max="18" width="12.1719" style="9" customWidth="1"/>
    <col min="19" max="19" width="16.8516" style="9" customWidth="1"/>
    <col min="20" max="256" width="8.85156" style="9" customWidth="1"/>
  </cols>
  <sheetData>
    <row r="1" ht="15" customHeight="1">
      <c r="A1" s="10"/>
      <c r="B1" t="s" s="11">
        <v>8</v>
      </c>
      <c r="C1" s="12"/>
      <c r="D1" s="12"/>
      <c r="E1" t="s" s="13">
        <v>9</v>
      </c>
      <c r="F1" s="14"/>
      <c r="G1" s="14"/>
      <c r="H1" t="s" s="15">
        <v>10</v>
      </c>
      <c r="I1" s="16"/>
      <c r="J1" s="16"/>
      <c r="K1" t="s" s="17">
        <v>11</v>
      </c>
      <c r="L1" t="s" s="17">
        <v>12</v>
      </c>
      <c r="M1" t="s" s="17">
        <v>13</v>
      </c>
      <c r="N1" s="18"/>
      <c r="O1" s="19"/>
      <c r="P1" s="19"/>
      <c r="Q1" s="19"/>
      <c r="R1" s="19"/>
      <c r="S1" s="19"/>
    </row>
    <row r="2" ht="17" customHeight="1">
      <c r="A2" t="s" s="20">
        <v>14</v>
      </c>
      <c r="B2" s="21">
        <v>0.55</v>
      </c>
      <c r="C2" s="22"/>
      <c r="D2" s="22"/>
      <c r="E2" s="23">
        <v>0.43</v>
      </c>
      <c r="F2" s="22"/>
      <c r="G2" s="22"/>
      <c r="H2" s="24">
        <v>0.23</v>
      </c>
      <c r="I2" s="22"/>
      <c r="J2" s="25"/>
      <c r="K2" s="26">
        <v>0.47</v>
      </c>
      <c r="L2" t="s" s="27">
        <v>15</v>
      </c>
      <c r="M2" t="s" s="28">
        <v>16</v>
      </c>
      <c r="N2" s="29"/>
      <c r="O2" s="30"/>
      <c r="P2" s="29"/>
      <c r="Q2" s="29"/>
      <c r="R2" s="31"/>
      <c r="S2" s="32"/>
    </row>
    <row r="3" ht="17" customHeight="1">
      <c r="A3" t="s" s="20">
        <v>17</v>
      </c>
      <c r="B3" s="33">
        <v>0.3</v>
      </c>
      <c r="C3" s="34"/>
      <c r="D3" s="34"/>
      <c r="E3" s="35">
        <v>0.47</v>
      </c>
      <c r="F3" s="34"/>
      <c r="G3" s="34"/>
      <c r="H3" s="36">
        <v>0.72</v>
      </c>
      <c r="I3" s="34"/>
      <c r="J3" s="37"/>
      <c r="K3" s="26">
        <v>0.43</v>
      </c>
      <c r="L3" t="s" s="38">
        <v>18</v>
      </c>
      <c r="M3" t="s" s="39">
        <v>19</v>
      </c>
      <c r="N3" s="29"/>
      <c r="O3" s="31"/>
      <c r="P3" s="29"/>
      <c r="Q3" s="29"/>
      <c r="R3" s="31"/>
      <c r="S3" s="32"/>
    </row>
    <row r="4" ht="17" customHeight="1">
      <c r="A4" t="s" s="20">
        <v>20</v>
      </c>
      <c r="B4" s="33">
        <v>0.15</v>
      </c>
      <c r="C4" s="34"/>
      <c r="D4" s="34"/>
      <c r="E4" s="35">
        <v>0.1</v>
      </c>
      <c r="F4" s="34"/>
      <c r="G4" s="34"/>
      <c r="H4" s="36">
        <v>0.05</v>
      </c>
      <c r="I4" s="34"/>
      <c r="J4" s="37"/>
      <c r="K4" s="26">
        <v>0.1</v>
      </c>
      <c r="L4" t="s" s="38">
        <v>21</v>
      </c>
      <c r="M4" t="s" s="39">
        <v>22</v>
      </c>
      <c r="N4" s="29"/>
      <c r="O4" s="31"/>
      <c r="P4" s="29"/>
      <c r="Q4" s="29"/>
      <c r="R4" s="31"/>
      <c r="S4" s="32"/>
    </row>
    <row r="5" ht="15.75" customHeight="1">
      <c r="A5" t="s" s="40">
        <v>23</v>
      </c>
      <c r="B5" s="41">
        <f>SUM(B2:B4)</f>
        <v>1</v>
      </c>
      <c r="C5" s="42"/>
      <c r="D5" s="42"/>
      <c r="E5" s="41">
        <f>SUM(E2:E4)</f>
        <v>0.9999999999999999</v>
      </c>
      <c r="F5" s="42"/>
      <c r="G5" s="42"/>
      <c r="H5" s="41">
        <f>SUM(H2:H4)</f>
        <v>1</v>
      </c>
      <c r="I5" s="42"/>
      <c r="J5" s="42"/>
      <c r="K5" s="43">
        <f>SUM(K2:K4)</f>
        <v>0.9999999999999999</v>
      </c>
      <c r="L5" s="44"/>
      <c r="M5" s="45"/>
      <c r="N5" s="29"/>
      <c r="O5" s="31"/>
      <c r="P5" s="29"/>
      <c r="Q5" s="29"/>
      <c r="R5" s="31"/>
      <c r="S5" s="32"/>
    </row>
    <row r="6" ht="15.75" customHeight="1">
      <c r="A6" s="46"/>
      <c r="B6" s="47"/>
      <c r="C6" s="47"/>
      <c r="D6" s="47"/>
      <c r="E6" s="47"/>
      <c r="F6" s="47"/>
      <c r="G6" s="47"/>
      <c r="H6" s="47"/>
      <c r="I6" s="47"/>
      <c r="J6" s="47"/>
      <c r="K6" s="48"/>
      <c r="L6" s="49"/>
      <c r="M6" s="49"/>
      <c r="N6" s="31"/>
      <c r="O6" s="31"/>
      <c r="P6" s="31"/>
      <c r="Q6" s="31"/>
      <c r="R6" s="31"/>
      <c r="S6" s="31"/>
    </row>
    <row r="7" ht="15" customHeight="1">
      <c r="A7" s="10"/>
      <c r="B7" t="s" s="50">
        <v>24</v>
      </c>
      <c r="C7" t="s" s="50">
        <v>25</v>
      </c>
      <c r="D7" s="51"/>
      <c r="E7" t="s" s="52">
        <v>24</v>
      </c>
      <c r="F7" t="s" s="52">
        <v>25</v>
      </c>
      <c r="G7" s="53"/>
      <c r="H7" t="s" s="54">
        <v>24</v>
      </c>
      <c r="I7" t="s" s="54">
        <v>25</v>
      </c>
      <c r="J7" s="55"/>
      <c r="K7" t="s" s="56">
        <v>24</v>
      </c>
      <c r="L7" t="s" s="56">
        <v>25</v>
      </c>
      <c r="M7" s="57"/>
      <c r="N7" s="58"/>
      <c r="O7" s="31"/>
      <c r="P7" s="31"/>
      <c r="Q7" s="31"/>
      <c r="R7" s="31"/>
      <c r="S7" s="31"/>
    </row>
    <row r="8" ht="17" customHeight="1">
      <c r="A8" t="s" s="20">
        <v>26</v>
      </c>
      <c r="B8" s="59">
        <v>0.06302802547133393</v>
      </c>
      <c r="C8" s="60">
        <v>378168.1528280036</v>
      </c>
      <c r="D8" s="60"/>
      <c r="E8" s="59">
        <v>0.05927858002413777</v>
      </c>
      <c r="F8" s="60">
        <v>474228.6401931022</v>
      </c>
      <c r="G8" s="60"/>
      <c r="H8" s="61">
        <v>0.05356165219521914</v>
      </c>
      <c r="I8" s="62">
        <v>1981781.131223108</v>
      </c>
      <c r="J8" s="63"/>
      <c r="K8" s="64">
        <f>AVERAGE(M26:M193)</f>
        <v>0.06044071852972701</v>
      </c>
      <c r="L8" s="65">
        <f>K8*6000000</f>
        <v>362644.3111783621</v>
      </c>
      <c r="M8" s="66"/>
      <c r="N8" s="31"/>
      <c r="O8" s="31"/>
      <c r="P8" s="31"/>
      <c r="Q8" s="31"/>
      <c r="R8" s="31"/>
      <c r="S8" s="31"/>
    </row>
    <row r="9" ht="17" customHeight="1">
      <c r="A9" t="s" s="20">
        <v>27</v>
      </c>
      <c r="B9" s="31">
        <v>0.06952258304628085</v>
      </c>
      <c r="C9" s="29">
        <v>417135.4982776851</v>
      </c>
      <c r="D9" s="29"/>
      <c r="E9" s="31">
        <v>0.09006856112211396</v>
      </c>
      <c r="F9" s="29">
        <v>720548.4889769118</v>
      </c>
      <c r="G9" s="29"/>
      <c r="H9" s="31">
        <v>0.1259544945057998</v>
      </c>
      <c r="I9" s="32">
        <v>4660316.296714595</v>
      </c>
      <c r="J9" s="10"/>
      <c r="K9" s="64">
        <f>STDEV(M26:M193)</f>
        <v>0.08519844732718364</v>
      </c>
      <c r="L9" s="65">
        <f>6000000*K9</f>
        <v>511190.6839631018</v>
      </c>
      <c r="M9" s="58"/>
      <c r="N9" s="31"/>
      <c r="O9" s="31"/>
      <c r="P9" s="31"/>
      <c r="Q9" s="31"/>
      <c r="R9" s="31"/>
      <c r="S9" s="31"/>
    </row>
    <row r="10" ht="17" customHeight="1">
      <c r="A10" t="s" s="20">
        <v>28</v>
      </c>
      <c r="B10" s="31">
        <v>-0.006494557574946921</v>
      </c>
      <c r="C10" s="29">
        <v>-38967.345449681532</v>
      </c>
      <c r="D10" s="29"/>
      <c r="E10" s="31">
        <v>-0.03078998109797619</v>
      </c>
      <c r="F10" s="29">
        <v>-246319.8487838095</v>
      </c>
      <c r="G10" s="29"/>
      <c r="H10" s="31">
        <v>-0.07239284231058071</v>
      </c>
      <c r="I10" s="32">
        <v>-2678535.165491486</v>
      </c>
      <c r="J10" s="10"/>
      <c r="K10" s="64">
        <f>K8-K9</f>
        <v>-0.02475772879745663</v>
      </c>
      <c r="L10" s="65">
        <f>K10*6000000</f>
        <v>-148546.3727847398</v>
      </c>
      <c r="M10" s="58"/>
      <c r="N10" s="31"/>
      <c r="O10" s="31"/>
      <c r="P10" s="31"/>
      <c r="Q10" s="31"/>
      <c r="R10" s="31"/>
      <c r="S10" s="31"/>
    </row>
    <row r="11" ht="15.75" customHeight="1">
      <c r="A11" t="s" s="40">
        <v>29</v>
      </c>
      <c r="B11" s="44">
        <v>0.1325506085176148</v>
      </c>
      <c r="C11" s="45">
        <v>795303.6511056888</v>
      </c>
      <c r="D11" s="45"/>
      <c r="E11" s="44">
        <v>0.1493471411462517</v>
      </c>
      <c r="F11" s="45">
        <v>1194777.129170014</v>
      </c>
      <c r="G11" s="45"/>
      <c r="H11" s="44">
        <v>0.179516146701019</v>
      </c>
      <c r="I11" s="67">
        <v>6642097.427937702</v>
      </c>
      <c r="J11" s="68"/>
      <c r="K11" s="69">
        <f>K8+K9</f>
        <v>0.1456391658569106</v>
      </c>
      <c r="L11" s="70">
        <f>K11*6000000</f>
        <v>873834.9951414638</v>
      </c>
      <c r="M11" s="71"/>
      <c r="N11" s="31"/>
      <c r="O11" s="31"/>
      <c r="P11" s="31"/>
      <c r="Q11" s="31"/>
      <c r="R11" s="31"/>
      <c r="S11" s="31"/>
    </row>
    <row r="12" ht="15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72"/>
      <c r="L12" s="73"/>
      <c r="M12" s="73"/>
      <c r="N12" s="31"/>
      <c r="O12" s="31"/>
      <c r="P12" s="31"/>
      <c r="Q12" s="31"/>
      <c r="R12" s="31"/>
      <c r="S12" s="31"/>
    </row>
    <row r="13" ht="15" customHeight="1">
      <c r="A13" t="s" s="20">
        <v>30</v>
      </c>
      <c r="B13" s="2"/>
      <c r="C13" s="2"/>
      <c r="D13" s="2"/>
      <c r="E13" s="2"/>
      <c r="F13" s="2"/>
      <c r="G13" s="2"/>
      <c r="H13" s="2"/>
      <c r="I13" s="2"/>
      <c r="J13" s="2"/>
      <c r="K13" s="74"/>
      <c r="L13" s="75"/>
      <c r="M13" s="31"/>
      <c r="N13" s="31"/>
      <c r="O13" s="31"/>
      <c r="P13" s="31"/>
      <c r="Q13" s="31"/>
      <c r="R13" s="31"/>
      <c r="S13" s="31"/>
    </row>
    <row r="14" ht="15" customHeight="1">
      <c r="A14" t="s" s="3">
        <v>31</v>
      </c>
      <c r="B14" s="31">
        <v>0.005105022836659291</v>
      </c>
      <c r="C14" s="32">
        <v>30630.137019955746</v>
      </c>
      <c r="D14" s="2"/>
      <c r="E14" s="31">
        <v>0.004795203410831424</v>
      </c>
      <c r="F14" s="32">
        <v>38361.627286651390</v>
      </c>
      <c r="G14" s="2"/>
      <c r="H14" s="31">
        <v>0.004291352840893798</v>
      </c>
      <c r="I14" s="32">
        <v>158780.0551130705</v>
      </c>
      <c r="J14" s="10"/>
      <c r="K14" s="64">
        <f>AVERAGE(K26:K193)</f>
        <v>0.0048922189828863</v>
      </c>
      <c r="L14" s="65">
        <f>K14*6000000</f>
        <v>29353.3138973178</v>
      </c>
      <c r="M14" s="58"/>
      <c r="N14" s="31"/>
      <c r="O14" s="31"/>
      <c r="P14" s="31"/>
      <c r="Q14" s="31"/>
      <c r="R14" s="31"/>
      <c r="S14" s="31"/>
    </row>
    <row r="15" ht="15" customHeight="1">
      <c r="A15" t="s" s="3">
        <v>32</v>
      </c>
      <c r="B15" s="31">
        <v>0.01823800190708854</v>
      </c>
      <c r="C15" s="32">
        <v>109428.0114425312</v>
      </c>
      <c r="D15" s="2"/>
      <c r="E15" s="31">
        <v>0.02331158362058264</v>
      </c>
      <c r="F15" s="32">
        <v>186492.6689646611</v>
      </c>
      <c r="G15" s="2"/>
      <c r="H15" s="31">
        <v>0.03205979149678587</v>
      </c>
      <c r="I15" s="32">
        <v>1186212.285381077</v>
      </c>
      <c r="J15" s="10"/>
      <c r="K15" s="64">
        <f>STDEV(K26:K193)</f>
        <v>0.0221453022875264</v>
      </c>
      <c r="L15" s="65">
        <f>K15*6000000</f>
        <v>132871.8137251584</v>
      </c>
      <c r="M15" s="58"/>
      <c r="N15" s="31"/>
      <c r="O15" s="31"/>
      <c r="P15" s="31"/>
      <c r="Q15" s="31"/>
      <c r="R15" s="31"/>
      <c r="S15" s="31"/>
    </row>
    <row r="16" ht="15" customHeight="1">
      <c r="A16" t="s" s="3">
        <v>33</v>
      </c>
      <c r="B16" s="75">
        <v>-0.02498768031003679</v>
      </c>
      <c r="C16" s="32">
        <v>-149926.0818602208</v>
      </c>
      <c r="D16" s="2"/>
      <c r="E16" s="75">
        <v>-0.03366890956312993</v>
      </c>
      <c r="F16" s="32">
        <v>-269351.2765050394</v>
      </c>
      <c r="G16" s="2"/>
      <c r="H16" s="75">
        <v>-0.04860730312880288</v>
      </c>
      <c r="I16" s="32">
        <v>-1798470.215765707</v>
      </c>
      <c r="J16" s="10"/>
      <c r="K16" s="64">
        <f>-1.65*K15+K14</f>
        <v>-0.03164752979153226</v>
      </c>
      <c r="L16" s="65">
        <f>K16*6000000</f>
        <v>-189885.1787491936</v>
      </c>
      <c r="M16" s="58"/>
      <c r="N16" s="31"/>
      <c r="O16" s="31"/>
      <c r="P16" s="31"/>
      <c r="Q16" s="31"/>
      <c r="R16" s="31"/>
      <c r="S16" s="31"/>
    </row>
    <row r="17" ht="15" customHeight="1">
      <c r="A17" t="s" s="76">
        <v>34</v>
      </c>
      <c r="B17" s="77">
        <f t="shared" si="18" ref="B17:K17">((1/SQRT(2*(PI())))*(EXP(-(1/2)*((1.66*1.66))))+0.0017)</f>
        <v>0.1022863684276906</v>
      </c>
      <c r="C17" s="78"/>
      <c r="D17" s="10"/>
      <c r="E17" s="77">
        <f t="shared" si="18"/>
        <v>0.1022863684276906</v>
      </c>
      <c r="F17" s="78"/>
      <c r="G17" s="10"/>
      <c r="H17" s="77">
        <f t="shared" si="18"/>
        <v>0.1022863684276906</v>
      </c>
      <c r="I17" s="78"/>
      <c r="J17" s="10"/>
      <c r="K17" s="79">
        <f t="shared" si="18"/>
        <v>0.1022863684276906</v>
      </c>
      <c r="L17" s="80"/>
      <c r="M17" s="31"/>
      <c r="N17" s="31"/>
      <c r="O17" s="31"/>
      <c r="P17" s="31"/>
      <c r="Q17" s="31"/>
      <c r="R17" s="31"/>
      <c r="S17" s="31"/>
    </row>
    <row r="18" ht="15.75" customHeight="1">
      <c r="A18" t="s" s="81">
        <v>35</v>
      </c>
      <c r="B18" s="82">
        <f>(-1)*(-B14+((B15*B17)/(1-0.95)))</f>
        <v>-0.0322049568124083</v>
      </c>
      <c r="C18" s="70">
        <f>6000000*B18</f>
        <v>-193229.7408744498</v>
      </c>
      <c r="D18" s="83"/>
      <c r="E18" s="82">
        <f>(-1)*(-E14+((E15*E17)/(1-0.95)))</f>
        <v>-0.04289394120612518</v>
      </c>
      <c r="F18" s="70">
        <f>8000000*E18</f>
        <v>-343151.5296490015</v>
      </c>
      <c r="G18" s="83"/>
      <c r="H18" s="82">
        <f>(-1)*(-H14+((H15*H17)/(1-0.95)))</f>
        <v>-0.06129424005420975</v>
      </c>
      <c r="I18" s="70">
        <f>37000000*H18</f>
        <v>-2267886.88200576</v>
      </c>
      <c r="J18" s="83"/>
      <c r="K18" s="69">
        <f>(-1)*(-K14+((K15*K17)/(1-0.95)))</f>
        <v>-0.04041103199160374</v>
      </c>
      <c r="L18" s="70">
        <f>6000000*K18</f>
        <v>-242466.1919496225</v>
      </c>
      <c r="M18" s="71"/>
      <c r="N18" s="31"/>
      <c r="O18" s="31"/>
      <c r="P18" s="31"/>
      <c r="Q18" s="31"/>
      <c r="R18" s="31"/>
      <c r="S18" s="31"/>
    </row>
    <row r="19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72"/>
      <c r="L19" s="73"/>
      <c r="M19" s="73"/>
      <c r="N19" s="31"/>
      <c r="O19" s="31"/>
      <c r="P19" s="31"/>
      <c r="Q19" s="31"/>
      <c r="R19" s="31"/>
      <c r="S19" s="31"/>
    </row>
    <row r="20" ht="15" customHeight="1">
      <c r="A20" t="s" s="20">
        <v>36</v>
      </c>
      <c r="B20" s="2"/>
      <c r="C20" s="2"/>
      <c r="D20" s="2"/>
      <c r="E20" s="2"/>
      <c r="F20" s="2"/>
      <c r="G20" s="2"/>
      <c r="H20" s="2"/>
      <c r="I20" s="2"/>
      <c r="J20" s="2"/>
      <c r="K20" s="19"/>
      <c r="L20" s="31"/>
      <c r="M20" s="31"/>
      <c r="N20" s="31"/>
      <c r="O20" s="31"/>
      <c r="P20" s="31"/>
      <c r="Q20" s="31"/>
      <c r="R20" s="31"/>
      <c r="S20" s="31"/>
    </row>
    <row r="21" ht="15" customHeight="1">
      <c r="A21" t="s" s="3">
        <v>33</v>
      </c>
      <c r="B21" s="2"/>
      <c r="C21" s="2"/>
      <c r="D21" s="2"/>
      <c r="E21" s="2"/>
      <c r="F21" s="2"/>
      <c r="G21" s="2"/>
      <c r="H21" s="2"/>
      <c r="I21" s="2"/>
      <c r="J21" s="2"/>
      <c r="K21" s="19"/>
      <c r="L21" s="31"/>
      <c r="M21" s="31"/>
      <c r="N21" s="31"/>
      <c r="O21" s="31"/>
      <c r="P21" s="31"/>
      <c r="Q21" s="31"/>
      <c r="R21" s="31"/>
      <c r="S21" s="31"/>
    </row>
    <row r="22" ht="15" customHeight="1">
      <c r="A22" t="s" s="3">
        <v>37</v>
      </c>
      <c r="B22" s="2"/>
      <c r="C22" s="2"/>
      <c r="D22" s="2"/>
      <c r="E22" s="2"/>
      <c r="F22" s="2"/>
      <c r="G22" s="2"/>
      <c r="H22" s="2"/>
      <c r="I22" s="2"/>
      <c r="J22" s="2"/>
      <c r="K22" s="19"/>
      <c r="L22" s="31"/>
      <c r="M22" s="31"/>
      <c r="N22" s="31"/>
      <c r="O22" s="31"/>
      <c r="P22" s="31"/>
      <c r="Q22" s="31"/>
      <c r="R22" s="31"/>
      <c r="S22" s="31"/>
    </row>
    <row r="23" ht="15.75" customHeight="1">
      <c r="A23" t="s" s="84">
        <v>35</v>
      </c>
      <c r="B23" s="42"/>
      <c r="C23" s="42"/>
      <c r="D23" s="42"/>
      <c r="E23" s="42"/>
      <c r="F23" s="42"/>
      <c r="G23" s="42"/>
      <c r="H23" s="42"/>
      <c r="I23" s="42"/>
      <c r="J23" s="42"/>
      <c r="K23" s="85"/>
      <c r="L23" s="44"/>
      <c r="M23" s="44"/>
      <c r="N23" s="31"/>
      <c r="O23" s="31"/>
      <c r="P23" s="31"/>
      <c r="Q23" s="31"/>
      <c r="R23" s="31"/>
      <c r="S23" s="31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72"/>
      <c r="L24" s="73"/>
      <c r="M24" s="73"/>
      <c r="N24" s="31"/>
      <c r="O24" s="31"/>
      <c r="P24" s="31"/>
      <c r="Q24" s="31"/>
      <c r="R24" s="31"/>
      <c r="S24" s="31"/>
    </row>
    <row r="25" ht="15" customHeight="1">
      <c r="A25" t="s" s="20">
        <v>38</v>
      </c>
      <c r="B25" t="s" s="20">
        <v>39</v>
      </c>
      <c r="C25" t="s" s="20">
        <v>40</v>
      </c>
      <c r="D25" t="s" s="20">
        <v>41</v>
      </c>
      <c r="E25" t="s" s="20">
        <v>39</v>
      </c>
      <c r="F25" t="s" s="20">
        <v>40</v>
      </c>
      <c r="G25" t="s" s="20">
        <v>41</v>
      </c>
      <c r="H25" t="s" s="20">
        <v>39</v>
      </c>
      <c r="I25" t="s" s="20">
        <v>40</v>
      </c>
      <c r="J25" t="s" s="20">
        <v>41</v>
      </c>
      <c r="K25" t="s" s="86">
        <v>39</v>
      </c>
      <c r="L25" t="s" s="87">
        <v>40</v>
      </c>
      <c r="M25" t="s" s="20">
        <v>41</v>
      </c>
      <c r="N25" s="2"/>
      <c r="O25" s="2"/>
      <c r="P25" s="2"/>
      <c r="Q25" s="2"/>
      <c r="R25" s="2"/>
      <c r="S25" s="2"/>
    </row>
    <row r="26" ht="15" customHeight="1">
      <c r="A26" s="5">
        <v>1</v>
      </c>
      <c r="B26" s="31">
        <v>0.00136519732937458</v>
      </c>
      <c r="C26" s="31">
        <v>1.001365197329375</v>
      </c>
      <c r="D26" s="31"/>
      <c r="E26" s="31">
        <v>0.007505704903598104</v>
      </c>
      <c r="F26" s="31">
        <v>1.007505704903598</v>
      </c>
      <c r="G26" s="31"/>
      <c r="H26" s="31">
        <v>0.01704493277900297</v>
      </c>
      <c r="I26" s="31">
        <v>1.017044932779003</v>
      </c>
      <c r="J26" s="88"/>
      <c r="K26" s="64">
        <f>($K$2*'Data'!E4)+($K$3*'Data'!H4)+($K$4*'Data'!J4)</f>
        <v>0.005806344753007432</v>
      </c>
      <c r="L26" s="89">
        <f>K26+1</f>
        <v>1.005806344753007</v>
      </c>
      <c r="M26" s="58"/>
      <c r="N26" s="2"/>
      <c r="O26" s="2"/>
      <c r="P26" s="2"/>
      <c r="Q26" s="2"/>
      <c r="R26" s="2"/>
      <c r="S26" s="2"/>
    </row>
    <row r="27" ht="15" customHeight="1">
      <c r="A27" s="5">
        <v>2</v>
      </c>
      <c r="B27" s="31">
        <v>-0.001665899991837764</v>
      </c>
      <c r="C27" s="31">
        <v>0.9983341000081623</v>
      </c>
      <c r="D27" s="31"/>
      <c r="E27" s="31">
        <v>-0.003879371794235685</v>
      </c>
      <c r="F27" s="31">
        <v>0.9961206282057643</v>
      </c>
      <c r="G27" s="31"/>
      <c r="H27" s="31">
        <v>-0.006980559316254327</v>
      </c>
      <c r="I27" s="31">
        <v>0.9930194406837457</v>
      </c>
      <c r="J27" s="88"/>
      <c r="K27" s="64">
        <f>($K$2*'Data'!E5)+($K$3*'Data'!H5)+($K$4*'Data'!J5)</f>
        <v>-0.003435513934425324</v>
      </c>
      <c r="L27" s="89">
        <f>K27+1</f>
        <v>0.9965644860655747</v>
      </c>
      <c r="M27" s="58"/>
      <c r="N27" s="2"/>
      <c r="O27" s="2"/>
      <c r="P27" s="2"/>
      <c r="Q27" s="2"/>
      <c r="R27" s="2"/>
      <c r="S27" s="2"/>
    </row>
    <row r="28" ht="15" customHeight="1">
      <c r="A28" s="5">
        <v>3</v>
      </c>
      <c r="B28" s="31">
        <v>-0.005214557105846814</v>
      </c>
      <c r="C28" s="31">
        <v>0.9947854428941532</v>
      </c>
      <c r="D28" s="31"/>
      <c r="E28" s="31">
        <v>-0.0031823886951392</v>
      </c>
      <c r="F28" s="31">
        <v>0.9968176113048608</v>
      </c>
      <c r="G28" s="31"/>
      <c r="H28" s="31">
        <v>0.0003086278158316141</v>
      </c>
      <c r="I28" s="31">
        <v>1.000308627815832</v>
      </c>
      <c r="J28" s="88"/>
      <c r="K28" s="64">
        <f>($K$2*'Data'!E6)+($K$3*'Data'!H6)+($K$4*'Data'!J6)</f>
        <v>-0.003911812745270801</v>
      </c>
      <c r="L28" s="89">
        <f>K28+1</f>
        <v>0.9960881872547293</v>
      </c>
      <c r="M28" s="58"/>
      <c r="N28" s="2"/>
      <c r="O28" s="2"/>
      <c r="P28" s="2"/>
      <c r="Q28" s="2"/>
      <c r="R28" s="2"/>
      <c r="S28" s="2"/>
    </row>
    <row r="29" ht="15" customHeight="1">
      <c r="A29" s="5">
        <v>4</v>
      </c>
      <c r="B29" s="31">
        <v>0.01272322370084407</v>
      </c>
      <c r="C29" s="31">
        <v>1.012723223700844</v>
      </c>
      <c r="D29" s="31"/>
      <c r="E29" s="31">
        <v>0.01321453067907005</v>
      </c>
      <c r="F29" s="31">
        <v>1.01321453067907</v>
      </c>
      <c r="G29" s="31"/>
      <c r="H29" s="31">
        <v>0.01380095103251792</v>
      </c>
      <c r="I29" s="31">
        <v>1.013800951032518</v>
      </c>
      <c r="J29" s="88"/>
      <c r="K29" s="64">
        <f>($K$2*'Data'!E7)+($K$3*'Data'!H7)+($K$4*'Data'!J7)</f>
        <v>0.01316697399145911</v>
      </c>
      <c r="L29" s="89">
        <f>K29+1</f>
        <v>1.013166973991459</v>
      </c>
      <c r="M29" s="58"/>
      <c r="N29" s="34"/>
      <c r="O29" s="2"/>
      <c r="P29" s="2"/>
      <c r="Q29" s="2"/>
      <c r="R29" s="2"/>
      <c r="S29" s="2"/>
    </row>
    <row r="30" ht="15" customHeight="1">
      <c r="A30" s="5">
        <v>5</v>
      </c>
      <c r="B30" s="31">
        <v>-0.01741000910896238</v>
      </c>
      <c r="C30" s="31">
        <v>0.9825899908910376</v>
      </c>
      <c r="D30" s="31"/>
      <c r="E30" s="31">
        <v>-0.01911222856572211</v>
      </c>
      <c r="F30" s="31">
        <v>0.9808877714342779</v>
      </c>
      <c r="G30" s="31"/>
      <c r="H30" s="31">
        <v>-0.02095566305294071</v>
      </c>
      <c r="I30" s="31">
        <v>0.9790443369470593</v>
      </c>
      <c r="J30" s="88"/>
      <c r="K30" s="64">
        <f>($K$2*'Data'!E8)+($K$3*'Data'!H8)+($K$4*'Data'!J8)</f>
        <v>-0.01904162105049268</v>
      </c>
      <c r="L30" s="89">
        <f>K30+1</f>
        <v>0.9809583789495073</v>
      </c>
      <c r="M30" s="58"/>
      <c r="N30" s="34"/>
      <c r="O30" s="2"/>
      <c r="P30" s="2"/>
      <c r="Q30" s="2"/>
      <c r="R30" s="2"/>
      <c r="S30" s="2"/>
    </row>
    <row r="31" ht="15" customHeight="1">
      <c r="A31" s="5">
        <v>6</v>
      </c>
      <c r="B31" s="31">
        <v>0.01151314351613757</v>
      </c>
      <c r="C31" s="31">
        <v>1.011513143516138</v>
      </c>
      <c r="D31" s="31"/>
      <c r="E31" s="31">
        <v>0.00842084055060695</v>
      </c>
      <c r="F31" s="31">
        <v>1.008420840550607</v>
      </c>
      <c r="G31" s="31"/>
      <c r="H31" s="31">
        <v>0.003564777123638021</v>
      </c>
      <c r="I31" s="31">
        <v>1.003564777123638</v>
      </c>
      <c r="J31" s="88"/>
      <c r="K31" s="64">
        <f>($K$2*'Data'!E9)+($K$3*'Data'!H9)+($K$4*'Data'!J9)</f>
        <v>0.009302720781326105</v>
      </c>
      <c r="L31" s="89">
        <f>K31+1</f>
        <v>1.009302720781326</v>
      </c>
      <c r="M31" s="58"/>
      <c r="N31" s="34"/>
      <c r="O31" s="2"/>
      <c r="P31" s="2"/>
      <c r="Q31" s="2"/>
      <c r="R31" s="2"/>
      <c r="S31" s="2"/>
    </row>
    <row r="32" ht="15" customHeight="1">
      <c r="A32" s="5">
        <v>7</v>
      </c>
      <c r="B32" s="31">
        <v>0.0546207065016112</v>
      </c>
      <c r="C32" s="31">
        <v>1.054620706501611</v>
      </c>
      <c r="D32" s="31"/>
      <c r="E32" s="31">
        <v>0.06499674786910195</v>
      </c>
      <c r="F32" s="31">
        <v>1.064996747869102</v>
      </c>
      <c r="G32" s="31"/>
      <c r="H32" s="31">
        <v>0.07934374631736492</v>
      </c>
      <c r="I32" s="31">
        <v>1.079343746317365</v>
      </c>
      <c r="J32" s="88"/>
      <c r="K32" s="64">
        <f>($K$2*'Data'!E10)+($K$3*'Data'!H10)+($K$4*'Data'!J10)</f>
        <v>0.06301126932871585</v>
      </c>
      <c r="L32" s="89">
        <f>K32+1</f>
        <v>1.063011269328716</v>
      </c>
      <c r="M32" s="58"/>
      <c r="N32" s="2"/>
      <c r="O32" s="2"/>
      <c r="P32" s="2"/>
      <c r="Q32" s="2"/>
      <c r="R32" s="2"/>
      <c r="S32" s="2"/>
    </row>
    <row r="33" ht="15" customHeight="1">
      <c r="A33" s="5">
        <v>8</v>
      </c>
      <c r="B33" s="31">
        <v>-0.02466325686367352</v>
      </c>
      <c r="C33" s="31">
        <v>0.9753367431363265</v>
      </c>
      <c r="D33" s="31"/>
      <c r="E33" s="31">
        <v>-0.02500648730345293</v>
      </c>
      <c r="F33" s="31">
        <v>0.9749935126965471</v>
      </c>
      <c r="G33" s="31"/>
      <c r="H33" s="31">
        <v>-0.02456765490647847</v>
      </c>
      <c r="I33" s="31">
        <v>0.9754323450935215</v>
      </c>
      <c r="J33" s="88"/>
      <c r="K33" s="64">
        <f>($K$2*'Data'!E11)+($K$3*'Data'!H11)+($K$4*'Data'!J11)</f>
        <v>-0.02539751872182987</v>
      </c>
      <c r="L33" s="89">
        <f>K33+1</f>
        <v>0.9746024812781702</v>
      </c>
      <c r="M33" s="58"/>
      <c r="N33" s="2"/>
      <c r="O33" s="2"/>
      <c r="P33" s="2"/>
      <c r="Q33" s="2"/>
      <c r="R33" s="2"/>
      <c r="S33" s="2"/>
    </row>
    <row r="34" ht="15" customHeight="1">
      <c r="A34" s="5">
        <v>9</v>
      </c>
      <c r="B34" s="31">
        <v>0.01939854499020847</v>
      </c>
      <c r="C34" s="31">
        <v>1.019398544990209</v>
      </c>
      <c r="D34" s="31"/>
      <c r="E34" s="31">
        <v>0.02128109526985391</v>
      </c>
      <c r="F34" s="31">
        <v>1.021281095269854</v>
      </c>
      <c r="G34" s="31"/>
      <c r="H34" s="31">
        <v>0.02376318831598968</v>
      </c>
      <c r="I34" s="31">
        <v>1.02376318831599</v>
      </c>
      <c r="J34" s="88"/>
      <c r="K34" s="64">
        <f>($K$2*'Data'!E12)+($K$3*'Data'!H12)+($K$4*'Data'!J12)</f>
        <v>0.02098132388660873</v>
      </c>
      <c r="L34" s="89">
        <f>K34+1</f>
        <v>1.020981323886609</v>
      </c>
      <c r="M34" s="58"/>
      <c r="N34" s="2"/>
      <c r="O34" s="2"/>
      <c r="P34" s="2"/>
      <c r="Q34" s="2"/>
      <c r="R34" s="2"/>
      <c r="S34" s="2"/>
    </row>
    <row r="35" ht="15" customHeight="1">
      <c r="A35" s="5">
        <v>10</v>
      </c>
      <c r="B35" s="31">
        <v>-0.005143633482640015</v>
      </c>
      <c r="C35" s="31">
        <v>0.99485636651736</v>
      </c>
      <c r="D35" s="31"/>
      <c r="E35" s="31">
        <v>-0.01254456051916967</v>
      </c>
      <c r="F35" s="31">
        <v>0.9874554394808304</v>
      </c>
      <c r="G35" s="31"/>
      <c r="H35" s="31">
        <v>-0.02347277264518124</v>
      </c>
      <c r="I35" s="31">
        <v>0.9765272273548188</v>
      </c>
      <c r="J35" s="88"/>
      <c r="K35" s="64">
        <f>($K$2*'Data'!E13)+($K$3*'Data'!H13)+($K$4*'Data'!J13)</f>
        <v>-0.01078091797442871</v>
      </c>
      <c r="L35" s="89">
        <f>K35+1</f>
        <v>0.9892190820255713</v>
      </c>
      <c r="M35" s="58"/>
      <c r="N35" s="2"/>
      <c r="O35" s="2"/>
      <c r="P35" s="2"/>
      <c r="Q35" s="2"/>
      <c r="R35" s="2"/>
      <c r="S35" s="2"/>
    </row>
    <row r="36" ht="15" customHeight="1">
      <c r="A36" s="5">
        <v>11</v>
      </c>
      <c r="B36" s="31">
        <v>0.01900602144821105</v>
      </c>
      <c r="C36" s="31">
        <v>1.019006021448211</v>
      </c>
      <c r="D36" s="31"/>
      <c r="E36" s="31">
        <v>0.02497414585658814</v>
      </c>
      <c r="F36" s="31">
        <v>1.024974145856588</v>
      </c>
      <c r="G36" s="31"/>
      <c r="H36" s="31">
        <v>0.03369323555826038</v>
      </c>
      <c r="I36" s="31">
        <v>1.03369323555826</v>
      </c>
      <c r="J36" s="88"/>
      <c r="K36" s="64">
        <f>($K$2*'Data'!E14)+($K$3*'Data'!H14)+($K$4*'Data'!J14)</f>
        <v>0.02359866320994057</v>
      </c>
      <c r="L36" s="89">
        <f>K36+1</f>
        <v>1.023598663209941</v>
      </c>
      <c r="M36" s="90"/>
      <c r="N36" s="2"/>
      <c r="O36" s="2"/>
      <c r="P36" s="2"/>
      <c r="Q36" s="2"/>
      <c r="R36" s="2"/>
      <c r="S36" s="2"/>
    </row>
    <row r="37" ht="15" customHeight="1">
      <c r="A37" s="5">
        <v>12</v>
      </c>
      <c r="B37" s="31">
        <v>0.01578187575446171</v>
      </c>
      <c r="C37" s="31">
        <v>1.015781875754462</v>
      </c>
      <c r="D37" s="31">
        <v>0.08084878342278112</v>
      </c>
      <c r="E37" s="31">
        <v>0.01855229309600782</v>
      </c>
      <c r="F37" s="31">
        <v>1.018552293096008</v>
      </c>
      <c r="G37" s="31">
        <v>0.09609132589078651</v>
      </c>
      <c r="H37" s="31">
        <v>0.02249389645250441</v>
      </c>
      <c r="I37" s="31">
        <v>1.022493896452504</v>
      </c>
      <c r="J37" s="88">
        <v>0.1195037868626916</v>
      </c>
      <c r="K37" s="64">
        <f>($K$2*'Data'!E15)+($K$3*'Data'!H15)+($K$4*'Data'!J15)</f>
        <v>0.01796670008853258</v>
      </c>
      <c r="L37" s="89">
        <f>K37+1</f>
        <v>1.017966700088533</v>
      </c>
      <c r="M37" s="89">
        <f>PRODUCT(L26:L37)-1</f>
        <v>0.0919671236235835</v>
      </c>
      <c r="N37" s="91"/>
      <c r="O37" s="2"/>
      <c r="P37" s="2"/>
      <c r="Q37" s="2"/>
      <c r="R37" s="2"/>
      <c r="S37" s="2"/>
    </row>
    <row r="38" ht="15" customHeight="1">
      <c r="A38" s="5">
        <v>13</v>
      </c>
      <c r="B38" s="31">
        <v>-0.02000658753078823</v>
      </c>
      <c r="C38" s="31">
        <v>0.9799934124692118</v>
      </c>
      <c r="D38" s="31"/>
      <c r="E38" s="31">
        <v>-0.02644474548756317</v>
      </c>
      <c r="F38" s="31">
        <v>0.9735552545124369</v>
      </c>
      <c r="G38" s="31"/>
      <c r="H38" s="31">
        <v>-0.03546016049341943</v>
      </c>
      <c r="I38" s="31">
        <v>0.9645398395065806</v>
      </c>
      <c r="J38" s="88"/>
      <c r="K38" s="64">
        <f>($K$2*'Data'!E16)+($K$3*'Data'!H16)+($K$4*'Data'!J16)</f>
        <v>-0.02515611696302252</v>
      </c>
      <c r="L38" s="89">
        <f>K38+1</f>
        <v>0.9748438830369774</v>
      </c>
      <c r="M38" s="66"/>
      <c r="N38" s="2"/>
      <c r="O38" s="2"/>
      <c r="P38" s="2"/>
      <c r="Q38" s="2"/>
      <c r="R38" s="2"/>
      <c r="S38" s="2"/>
    </row>
    <row r="39" ht="15" customHeight="1">
      <c r="A39" s="5">
        <v>14</v>
      </c>
      <c r="B39" s="31">
        <v>-0.0245488289473385</v>
      </c>
      <c r="C39" s="31">
        <v>0.9754511710526615</v>
      </c>
      <c r="D39" s="31"/>
      <c r="E39" s="31">
        <v>-0.03273687966999041</v>
      </c>
      <c r="F39" s="31">
        <v>0.9672631203300096</v>
      </c>
      <c r="G39" s="31"/>
      <c r="H39" s="31">
        <v>-0.04425841536372001</v>
      </c>
      <c r="I39" s="31">
        <v>0.95574158463628</v>
      </c>
      <c r="J39" s="88"/>
      <c r="K39" s="64">
        <f>($K$2*'Data'!E17)+($K$3*'Data'!H17)+($K$4*'Data'!J17)</f>
        <v>-0.03107013718445155</v>
      </c>
      <c r="L39" s="89">
        <f>K39+1</f>
        <v>0.9689298628155485</v>
      </c>
      <c r="M39" s="58"/>
      <c r="N39" s="2"/>
      <c r="O39" s="2"/>
      <c r="P39" s="2"/>
      <c r="Q39" s="2"/>
      <c r="R39" s="2"/>
      <c r="S39" s="2"/>
    </row>
    <row r="40" ht="15" customHeight="1">
      <c r="A40" s="5">
        <v>15</v>
      </c>
      <c r="B40" s="31">
        <v>-0.02933363387238113</v>
      </c>
      <c r="C40" s="31">
        <v>0.9706663661276189</v>
      </c>
      <c r="D40" s="31"/>
      <c r="E40" s="31">
        <v>-0.04256533317984215</v>
      </c>
      <c r="F40" s="31">
        <v>0.9574346668201579</v>
      </c>
      <c r="G40" s="31"/>
      <c r="H40" s="31">
        <v>-0.06163780656488952</v>
      </c>
      <c r="I40" s="31">
        <v>0.9383621934351105</v>
      </c>
      <c r="J40" s="88"/>
      <c r="K40" s="64">
        <f>($K$2*'Data'!E18)+($K$3*'Data'!H18)+($K$4*'Data'!J18)</f>
        <v>-0.03964494614104899</v>
      </c>
      <c r="L40" s="89">
        <f>K40+1</f>
        <v>0.960355053858951</v>
      </c>
      <c r="M40" s="58"/>
      <c r="N40" s="2"/>
      <c r="O40" s="2"/>
      <c r="P40" s="2"/>
      <c r="Q40" s="2"/>
      <c r="R40" s="2"/>
      <c r="S40" s="2"/>
    </row>
    <row r="41" ht="15" customHeight="1">
      <c r="A41" s="5">
        <v>16</v>
      </c>
      <c r="B41" s="31">
        <v>0.005454779007470391</v>
      </c>
      <c r="C41" s="31">
        <v>1.00545477900747</v>
      </c>
      <c r="D41" s="31"/>
      <c r="E41" s="31">
        <v>0.008964943875586733</v>
      </c>
      <c r="F41" s="31">
        <v>1.008964943875587</v>
      </c>
      <c r="G41" s="31"/>
      <c r="H41" s="31">
        <v>0.01435904671545948</v>
      </c>
      <c r="I41" s="31">
        <v>1.01435904671546</v>
      </c>
      <c r="J41" s="88"/>
      <c r="K41" s="64">
        <f>($K$2*'Data'!E19)+($K$3*'Data'!H19)+($K$4*'Data'!J19)</f>
        <v>0.008022974889708528</v>
      </c>
      <c r="L41" s="89">
        <f>K41+1</f>
        <v>1.008022974889708</v>
      </c>
      <c r="M41" s="58"/>
      <c r="N41" s="2"/>
      <c r="O41" s="2"/>
      <c r="P41" s="2"/>
      <c r="Q41" s="2"/>
      <c r="R41" s="2"/>
      <c r="S41" s="2"/>
    </row>
    <row r="42" ht="15" customHeight="1">
      <c r="A42" s="5">
        <v>17</v>
      </c>
      <c r="B42" s="31">
        <v>0.05068411841738056</v>
      </c>
      <c r="C42" s="31">
        <v>1.050684118417381</v>
      </c>
      <c r="D42" s="31"/>
      <c r="E42" s="31">
        <v>0.06418724555931146</v>
      </c>
      <c r="F42" s="31">
        <v>1.064187245559312</v>
      </c>
      <c r="G42" s="31"/>
      <c r="H42" s="31">
        <v>0.0834168605951503</v>
      </c>
      <c r="I42" s="31">
        <v>1.08341686059515</v>
      </c>
      <c r="J42" s="88"/>
      <c r="K42" s="64">
        <f>($K$2*'Data'!E20)+($K$3*'Data'!H20)+($K$4*'Data'!J20)</f>
        <v>0.06132400161235749</v>
      </c>
      <c r="L42" s="89">
        <f>K42+1</f>
        <v>1.061324001612358</v>
      </c>
      <c r="M42" s="58"/>
      <c r="N42" s="2"/>
      <c r="O42" s="2"/>
      <c r="P42" s="2"/>
      <c r="Q42" s="2"/>
      <c r="R42" s="2"/>
      <c r="S42" s="2"/>
    </row>
    <row r="43" ht="15" customHeight="1">
      <c r="A43" s="5">
        <v>18</v>
      </c>
      <c r="B43" s="31">
        <v>0.008217229985187025</v>
      </c>
      <c r="C43" s="31">
        <v>1.008217229985187</v>
      </c>
      <c r="D43" s="31"/>
      <c r="E43" s="31">
        <v>0.00406032591785959</v>
      </c>
      <c r="F43" s="31">
        <v>1.00406032591786</v>
      </c>
      <c r="G43" s="31"/>
      <c r="H43" s="31">
        <v>-0.002328749026466195</v>
      </c>
      <c r="I43" s="31">
        <v>0.9976712509735338</v>
      </c>
      <c r="J43" s="88"/>
      <c r="K43" s="64">
        <f>($K$2*'Data'!E21)+($K$3*'Data'!H21)+($K$4*'Data'!J21)</f>
        <v>0.005176411356358765</v>
      </c>
      <c r="L43" s="89">
        <f>K43+1</f>
        <v>1.005176411356359</v>
      </c>
      <c r="M43" s="58"/>
      <c r="N43" s="2"/>
      <c r="O43" s="2"/>
      <c r="P43" s="2"/>
      <c r="Q43" s="2"/>
      <c r="R43" s="2"/>
      <c r="S43" s="2"/>
    </row>
    <row r="44" ht="15" customHeight="1">
      <c r="A44" s="5">
        <v>19</v>
      </c>
      <c r="B44" s="31">
        <v>0.01810438859201464</v>
      </c>
      <c r="C44" s="31">
        <v>1.018104388592015</v>
      </c>
      <c r="D44" s="31"/>
      <c r="E44" s="31">
        <v>0.01396494204335658</v>
      </c>
      <c r="F44" s="31">
        <v>1.013964942043357</v>
      </c>
      <c r="G44" s="31"/>
      <c r="H44" s="31">
        <v>0.007293690999008749</v>
      </c>
      <c r="I44" s="31">
        <v>1.007293690999009</v>
      </c>
      <c r="J44" s="88"/>
      <c r="K44" s="64">
        <f>($K$2*'Data'!E22)+($K$3*'Data'!H22)+($K$4*'Data'!J22)</f>
        <v>0.01523084429120147</v>
      </c>
      <c r="L44" s="89">
        <f>K44+1</f>
        <v>1.015230844291201</v>
      </c>
      <c r="M44" s="58"/>
      <c r="N44" s="2"/>
      <c r="O44" s="2"/>
      <c r="P44" s="2"/>
      <c r="Q44" s="2"/>
      <c r="R44" s="2"/>
      <c r="S44" s="2"/>
    </row>
    <row r="45" ht="15" customHeight="1">
      <c r="A45" s="5">
        <v>20</v>
      </c>
      <c r="B45" s="31">
        <v>-0.03372031316832553</v>
      </c>
      <c r="C45" s="31">
        <v>0.9662796868316744</v>
      </c>
      <c r="D45" s="31"/>
      <c r="E45" s="31">
        <v>-0.05028677427466291</v>
      </c>
      <c r="F45" s="31">
        <v>0.9497132257253371</v>
      </c>
      <c r="G45" s="31"/>
      <c r="H45" s="31">
        <v>-0.07432120047745265</v>
      </c>
      <c r="I45" s="31">
        <v>0.9256787995225474</v>
      </c>
      <c r="J45" s="88"/>
      <c r="K45" s="64">
        <f>($K$2*'Data'!E23)+($K$3*'Data'!H23)+($K$4*'Data'!J23)</f>
        <v>-0.04655279172643674</v>
      </c>
      <c r="L45" s="89">
        <f>K45+1</f>
        <v>0.9534472082735632</v>
      </c>
      <c r="M45" s="58"/>
      <c r="N45" s="2"/>
      <c r="O45" s="2"/>
      <c r="P45" s="2"/>
      <c r="Q45" s="2"/>
      <c r="R45" s="2"/>
      <c r="S45" s="2"/>
    </row>
    <row r="46" ht="15" customHeight="1">
      <c r="A46" s="5">
        <v>21</v>
      </c>
      <c r="B46" s="31">
        <v>-0.01848995992236709</v>
      </c>
      <c r="C46" s="31">
        <v>0.9815100400776329</v>
      </c>
      <c r="D46" s="31"/>
      <c r="E46" s="31">
        <v>-0.03463375148994377</v>
      </c>
      <c r="F46" s="31">
        <v>0.9653662485100563</v>
      </c>
      <c r="G46" s="31"/>
      <c r="H46" s="31">
        <v>-0.05849108491899356</v>
      </c>
      <c r="I46" s="31">
        <v>0.9415089150810064</v>
      </c>
      <c r="J46" s="88"/>
      <c r="K46" s="64">
        <f>($K$2*'Data'!E24)+($K$3*'Data'!H24)+($K$4*'Data'!J24)</f>
        <v>-0.03077698055920721</v>
      </c>
      <c r="L46" s="89">
        <f>K46+1</f>
        <v>0.9692230194407928</v>
      </c>
      <c r="M46" s="58"/>
      <c r="N46" s="2"/>
      <c r="O46" s="2"/>
      <c r="P46" s="2"/>
      <c r="Q46" s="2"/>
      <c r="R46" s="2"/>
      <c r="S46" s="2"/>
    </row>
    <row r="47" ht="15" customHeight="1">
      <c r="A47" s="5">
        <v>22</v>
      </c>
      <c r="B47" s="31">
        <v>0.04387467907799394</v>
      </c>
      <c r="C47" s="31">
        <v>1.043874679077994</v>
      </c>
      <c r="D47" s="31"/>
      <c r="E47" s="31">
        <v>0.04864412173707666</v>
      </c>
      <c r="F47" s="31">
        <v>1.048644121737077</v>
      </c>
      <c r="G47" s="31"/>
      <c r="H47" s="31">
        <v>0.0547458843480036</v>
      </c>
      <c r="I47" s="31">
        <v>1.054745884348004</v>
      </c>
      <c r="J47" s="88"/>
      <c r="K47" s="64">
        <f>($K$2*'Data'!E25)+($K$3*'Data'!H25)+($K$4*'Data'!J25)</f>
        <v>0.04797796176115453</v>
      </c>
      <c r="L47" s="89">
        <f>K47+1</f>
        <v>1.047977961761154</v>
      </c>
      <c r="M47" s="58"/>
      <c r="N47" s="2"/>
      <c r="O47" s="2"/>
      <c r="P47" s="2"/>
      <c r="Q47" s="2"/>
      <c r="R47" s="2"/>
      <c r="S47" s="2"/>
    </row>
    <row r="48" ht="15" customHeight="1">
      <c r="A48" s="5">
        <v>23</v>
      </c>
      <c r="B48" s="31">
        <v>0.009804752003596774</v>
      </c>
      <c r="C48" s="31">
        <v>1.009804752003597</v>
      </c>
      <c r="D48" s="31"/>
      <c r="E48" s="31">
        <v>0.007405254588937812</v>
      </c>
      <c r="F48" s="31">
        <v>1.007405254588938</v>
      </c>
      <c r="G48" s="31"/>
      <c r="H48" s="31">
        <v>0.003625971180912049</v>
      </c>
      <c r="I48" s="31">
        <v>1.003625971180912</v>
      </c>
      <c r="J48" s="88"/>
      <c r="K48" s="64">
        <f>($K$2*'Data'!E26)+($K$3*'Data'!H26)+($K$4*'Data'!J26)</f>
        <v>0.008095147585621213</v>
      </c>
      <c r="L48" s="89">
        <f>K48+1</f>
        <v>1.008095147585621</v>
      </c>
      <c r="M48" s="90"/>
      <c r="N48" s="2"/>
      <c r="O48" s="2"/>
      <c r="P48" s="2"/>
      <c r="Q48" s="2"/>
      <c r="R48" s="2"/>
      <c r="S48" s="2"/>
    </row>
    <row r="49" ht="15" customHeight="1">
      <c r="A49" s="5">
        <v>24</v>
      </c>
      <c r="B49" s="31">
        <v>0.009979489534543088</v>
      </c>
      <c r="C49" s="31">
        <v>1.009979489534543</v>
      </c>
      <c r="D49" s="31">
        <v>0.01595794552615959</v>
      </c>
      <c r="E49" s="31">
        <v>0.01060360363447258</v>
      </c>
      <c r="F49" s="31">
        <v>1.010603603634473</v>
      </c>
      <c r="G49" s="31">
        <v>-0.0353072077643507</v>
      </c>
      <c r="H49" s="31">
        <v>0.0114231457022613</v>
      </c>
      <c r="I49" s="31">
        <v>1.011423145702261</v>
      </c>
      <c r="J49" s="88">
        <v>-0.1085450599920998</v>
      </c>
      <c r="K49" s="64">
        <f>($K$2*'Data'!E27)+($K$3*'Data'!H27)+($K$4*'Data'!J27)</f>
        <v>0.01050588965054297</v>
      </c>
      <c r="L49" s="89">
        <f>K49+1</f>
        <v>1.010505889650543</v>
      </c>
      <c r="M49" s="89">
        <f>PRODUCT(L38:L49)-1</f>
        <v>-0.02299307499085845</v>
      </c>
      <c r="N49" s="91"/>
      <c r="O49" s="2"/>
      <c r="P49" s="2"/>
      <c r="Q49" s="2"/>
      <c r="R49" s="2"/>
      <c r="S49" s="2"/>
    </row>
    <row r="50" ht="15" customHeight="1">
      <c r="A50" s="5">
        <v>25</v>
      </c>
      <c r="B50" s="31">
        <v>0.02483976811781982</v>
      </c>
      <c r="C50" s="31">
        <v>1.02483976811782</v>
      </c>
      <c r="D50" s="31"/>
      <c r="E50" s="31">
        <v>0.02747030015992193</v>
      </c>
      <c r="F50" s="31">
        <v>1.027470300159922</v>
      </c>
      <c r="G50" s="31"/>
      <c r="H50" s="31">
        <v>0.03086496988046171</v>
      </c>
      <c r="I50" s="31">
        <v>1.030864969880462</v>
      </c>
      <c r="J50" s="88"/>
      <c r="K50" s="64">
        <f>($K$2*'Data'!E28)+($K$3*'Data'!H28)+($K$4*'Data'!J28)</f>
        <v>0.0270882313207031</v>
      </c>
      <c r="L50" s="89">
        <f>K50+1</f>
        <v>1.027088231320703</v>
      </c>
      <c r="M50" s="66"/>
      <c r="N50" s="2"/>
      <c r="O50" s="2"/>
      <c r="P50" s="2"/>
      <c r="Q50" s="2"/>
      <c r="R50" s="2"/>
      <c r="S50" s="2"/>
    </row>
    <row r="51" ht="15" customHeight="1">
      <c r="A51" s="5">
        <v>26</v>
      </c>
      <c r="B51" s="31">
        <v>0.02441057277979857</v>
      </c>
      <c r="C51" s="31">
        <v>1.024410572779799</v>
      </c>
      <c r="D51" s="31"/>
      <c r="E51" s="31">
        <v>0.03741237261347996</v>
      </c>
      <c r="F51" s="31">
        <v>1.03741237261348</v>
      </c>
      <c r="G51" s="31"/>
      <c r="H51" s="31">
        <v>0.05664763985231861</v>
      </c>
      <c r="I51" s="31">
        <v>1.056647639852319</v>
      </c>
      <c r="J51" s="88"/>
      <c r="K51" s="64">
        <f>($K$2*'Data'!E29)+($K$3*'Data'!H29)+($K$4*'Data'!J29)</f>
        <v>0.03429563891090132</v>
      </c>
      <c r="L51" s="89">
        <f>K51+1</f>
        <v>1.034295638910901</v>
      </c>
      <c r="M51" s="58"/>
      <c r="N51" s="2"/>
      <c r="O51" s="2"/>
      <c r="P51" s="2"/>
      <c r="Q51" s="2"/>
      <c r="R51" s="2"/>
      <c r="S51" s="2"/>
    </row>
    <row r="52" ht="15" customHeight="1">
      <c r="A52" s="5">
        <v>27</v>
      </c>
      <c r="B52" s="31">
        <v>-0.02697804514530102</v>
      </c>
      <c r="C52" s="31">
        <v>0.973021954854699</v>
      </c>
      <c r="D52" s="31"/>
      <c r="E52" s="31">
        <v>-0.02723734970982193</v>
      </c>
      <c r="F52" s="31">
        <v>0.9727626502901781</v>
      </c>
      <c r="G52" s="31"/>
      <c r="H52" s="31">
        <v>-0.02664992236849258</v>
      </c>
      <c r="I52" s="31">
        <v>0.9733500776315074</v>
      </c>
      <c r="J52" s="88"/>
      <c r="K52" s="64">
        <f>($K$2*'Data'!E30)+($K$3*'Data'!H30)+($K$4*'Data'!J30)</f>
        <v>-0.02766071566274706</v>
      </c>
      <c r="L52" s="89">
        <f>K52+1</f>
        <v>0.9723392843372529</v>
      </c>
      <c r="M52" s="58"/>
      <c r="N52" s="2"/>
      <c r="O52" s="2"/>
      <c r="P52" s="2"/>
      <c r="Q52" s="2"/>
      <c r="R52" s="2"/>
      <c r="S52" s="2"/>
    </row>
    <row r="53" ht="15" customHeight="1">
      <c r="A53" s="5">
        <v>28</v>
      </c>
      <c r="B53" s="31">
        <v>0.01767542301040276</v>
      </c>
      <c r="C53" s="31">
        <v>1.017675423010403</v>
      </c>
      <c r="D53" s="31"/>
      <c r="E53" s="31">
        <v>0.02039237268033511</v>
      </c>
      <c r="F53" s="31">
        <v>1.020392372680335</v>
      </c>
      <c r="G53" s="31"/>
      <c r="H53" s="31">
        <v>0.02413889630940778</v>
      </c>
      <c r="I53" s="31">
        <v>1.024138896309408</v>
      </c>
      <c r="J53" s="88"/>
      <c r="K53" s="64">
        <f>($K$2*'Data'!E31)+($K$3*'Data'!H31)+($K$4*'Data'!J31)</f>
        <v>0.01987758570076496</v>
      </c>
      <c r="L53" s="89">
        <f>K53+1</f>
        <v>1.019877585700765</v>
      </c>
      <c r="M53" s="58"/>
      <c r="N53" s="2"/>
      <c r="O53" s="2"/>
      <c r="P53" s="2"/>
      <c r="Q53" s="2"/>
      <c r="R53" s="2"/>
      <c r="S53" s="2"/>
    </row>
    <row r="54" ht="15" customHeight="1">
      <c r="A54" s="5">
        <v>29</v>
      </c>
      <c r="B54" s="31">
        <v>-0.0006630252713478307</v>
      </c>
      <c r="C54" s="31">
        <v>0.9993369747286521</v>
      </c>
      <c r="D54" s="31"/>
      <c r="E54" s="31">
        <v>-0.001113003066298112</v>
      </c>
      <c r="F54" s="31">
        <v>0.9988869969337019</v>
      </c>
      <c r="G54" s="31"/>
      <c r="H54" s="31">
        <v>-0.001635498655167414</v>
      </c>
      <c r="I54" s="31">
        <v>0.9983645013448326</v>
      </c>
      <c r="J54" s="88"/>
      <c r="K54" s="64">
        <f>($K$2*'Data'!E32)+($K$3*'Data'!H32)+($K$4*'Data'!J32)</f>
        <v>-0.001076744169338602</v>
      </c>
      <c r="L54" s="89">
        <f>K54+1</f>
        <v>0.9989232558306614</v>
      </c>
      <c r="M54" s="58"/>
      <c r="N54" s="2"/>
      <c r="O54" s="2"/>
      <c r="P54" s="2"/>
      <c r="Q54" s="2"/>
      <c r="R54" s="2"/>
      <c r="S54" s="2"/>
    </row>
    <row r="55" ht="15" customHeight="1">
      <c r="A55" s="5">
        <v>30</v>
      </c>
      <c r="B55" s="31">
        <v>-0.01804339409925961</v>
      </c>
      <c r="C55" s="31">
        <v>0.9819566059007404</v>
      </c>
      <c r="D55" s="31"/>
      <c r="E55" s="31">
        <v>-0.02439576038274364</v>
      </c>
      <c r="F55" s="31">
        <v>0.9756042396172564</v>
      </c>
      <c r="G55" s="31"/>
      <c r="H55" s="31">
        <v>-0.03337893326284705</v>
      </c>
      <c r="I55" s="31">
        <v>0.966621066737153</v>
      </c>
      <c r="J55" s="88"/>
      <c r="K55" s="64">
        <f>($K$2*'Data'!E33)+($K$3*'Data'!H33)+($K$4*'Data'!J33)</f>
        <v>-0.02308035708443395</v>
      </c>
      <c r="L55" s="89">
        <f>K55+1</f>
        <v>0.9769196429155661</v>
      </c>
      <c r="M55" s="58"/>
      <c r="N55" s="2"/>
      <c r="O55" s="2"/>
      <c r="P55" s="2"/>
      <c r="Q55" s="2"/>
      <c r="R55" s="2"/>
      <c r="S55" s="2"/>
    </row>
    <row r="56" ht="15" customHeight="1">
      <c r="A56" s="5">
        <v>31</v>
      </c>
      <c r="B56" s="31">
        <v>0.02100721894473689</v>
      </c>
      <c r="C56" s="31">
        <v>1.021007218944737</v>
      </c>
      <c r="D56" s="31"/>
      <c r="E56" s="31">
        <v>0.02305288463207731</v>
      </c>
      <c r="F56" s="31">
        <v>1.023052884632077</v>
      </c>
      <c r="G56" s="31"/>
      <c r="H56" s="31">
        <v>0.02566869259623555</v>
      </c>
      <c r="I56" s="31">
        <v>1.025668692596235</v>
      </c>
      <c r="J56" s="88"/>
      <c r="K56" s="64">
        <f>($K$2*'Data'!E34)+($K$3*'Data'!H34)+($K$4*'Data'!J34)</f>
        <v>0.0227678134936684</v>
      </c>
      <c r="L56" s="89">
        <f>K56+1</f>
        <v>1.022767813493668</v>
      </c>
      <c r="M56" s="58"/>
      <c r="N56" s="2"/>
      <c r="O56" s="2"/>
      <c r="P56" s="2"/>
      <c r="Q56" s="2"/>
      <c r="R56" s="2"/>
      <c r="S56" s="2"/>
    </row>
    <row r="57" ht="15" customHeight="1">
      <c r="A57" s="5">
        <v>32</v>
      </c>
      <c r="B57" s="31">
        <v>0.01129785569955223</v>
      </c>
      <c r="C57" s="31">
        <v>1.011297855699552</v>
      </c>
      <c r="D57" s="31"/>
      <c r="E57" s="31">
        <v>0.008745782663170283</v>
      </c>
      <c r="F57" s="31">
        <v>1.00874578266317</v>
      </c>
      <c r="G57" s="31"/>
      <c r="H57" s="31">
        <v>0.004642094613629751</v>
      </c>
      <c r="I57" s="31">
        <v>1.00464209461363</v>
      </c>
      <c r="J57" s="88"/>
      <c r="K57" s="64">
        <f>($K$2*'Data'!E35)+($K$3*'Data'!H35)+($K$4*'Data'!J35)</f>
        <v>0.009521590169749579</v>
      </c>
      <c r="L57" s="89">
        <f>K57+1</f>
        <v>1.00952159016975</v>
      </c>
      <c r="M57" s="58"/>
      <c r="N57" s="2"/>
      <c r="O57" s="2"/>
      <c r="P57" s="2"/>
      <c r="Q57" s="2"/>
      <c r="R57" s="2"/>
      <c r="S57" s="2"/>
    </row>
    <row r="58" ht="15" customHeight="1">
      <c r="A58" s="5">
        <v>33</v>
      </c>
      <c r="B58" s="31">
        <v>0.02985027394617299</v>
      </c>
      <c r="C58" s="31">
        <v>1.029850273946173</v>
      </c>
      <c r="D58" s="31"/>
      <c r="E58" s="31">
        <v>0.02928228778622103</v>
      </c>
      <c r="F58" s="31">
        <v>1.029282287786221</v>
      </c>
      <c r="G58" s="31"/>
      <c r="H58" s="31">
        <v>0.02762991039032671</v>
      </c>
      <c r="I58" s="31">
        <v>1.027629910390327</v>
      </c>
      <c r="J58" s="88"/>
      <c r="K58" s="64">
        <f>($K$2*'Data'!E36)+($K$3*'Data'!H36)+($K$4*'Data'!J36)</f>
        <v>0.02982448340419221</v>
      </c>
      <c r="L58" s="89">
        <f>K58+1</f>
        <v>1.029824483404192</v>
      </c>
      <c r="M58" s="58"/>
      <c r="N58" s="2"/>
      <c r="O58" s="2"/>
      <c r="P58" s="2"/>
      <c r="Q58" s="2"/>
      <c r="R58" s="2"/>
      <c r="S58" s="2"/>
    </row>
    <row r="59" ht="15" customHeight="1">
      <c r="A59" s="5">
        <v>34</v>
      </c>
      <c r="B59" s="31">
        <v>0.009465182521435755</v>
      </c>
      <c r="C59" s="31">
        <v>1.009465182521436</v>
      </c>
      <c r="D59" s="31"/>
      <c r="E59" s="31">
        <v>0.009769919740148493</v>
      </c>
      <c r="F59" s="31">
        <v>1.009769919740148</v>
      </c>
      <c r="G59" s="31"/>
      <c r="H59" s="31">
        <v>0.01006520544759621</v>
      </c>
      <c r="I59" s="31">
        <v>1.010065205447596</v>
      </c>
      <c r="J59" s="88"/>
      <c r="K59" s="64">
        <f>($K$2*'Data'!E37)+($K$3*'Data'!H37)+($K$4*'Data'!J37)</f>
        <v>0.009774645495781002</v>
      </c>
      <c r="L59" s="89">
        <f>K59+1</f>
        <v>1.009774645495781</v>
      </c>
      <c r="M59" s="58"/>
      <c r="N59" s="2"/>
      <c r="O59" s="2"/>
      <c r="P59" s="2"/>
      <c r="Q59" s="2"/>
      <c r="R59" s="2"/>
      <c r="S59" s="2"/>
    </row>
    <row r="60" ht="15" customHeight="1">
      <c r="A60" s="5">
        <v>35</v>
      </c>
      <c r="B60" s="31">
        <v>-0.005280670179756135</v>
      </c>
      <c r="C60" s="31">
        <v>0.9947193298202439</v>
      </c>
      <c r="D60" s="31"/>
      <c r="E60" s="31">
        <v>-0.01552655406168419</v>
      </c>
      <c r="F60" s="31">
        <v>0.9844734459383158</v>
      </c>
      <c r="G60" s="31"/>
      <c r="H60" s="31">
        <v>-0.03087364276889489</v>
      </c>
      <c r="I60" s="31">
        <v>0.9691263572311051</v>
      </c>
      <c r="J60" s="88"/>
      <c r="K60" s="64">
        <f>($K$2*'Data'!E38)+($K$3*'Data'!H38)+($K$4*'Data'!J38)</f>
        <v>-0.01297595164904286</v>
      </c>
      <c r="L60" s="89">
        <f>K60+1</f>
        <v>0.9870240483509571</v>
      </c>
      <c r="M60" s="90"/>
      <c r="N60" s="2"/>
      <c r="O60" s="2"/>
      <c r="P60" s="2"/>
      <c r="Q60" s="2"/>
      <c r="R60" s="2"/>
      <c r="S60" s="2"/>
    </row>
    <row r="61" ht="15" customHeight="1">
      <c r="A61" s="5">
        <v>36</v>
      </c>
      <c r="B61" s="31">
        <v>0.05072864216120423</v>
      </c>
      <c r="C61" s="31">
        <v>1.050728642161204</v>
      </c>
      <c r="D61" s="31">
        <v>0.1445391710583104</v>
      </c>
      <c r="E61" s="31">
        <v>0.05656201492596526</v>
      </c>
      <c r="F61" s="31">
        <v>1.056562014925965</v>
      </c>
      <c r="G61" s="31">
        <v>0.1503250423816895</v>
      </c>
      <c r="H61" s="31">
        <v>0.06399838698450402</v>
      </c>
      <c r="I61" s="31">
        <v>1.063998386984504</v>
      </c>
      <c r="J61" s="88">
        <v>0.1556631809834861</v>
      </c>
      <c r="K61" s="64">
        <f>($K$2*'Data'!E39)+($K$3*'Data'!H39)+($K$4*'Data'!J39)</f>
        <v>0.05576051527907638</v>
      </c>
      <c r="L61" s="89">
        <f>K61+1</f>
        <v>1.055760515279076</v>
      </c>
      <c r="M61" s="89">
        <f>PRODUCT(L50:L61)-1</f>
        <v>0.1502249403386913</v>
      </c>
      <c r="N61" s="91"/>
      <c r="O61" s="2"/>
      <c r="P61" s="2"/>
      <c r="Q61" s="2"/>
      <c r="R61" s="2"/>
      <c r="S61" s="2"/>
    </row>
    <row r="62" ht="15" customHeight="1">
      <c r="A62" s="5">
        <v>37</v>
      </c>
      <c r="B62" s="31">
        <v>-0.01550736692729801</v>
      </c>
      <c r="C62" s="31">
        <v>0.984492633072702</v>
      </c>
      <c r="D62" s="31"/>
      <c r="E62" s="31">
        <v>-0.01704761224361914</v>
      </c>
      <c r="F62" s="31">
        <v>0.9829523877563808</v>
      </c>
      <c r="G62" s="31"/>
      <c r="H62" s="31">
        <v>-0.01882155066692477</v>
      </c>
      <c r="I62" s="31">
        <v>0.9811784493330752</v>
      </c>
      <c r="J62" s="88"/>
      <c r="K62" s="64">
        <f>($K$2*'Data'!E40)+($K$3*'Data'!H40)+($K$4*'Data'!J40)</f>
        <v>-0.0169307656901269</v>
      </c>
      <c r="L62" s="89">
        <f>K62+1</f>
        <v>0.9830692343098731</v>
      </c>
      <c r="M62" s="66"/>
      <c r="N62" s="2"/>
      <c r="O62" s="2"/>
      <c r="P62" s="2"/>
      <c r="Q62" s="2"/>
      <c r="R62" s="2"/>
      <c r="S62" s="2"/>
    </row>
    <row r="63" ht="15" customHeight="1">
      <c r="A63" s="5">
        <v>38</v>
      </c>
      <c r="B63" s="31">
        <v>-0.00775579968442395</v>
      </c>
      <c r="C63" s="31">
        <v>0.992244200315576</v>
      </c>
      <c r="D63" s="31"/>
      <c r="E63" s="31">
        <v>-0.01021007498492956</v>
      </c>
      <c r="F63" s="31">
        <v>0.9897899250150705</v>
      </c>
      <c r="G63" s="31"/>
      <c r="H63" s="31">
        <v>-0.01360833442515641</v>
      </c>
      <c r="I63" s="31">
        <v>0.9863916655748436</v>
      </c>
      <c r="J63" s="88"/>
      <c r="K63" s="64">
        <f>($K$2*'Data'!E41)+($K$3*'Data'!H41)+($K$4*'Data'!J41)</f>
        <v>-0.009738082915068941</v>
      </c>
      <c r="L63" s="89">
        <f>K63+1</f>
        <v>0.9902619170849311</v>
      </c>
      <c r="M63" s="58"/>
      <c r="N63" s="2"/>
      <c r="O63" s="2"/>
      <c r="P63" s="2"/>
      <c r="Q63" s="2"/>
      <c r="R63" s="2"/>
      <c r="S63" s="2"/>
    </row>
    <row r="64" ht="15" customHeight="1">
      <c r="A64" s="5">
        <v>39</v>
      </c>
      <c r="B64" s="31">
        <v>-0.02515097838507105</v>
      </c>
      <c r="C64" s="31">
        <v>0.9748490216149289</v>
      </c>
      <c r="D64" s="31"/>
      <c r="E64" s="31">
        <v>-0.03526613475792487</v>
      </c>
      <c r="F64" s="31">
        <v>0.9647338652420752</v>
      </c>
      <c r="G64" s="31"/>
      <c r="H64" s="31">
        <v>-0.04981571133041799</v>
      </c>
      <c r="I64" s="31">
        <v>0.950184288669582</v>
      </c>
      <c r="J64" s="88"/>
      <c r="K64" s="64">
        <f>($K$2*'Data'!E42)+($K$3*'Data'!H42)+($K$4*'Data'!J42)</f>
        <v>-0.03304892465810522</v>
      </c>
      <c r="L64" s="89">
        <f>K64+1</f>
        <v>0.9669510753418947</v>
      </c>
      <c r="M64" s="58"/>
      <c r="N64" s="2"/>
      <c r="O64" s="2"/>
      <c r="P64" s="2"/>
      <c r="Q64" s="2"/>
      <c r="R64" s="2"/>
      <c r="S64" s="2"/>
    </row>
    <row r="65" ht="15" customHeight="1">
      <c r="A65" s="5">
        <v>40</v>
      </c>
      <c r="B65" s="31">
        <v>0.01269905231934382</v>
      </c>
      <c r="C65" s="31">
        <v>1.012699052319344</v>
      </c>
      <c r="D65" s="31"/>
      <c r="E65" s="31">
        <v>0.01636251928582455</v>
      </c>
      <c r="F65" s="31">
        <v>1.016362519285825</v>
      </c>
      <c r="G65" s="31"/>
      <c r="H65" s="31">
        <v>0.02165910260007395</v>
      </c>
      <c r="I65" s="31">
        <v>1.021659102600074</v>
      </c>
      <c r="J65" s="88"/>
      <c r="K65" s="64">
        <f>($K$2*'Data'!E43)+($K$3*'Data'!H43)+($K$4*'Data'!J43)</f>
        <v>0.01554596111194022</v>
      </c>
      <c r="L65" s="89">
        <f>K65+1</f>
        <v>1.01554596111194</v>
      </c>
      <c r="M65" s="58"/>
      <c r="N65" s="2"/>
      <c r="O65" s="2"/>
      <c r="P65" s="2"/>
      <c r="Q65" s="2"/>
      <c r="R65" s="2"/>
      <c r="S65" s="2"/>
    </row>
    <row r="66" ht="15" customHeight="1">
      <c r="A66" s="5">
        <v>41</v>
      </c>
      <c r="B66" s="31">
        <v>0.02867346975846175</v>
      </c>
      <c r="C66" s="31">
        <v>1.028673469758462</v>
      </c>
      <c r="D66" s="31"/>
      <c r="E66" s="31">
        <v>0.03126380753655347</v>
      </c>
      <c r="F66" s="31">
        <v>1.031263807536553</v>
      </c>
      <c r="G66" s="31"/>
      <c r="H66" s="31">
        <v>0.03442257417036883</v>
      </c>
      <c r="I66" s="31">
        <v>1.034422574170369</v>
      </c>
      <c r="J66" s="88"/>
      <c r="K66" s="64">
        <f>($K$2*'Data'!E44)+($K$3*'Data'!H44)+($K$4*'Data'!J44)</f>
        <v>0.03097959310869166</v>
      </c>
      <c r="L66" s="89">
        <f>K66+1</f>
        <v>1.030979593108692</v>
      </c>
      <c r="M66" s="58"/>
      <c r="N66" s="2"/>
      <c r="O66" s="2"/>
      <c r="P66" s="2"/>
      <c r="Q66" s="2"/>
      <c r="R66" s="2"/>
      <c r="S66" s="2"/>
    </row>
    <row r="67" ht="15" customHeight="1">
      <c r="A67" s="5">
        <v>42</v>
      </c>
      <c r="B67" s="31">
        <v>0.008552748736814886</v>
      </c>
      <c r="C67" s="31">
        <v>1.008552748736815</v>
      </c>
      <c r="D67" s="31"/>
      <c r="E67" s="31">
        <v>0.0009132671538020249</v>
      </c>
      <c r="F67" s="31">
        <v>1.000913267153802</v>
      </c>
      <c r="G67" s="31"/>
      <c r="H67" s="31">
        <v>-0.01090915049138663</v>
      </c>
      <c r="I67" s="31">
        <v>0.9890908495086134</v>
      </c>
      <c r="J67" s="88"/>
      <c r="K67" s="64">
        <f>($K$2*'Data'!E45)+($K$3*'Data'!H45)+($K$4*'Data'!J45)</f>
        <v>0.003004735184889922</v>
      </c>
      <c r="L67" s="89">
        <f>K67+1</f>
        <v>1.00300473518489</v>
      </c>
      <c r="M67" s="58"/>
      <c r="N67" s="2"/>
      <c r="O67" s="2"/>
      <c r="P67" s="2"/>
      <c r="Q67" s="2"/>
      <c r="R67" s="2"/>
      <c r="S67" s="2"/>
    </row>
    <row r="68" ht="15" customHeight="1">
      <c r="A68" s="5">
        <v>43</v>
      </c>
      <c r="B68" s="31">
        <v>0.01026841427971966</v>
      </c>
      <c r="C68" s="31">
        <v>1.01026841427972</v>
      </c>
      <c r="D68" s="31"/>
      <c r="E68" s="31">
        <v>0.00564674740802247</v>
      </c>
      <c r="F68" s="31">
        <v>1.005646747408022</v>
      </c>
      <c r="G68" s="31"/>
      <c r="H68" s="31">
        <v>-0.001631103919523269</v>
      </c>
      <c r="I68" s="31">
        <v>0.9983688960804767</v>
      </c>
      <c r="J68" s="88"/>
      <c r="K68" s="64">
        <f>($K$2*'Data'!E46)+($K$3*'Data'!H46)+($K$4*'Data'!J46)</f>
        <v>0.006974839635946742</v>
      </c>
      <c r="L68" s="89">
        <f>K68+1</f>
        <v>1.006974839635947</v>
      </c>
      <c r="M68" s="58"/>
      <c r="N68" s="2"/>
      <c r="O68" s="2"/>
      <c r="P68" s="2"/>
      <c r="Q68" s="2"/>
      <c r="R68" s="2"/>
      <c r="S68" s="2"/>
    </row>
    <row r="69" ht="15" customHeight="1">
      <c r="A69" s="5">
        <v>44</v>
      </c>
      <c r="B69" s="31">
        <v>0.02234757401784228</v>
      </c>
      <c r="C69" s="31">
        <v>1.022347574017842</v>
      </c>
      <c r="D69" s="31"/>
      <c r="E69" s="31">
        <v>0.02259452263052859</v>
      </c>
      <c r="F69" s="31">
        <v>1.022594522630529</v>
      </c>
      <c r="G69" s="31"/>
      <c r="H69" s="31">
        <v>0.02235829108619941</v>
      </c>
      <c r="I69" s="31">
        <v>1.022358291086199</v>
      </c>
      <c r="J69" s="88"/>
      <c r="K69" s="64">
        <f>($K$2*'Data'!E47)+($K$3*'Data'!H47)+($K$4*'Data'!J47)</f>
        <v>0.02283611270903633</v>
      </c>
      <c r="L69" s="89">
        <f>K69+1</f>
        <v>1.022836112709036</v>
      </c>
      <c r="M69" s="58"/>
      <c r="N69" s="2"/>
      <c r="O69" s="2"/>
      <c r="P69" s="2"/>
      <c r="Q69" s="2"/>
      <c r="R69" s="2"/>
      <c r="S69" s="2"/>
    </row>
    <row r="70" ht="15" customHeight="1">
      <c r="A70" s="5">
        <v>45</v>
      </c>
      <c r="B70" s="31">
        <v>0.001428032769708155</v>
      </c>
      <c r="C70" s="31">
        <v>1.001428032769708</v>
      </c>
      <c r="D70" s="31"/>
      <c r="E70" s="31">
        <v>-0.002436011215199985</v>
      </c>
      <c r="F70" s="31">
        <v>0.9975639887848</v>
      </c>
      <c r="G70" s="31"/>
      <c r="H70" s="31">
        <v>-0.008295014048497843</v>
      </c>
      <c r="I70" s="31">
        <v>0.9917049859515021</v>
      </c>
      <c r="J70" s="88"/>
      <c r="K70" s="64">
        <f>($K$2*'Data'!E48)+($K$3*'Data'!H48)+($K$4*'Data'!J48)</f>
        <v>-0.001438531791005127</v>
      </c>
      <c r="L70" s="89">
        <f>K70+1</f>
        <v>0.9985614682089948</v>
      </c>
      <c r="M70" s="58"/>
      <c r="N70" s="2"/>
      <c r="O70" s="2"/>
      <c r="P70" s="2"/>
      <c r="Q70" s="2"/>
      <c r="R70" s="2"/>
      <c r="S70" s="2"/>
    </row>
    <row r="71" ht="15" customHeight="1">
      <c r="A71" s="5">
        <v>46</v>
      </c>
      <c r="B71" s="31">
        <v>-0.02185812619728597</v>
      </c>
      <c r="C71" s="31">
        <v>0.978141873802714</v>
      </c>
      <c r="D71" s="31"/>
      <c r="E71" s="31">
        <v>-0.02285782694898464</v>
      </c>
      <c r="F71" s="31">
        <v>0.9771421730510154</v>
      </c>
      <c r="G71" s="31"/>
      <c r="H71" s="31">
        <v>-0.02363028053214299</v>
      </c>
      <c r="I71" s="31">
        <v>0.976369719467857</v>
      </c>
      <c r="J71" s="88"/>
      <c r="K71" s="64">
        <f>($K$2*'Data'!E49)+($K$3*'Data'!H49)+($K$4*'Data'!J49)</f>
        <v>-0.02297145053325479</v>
      </c>
      <c r="L71" s="89">
        <f>K71+1</f>
        <v>0.9770285494667452</v>
      </c>
      <c r="M71" s="58"/>
      <c r="N71" s="2"/>
      <c r="O71" s="2"/>
      <c r="P71" s="2"/>
      <c r="Q71" s="2"/>
      <c r="R71" s="2"/>
      <c r="S71" s="2"/>
    </row>
    <row r="72" ht="15" customHeight="1">
      <c r="A72" s="5">
        <v>47</v>
      </c>
      <c r="B72" s="31">
        <v>-0.004847436893258998</v>
      </c>
      <c r="C72" s="31">
        <v>0.9951525631067411</v>
      </c>
      <c r="D72" s="31"/>
      <c r="E72" s="31">
        <v>-0.001106011102710736</v>
      </c>
      <c r="F72" s="31">
        <v>0.9988939888972893</v>
      </c>
      <c r="G72" s="31"/>
      <c r="H72" s="31">
        <v>0.004832995969394313</v>
      </c>
      <c r="I72" s="31">
        <v>1.004832995969394</v>
      </c>
      <c r="J72" s="88"/>
      <c r="K72" s="64">
        <f>($K$2*'Data'!E50)+($K$3*'Data'!H50)+($K$4*'Data'!J50)</f>
        <v>-0.002204801743489128</v>
      </c>
      <c r="L72" s="89">
        <f>K72+1</f>
        <v>0.9977951982565109</v>
      </c>
      <c r="M72" s="90"/>
      <c r="N72" s="2"/>
      <c r="O72" s="2"/>
      <c r="P72" s="2"/>
      <c r="Q72" s="2"/>
      <c r="R72" s="2"/>
      <c r="S72" s="2"/>
    </row>
    <row r="73" ht="15" customHeight="1">
      <c r="A73" s="5">
        <v>48</v>
      </c>
      <c r="B73" s="31">
        <v>0.006483574663110715</v>
      </c>
      <c r="C73" s="31">
        <v>1.006483574663111</v>
      </c>
      <c r="D73" s="31">
        <v>0.01386063076284771</v>
      </c>
      <c r="E73" s="31">
        <v>0.007221122970037807</v>
      </c>
      <c r="F73" s="31">
        <v>1.007221122970038</v>
      </c>
      <c r="G73" s="31">
        <v>-0.006907827261783517</v>
      </c>
      <c r="H73" s="31">
        <v>0.008227798245889985</v>
      </c>
      <c r="I73" s="31">
        <v>1.00822779824589</v>
      </c>
      <c r="J73" s="88">
        <v>-0.03752614359691664</v>
      </c>
      <c r="K73" s="64">
        <f>($K$2*'Data'!E51)+($K$3*'Data'!H51)+($K$4*'Data'!J51)</f>
        <v>0.007086559485575263</v>
      </c>
      <c r="L73" s="89">
        <f>K73+1</f>
        <v>1.007086559485575</v>
      </c>
      <c r="M73" s="89">
        <f>PRODUCT(L62:L73)-1</f>
        <v>-0.001825987482012015</v>
      </c>
      <c r="N73" s="91"/>
      <c r="O73" s="2"/>
      <c r="P73" s="2"/>
      <c r="Q73" s="2"/>
      <c r="R73" s="2"/>
      <c r="S73" s="2"/>
    </row>
    <row r="74" ht="15" customHeight="1">
      <c r="A74" s="5">
        <v>49</v>
      </c>
      <c r="B74" s="31">
        <v>0.008022998392164107</v>
      </c>
      <c r="C74" s="31">
        <v>1.008022998392164</v>
      </c>
      <c r="D74" s="31"/>
      <c r="E74" s="31">
        <v>0.007063069335029305</v>
      </c>
      <c r="F74" s="31">
        <v>1.007063069335029</v>
      </c>
      <c r="G74" s="31"/>
      <c r="H74" s="31">
        <v>0.005423151542001316</v>
      </c>
      <c r="I74" s="31">
        <v>1.005423151542001</v>
      </c>
      <c r="J74" s="88"/>
      <c r="K74" s="64">
        <f>($K$2*'Data'!E52)+($K$3*'Data'!H52)+($K$4*'Data'!J52)</f>
        <v>0.007403063702975899</v>
      </c>
      <c r="L74" s="89">
        <f>K74+1</f>
        <v>1.007403063702976</v>
      </c>
      <c r="M74" s="66"/>
      <c r="N74" s="2"/>
      <c r="O74" s="2"/>
      <c r="P74" s="2"/>
      <c r="Q74" s="2"/>
      <c r="R74" s="2"/>
      <c r="S74" s="2"/>
    </row>
    <row r="75" ht="15" customHeight="1">
      <c r="A75" s="5">
        <v>50</v>
      </c>
      <c r="B75" s="31">
        <v>0.02160477729282792</v>
      </c>
      <c r="C75" s="31">
        <v>1.021604777292828</v>
      </c>
      <c r="D75" s="31"/>
      <c r="E75" s="31">
        <v>0.02169627464777955</v>
      </c>
      <c r="F75" s="31">
        <v>1.02169627464778</v>
      </c>
      <c r="G75" s="31"/>
      <c r="H75" s="31">
        <v>0.02124655676653063</v>
      </c>
      <c r="I75" s="31">
        <v>1.021246556766531</v>
      </c>
      <c r="J75" s="88"/>
      <c r="K75" s="64">
        <f>($K$2*'Data'!E53)+($K$3*'Data'!H53)+($K$4*'Data'!J53)</f>
        <v>0.02196688226587982</v>
      </c>
      <c r="L75" s="89">
        <f>K75+1</f>
        <v>1.02196688226588</v>
      </c>
      <c r="M75" s="58"/>
      <c r="N75" s="2"/>
      <c r="O75" s="2"/>
      <c r="P75" s="2"/>
      <c r="Q75" s="2"/>
      <c r="R75" s="2"/>
      <c r="S75" s="2"/>
    </row>
    <row r="76" ht="15" customHeight="1">
      <c r="A76" s="5">
        <v>51</v>
      </c>
      <c r="B76" s="31">
        <v>0.02871799102585713</v>
      </c>
      <c r="C76" s="31">
        <v>1.028717991025857</v>
      </c>
      <c r="D76" s="31"/>
      <c r="E76" s="31">
        <v>0.0374741133113887</v>
      </c>
      <c r="F76" s="31">
        <v>1.037474113311389</v>
      </c>
      <c r="G76" s="31"/>
      <c r="H76" s="31">
        <v>0.05001615835148468</v>
      </c>
      <c r="I76" s="31">
        <v>1.050016158351485</v>
      </c>
      <c r="J76" s="88"/>
      <c r="K76" s="64">
        <f>($K$2*'Data'!E54)+($K$3*'Data'!H54)+($K$4*'Data'!J54)</f>
        <v>0.03558115193410648</v>
      </c>
      <c r="L76" s="89">
        <f>K76+1</f>
        <v>1.035581151934106</v>
      </c>
      <c r="M76" s="58"/>
      <c r="N76" s="2"/>
      <c r="O76" s="2"/>
      <c r="P76" s="2"/>
      <c r="Q76" s="2"/>
      <c r="R76" s="2"/>
      <c r="S76" s="2"/>
    </row>
    <row r="77" ht="15" customHeight="1">
      <c r="A77" s="5">
        <v>52</v>
      </c>
      <c r="B77" s="31">
        <v>0.02299682542524587</v>
      </c>
      <c r="C77" s="31">
        <v>1.022996825425246</v>
      </c>
      <c r="D77" s="31"/>
      <c r="E77" s="31">
        <v>0.02649283002970867</v>
      </c>
      <c r="F77" s="31">
        <v>1.026492830029709</v>
      </c>
      <c r="G77" s="31"/>
      <c r="H77" s="31">
        <v>0.03119283415427742</v>
      </c>
      <c r="I77" s="31">
        <v>1.031192834154277</v>
      </c>
      <c r="J77" s="88"/>
      <c r="K77" s="64">
        <f>($K$2*'Data'!E55)+($K$3*'Data'!H55)+($K$4*'Data'!J55)</f>
        <v>0.02589083026965568</v>
      </c>
      <c r="L77" s="89">
        <f>K77+1</f>
        <v>1.025890830269656</v>
      </c>
      <c r="M77" s="58"/>
      <c r="N77" s="2"/>
      <c r="O77" s="2"/>
      <c r="P77" s="2"/>
      <c r="Q77" s="2"/>
      <c r="R77" s="2"/>
      <c r="S77" s="2"/>
    </row>
    <row r="78" ht="15" customHeight="1">
      <c r="A78" s="5">
        <v>53</v>
      </c>
      <c r="B78" s="31">
        <v>0.01105289642598853</v>
      </c>
      <c r="C78" s="31">
        <v>1.011052896425989</v>
      </c>
      <c r="D78" s="31"/>
      <c r="E78" s="31">
        <v>0.01413235477665038</v>
      </c>
      <c r="F78" s="31">
        <v>1.01413235477665</v>
      </c>
      <c r="G78" s="31"/>
      <c r="H78" s="31">
        <v>0.01856400867348728</v>
      </c>
      <c r="I78" s="31">
        <v>1.018564008673487</v>
      </c>
      <c r="J78" s="88"/>
      <c r="K78" s="64">
        <f>($K$2*'Data'!E56)+($K$3*'Data'!H56)+($K$4*'Data'!J56)</f>
        <v>0.01345625700356285</v>
      </c>
      <c r="L78" s="89">
        <f>K78+1</f>
        <v>1.013456257003563</v>
      </c>
      <c r="M78" s="58"/>
      <c r="N78" s="2"/>
      <c r="O78" s="2"/>
      <c r="P78" s="2"/>
      <c r="Q78" s="2"/>
      <c r="R78" s="2"/>
      <c r="S78" s="2"/>
    </row>
    <row r="79" ht="15" customHeight="1">
      <c r="A79" s="5">
        <v>54</v>
      </c>
      <c r="B79" s="31">
        <v>-0.004534752183492295</v>
      </c>
      <c r="C79" s="31">
        <v>0.9954652478165077</v>
      </c>
      <c r="D79" s="31"/>
      <c r="E79" s="31">
        <v>-0.006831358826324152</v>
      </c>
      <c r="F79" s="31">
        <v>0.9931686411736759</v>
      </c>
      <c r="G79" s="31"/>
      <c r="H79" s="31">
        <v>-0.01011294676528928</v>
      </c>
      <c r="I79" s="31">
        <v>0.9898870532347107</v>
      </c>
      <c r="J79" s="88"/>
      <c r="K79" s="64">
        <f>($K$2*'Data'!E57)+($K$3*'Data'!H57)+($K$4*'Data'!J57)</f>
        <v>-0.006338868178257519</v>
      </c>
      <c r="L79" s="89">
        <f>K79+1</f>
        <v>0.9936611318217424</v>
      </c>
      <c r="M79" s="58"/>
      <c r="N79" s="2"/>
      <c r="O79" s="2"/>
      <c r="P79" s="2"/>
      <c r="Q79" s="2"/>
      <c r="R79" s="2"/>
      <c r="S79" s="2"/>
    </row>
    <row r="80" ht="15" customHeight="1">
      <c r="A80" s="5">
        <v>55</v>
      </c>
      <c r="B80" s="31">
        <v>0.01135751964725236</v>
      </c>
      <c r="C80" s="31">
        <v>1.011357519647252</v>
      </c>
      <c r="D80" s="31"/>
      <c r="E80" s="31">
        <v>0.01403533153456294</v>
      </c>
      <c r="F80" s="31">
        <v>1.014035331534563</v>
      </c>
      <c r="G80" s="31"/>
      <c r="H80" s="31">
        <v>0.01784911974819075</v>
      </c>
      <c r="I80" s="31">
        <v>1.017849119748191</v>
      </c>
      <c r="J80" s="88"/>
      <c r="K80" s="64">
        <f>($K$2*'Data'!E58)+($K$3*'Data'!H58)+($K$4*'Data'!J58)</f>
        <v>0.01346734337140433</v>
      </c>
      <c r="L80" s="89">
        <f>K80+1</f>
        <v>1.013467343371404</v>
      </c>
      <c r="M80" s="58"/>
      <c r="N80" s="2"/>
      <c r="O80" s="2"/>
      <c r="P80" s="2"/>
      <c r="Q80" s="2"/>
      <c r="R80" s="2"/>
      <c r="S80" s="2"/>
    </row>
    <row r="81" ht="15" customHeight="1">
      <c r="A81" s="5">
        <v>56</v>
      </c>
      <c r="B81" s="31">
        <v>0.02589169269970402</v>
      </c>
      <c r="C81" s="31">
        <v>1.025891692699704</v>
      </c>
      <c r="D81" s="31"/>
      <c r="E81" s="31">
        <v>0.02946285564927061</v>
      </c>
      <c r="F81" s="31">
        <v>1.029462855649271</v>
      </c>
      <c r="G81" s="31"/>
      <c r="H81" s="31">
        <v>0.03418637195052614</v>
      </c>
      <c r="I81" s="31">
        <v>1.034186371950526</v>
      </c>
      <c r="J81" s="88"/>
      <c r="K81" s="64">
        <f>($K$2*'Data'!E59)+($K$3*'Data'!H59)+($K$4*'Data'!J59)</f>
        <v>0.02888667897342614</v>
      </c>
      <c r="L81" s="89">
        <f>K81+1</f>
        <v>1.028886678973426</v>
      </c>
      <c r="M81" s="58"/>
      <c r="N81" s="2"/>
      <c r="O81" s="2"/>
      <c r="P81" s="2"/>
      <c r="Q81" s="2"/>
      <c r="R81" s="2"/>
      <c r="S81" s="2"/>
    </row>
    <row r="82" ht="15" customHeight="1">
      <c r="A82" s="5">
        <v>57</v>
      </c>
      <c r="B82" s="31">
        <v>0.002530286069264188</v>
      </c>
      <c r="C82" s="31">
        <v>1.002530286069264</v>
      </c>
      <c r="D82" s="31"/>
      <c r="E82" s="31">
        <v>-0.001780644222435023</v>
      </c>
      <c r="F82" s="31">
        <v>0.9982193557775649</v>
      </c>
      <c r="G82" s="31"/>
      <c r="H82" s="31">
        <v>-0.00835311655170297</v>
      </c>
      <c r="I82" s="31">
        <v>0.991646883448297</v>
      </c>
      <c r="J82" s="88"/>
      <c r="K82" s="64">
        <f>($K$2*'Data'!E60)+($K$3*'Data'!H60)+($K$4*'Data'!J60)</f>
        <v>-0.0006498732036506556</v>
      </c>
      <c r="L82" s="89">
        <f>K82+1</f>
        <v>0.9993501267963494</v>
      </c>
      <c r="M82" s="58"/>
      <c r="N82" s="2"/>
      <c r="O82" s="2"/>
      <c r="P82" s="2"/>
      <c r="Q82" s="2"/>
      <c r="R82" s="2"/>
      <c r="S82" s="2"/>
    </row>
    <row r="83" ht="15" customHeight="1">
      <c r="A83" s="5">
        <v>58</v>
      </c>
      <c r="B83" s="31">
        <v>0.002171683346868463</v>
      </c>
      <c r="C83" s="31">
        <v>1.002171683346869</v>
      </c>
      <c r="D83" s="31"/>
      <c r="E83" s="31">
        <v>0.006227215176567458</v>
      </c>
      <c r="F83" s="31">
        <v>1.006227215176567</v>
      </c>
      <c r="G83" s="31"/>
      <c r="H83" s="31">
        <v>0.0124226049717902</v>
      </c>
      <c r="I83" s="31">
        <v>1.01242260497179</v>
      </c>
      <c r="J83" s="88"/>
      <c r="K83" s="64">
        <f>($K$2*'Data'!E61)+($K$3*'Data'!H61)+($K$4*'Data'!J61)</f>
        <v>0.005157286193805581</v>
      </c>
      <c r="L83" s="89">
        <f>K83+1</f>
        <v>1.005157286193806</v>
      </c>
      <c r="M83" s="58"/>
      <c r="N83" s="2"/>
      <c r="O83" s="2"/>
      <c r="P83" s="2"/>
      <c r="Q83" s="2"/>
      <c r="R83" s="2"/>
      <c r="S83" s="2"/>
    </row>
    <row r="84" ht="15" customHeight="1">
      <c r="A84" s="5">
        <v>59</v>
      </c>
      <c r="B84" s="31">
        <v>-0.01201282517563339</v>
      </c>
      <c r="C84" s="31">
        <v>0.9879871748243666</v>
      </c>
      <c r="D84" s="31"/>
      <c r="E84" s="31">
        <v>-0.01802535518485639</v>
      </c>
      <c r="F84" s="31">
        <v>0.9819746448151436</v>
      </c>
      <c r="G84" s="31"/>
      <c r="H84" s="31">
        <v>-0.02674235673939631</v>
      </c>
      <c r="I84" s="31">
        <v>0.9732576432606037</v>
      </c>
      <c r="J84" s="88"/>
      <c r="K84" s="64">
        <f>($K$2*'Data'!E62)+($K$3*'Data'!H62)+($K$4*'Data'!J62)</f>
        <v>-0.01667311941219793</v>
      </c>
      <c r="L84" s="89">
        <f>K84+1</f>
        <v>0.983326880587802</v>
      </c>
      <c r="M84" s="90"/>
      <c r="N84" s="2"/>
      <c r="O84" s="2"/>
      <c r="P84" s="2"/>
      <c r="Q84" s="2"/>
      <c r="R84" s="2"/>
      <c r="S84" s="2"/>
    </row>
    <row r="85" ht="15" customHeight="1">
      <c r="A85" s="5">
        <v>60</v>
      </c>
      <c r="B85" s="31">
        <v>0.01265559826482129</v>
      </c>
      <c r="C85" s="31">
        <v>1.012655598264821</v>
      </c>
      <c r="D85" s="31">
        <v>0.1375824482962706</v>
      </c>
      <c r="E85" s="31">
        <v>0.01667990743816796</v>
      </c>
      <c r="F85" s="31">
        <v>1.016679907438168</v>
      </c>
      <c r="G85" s="31">
        <v>0.1553129349757316</v>
      </c>
      <c r="H85" s="31">
        <v>0.02250788023395505</v>
      </c>
      <c r="I85" s="31">
        <v>1.022507880233955</v>
      </c>
      <c r="J85" s="88">
        <v>0.1789215678706697</v>
      </c>
      <c r="K85" s="64">
        <f>($K$2*'Data'!E63)+($K$3*'Data'!H63)+($K$4*'Data'!J63)</f>
        <v>0.01577807562694776</v>
      </c>
      <c r="L85" s="89">
        <f>K85+1</f>
        <v>1.015778075626948</v>
      </c>
      <c r="M85" s="89">
        <f>PRODUCT(L74:L85)-1</f>
        <v>0.1523766038900289</v>
      </c>
      <c r="N85" s="91"/>
      <c r="O85" s="2"/>
      <c r="P85" s="2"/>
      <c r="Q85" s="2"/>
      <c r="R85" s="2"/>
      <c r="S85" s="2"/>
    </row>
    <row r="86" ht="15" customHeight="1">
      <c r="A86" s="5">
        <v>61</v>
      </c>
      <c r="B86" s="31">
        <v>0.02934299464292671</v>
      </c>
      <c r="C86" s="31">
        <v>1.029342994642927</v>
      </c>
      <c r="D86" s="31"/>
      <c r="E86" s="31">
        <v>0.03946826079478304</v>
      </c>
      <c r="F86" s="31">
        <v>1.039468260794783</v>
      </c>
      <c r="G86" s="31"/>
      <c r="H86" s="31">
        <v>0.05407806567830716</v>
      </c>
      <c r="I86" s="31">
        <v>1.054078065678307</v>
      </c>
      <c r="J86" s="88"/>
      <c r="K86" s="64">
        <f>($K$2*'Data'!E64)+($K$3*'Data'!H64)+($K$4*'Data'!J64)</f>
        <v>0.03722599142894914</v>
      </c>
      <c r="L86" s="89">
        <f>K86+1</f>
        <v>1.037225991428949</v>
      </c>
      <c r="M86" s="66"/>
      <c r="N86" s="2"/>
      <c r="O86" s="2"/>
      <c r="P86" s="2"/>
      <c r="Q86" s="2"/>
      <c r="R86" s="2"/>
      <c r="S86" s="2"/>
    </row>
    <row r="87" ht="15" customHeight="1">
      <c r="A87" s="5">
        <v>62</v>
      </c>
      <c r="B87" s="31">
        <v>-0.01788410120501626</v>
      </c>
      <c r="C87" s="31">
        <v>0.9821158987949837</v>
      </c>
      <c r="D87" s="31"/>
      <c r="E87" s="31">
        <v>-0.02024905550946389</v>
      </c>
      <c r="F87" s="31">
        <v>0.9797509444905361</v>
      </c>
      <c r="G87" s="31"/>
      <c r="H87" s="31">
        <v>-0.02321625970421399</v>
      </c>
      <c r="I87" s="31">
        <v>0.976783740295786</v>
      </c>
      <c r="J87" s="88"/>
      <c r="K87" s="64">
        <f>($K$2*'Data'!E65)+($K$3*'Data'!H65)+($K$4*'Data'!J65)</f>
        <v>-0.01994793056431266</v>
      </c>
      <c r="L87" s="89">
        <f>K87+1</f>
        <v>0.9800520694356873</v>
      </c>
      <c r="M87" s="58"/>
      <c r="N87" s="2"/>
      <c r="O87" s="2"/>
      <c r="P87" s="2"/>
      <c r="Q87" s="2"/>
      <c r="R87" s="2"/>
      <c r="S87" s="2"/>
    </row>
    <row r="88" ht="15" customHeight="1">
      <c r="A88" s="5">
        <v>63</v>
      </c>
      <c r="B88" s="31">
        <v>-0.01205386393284984</v>
      </c>
      <c r="C88" s="31">
        <v>0.9879461360671502</v>
      </c>
      <c r="D88" s="31"/>
      <c r="E88" s="31">
        <v>-0.01936495938769194</v>
      </c>
      <c r="F88" s="31">
        <v>0.9806350406123081</v>
      </c>
      <c r="G88" s="31"/>
      <c r="H88" s="31">
        <v>-0.03005056770400148</v>
      </c>
      <c r="I88" s="31">
        <v>0.9699494322959985</v>
      </c>
      <c r="J88" s="88"/>
      <c r="K88" s="64">
        <f>($K$2*'Data'!E66)+($K$3*'Data'!H66)+($K$4*'Data'!J66)</f>
        <v>-0.01767770295695822</v>
      </c>
      <c r="L88" s="89">
        <f>K88+1</f>
        <v>0.9823222970430417</v>
      </c>
      <c r="M88" s="58"/>
      <c r="N88" s="2"/>
      <c r="O88" s="2"/>
      <c r="P88" s="2"/>
      <c r="Q88" s="2"/>
      <c r="R88" s="2"/>
      <c r="S88" s="2"/>
    </row>
    <row r="89" ht="15" customHeight="1">
      <c r="A89" s="5">
        <v>64</v>
      </c>
      <c r="B89" s="31">
        <v>0.01502078391092427</v>
      </c>
      <c r="C89" s="31">
        <v>1.015020783910924</v>
      </c>
      <c r="D89" s="31"/>
      <c r="E89" s="31">
        <v>0.01939870456231675</v>
      </c>
      <c r="F89" s="31">
        <v>1.019398704562317</v>
      </c>
      <c r="G89" s="31"/>
      <c r="H89" s="31">
        <v>0.02571392268718096</v>
      </c>
      <c r="I89" s="31">
        <v>1.025713922687181</v>
      </c>
      <c r="J89" s="88"/>
      <c r="K89" s="64">
        <f>($K$2*'Data'!E67)+($K$3*'Data'!H67)+($K$4*'Data'!J67)</f>
        <v>0.0184300558255809</v>
      </c>
      <c r="L89" s="89">
        <f>K89+1</f>
        <v>1.018430055825581</v>
      </c>
      <c r="M89" s="58"/>
      <c r="N89" s="2"/>
      <c r="O89" s="2"/>
      <c r="P89" s="2"/>
      <c r="Q89" s="2"/>
      <c r="R89" s="2"/>
      <c r="S89" s="2"/>
    </row>
    <row r="90" ht="15" customHeight="1">
      <c r="A90" s="5">
        <v>65</v>
      </c>
      <c r="B90" s="31">
        <v>-0.006082433114110903</v>
      </c>
      <c r="C90" s="31">
        <v>0.9939175668858891</v>
      </c>
      <c r="D90" s="31"/>
      <c r="E90" s="31">
        <v>-0.004437924701285322</v>
      </c>
      <c r="F90" s="31">
        <v>0.9955620752987147</v>
      </c>
      <c r="G90" s="31"/>
      <c r="H90" s="31">
        <v>-0.001637308106181766</v>
      </c>
      <c r="I90" s="31">
        <v>0.9983626918938182</v>
      </c>
      <c r="J90" s="88"/>
      <c r="K90" s="64">
        <f>($K$2*'Data'!E68)+($K$3*'Data'!H68)+($K$4*'Data'!J68)</f>
        <v>-0.005015978792424308</v>
      </c>
      <c r="L90" s="89">
        <f>K90+1</f>
        <v>0.9949840212075757</v>
      </c>
      <c r="M90" s="58"/>
      <c r="N90" s="2"/>
      <c r="O90" s="2"/>
      <c r="P90" s="2"/>
      <c r="Q90" s="2"/>
      <c r="R90" s="2"/>
      <c r="S90" s="2"/>
    </row>
    <row r="91" ht="15" customHeight="1">
      <c r="A91" s="5">
        <v>66</v>
      </c>
      <c r="B91" s="31">
        <v>0.007228738143734897</v>
      </c>
      <c r="C91" s="31">
        <v>1.007228738143735</v>
      </c>
      <c r="D91" s="31"/>
      <c r="E91" s="31">
        <v>0.003719892166072655</v>
      </c>
      <c r="F91" s="31">
        <v>1.003719892166073</v>
      </c>
      <c r="G91" s="31"/>
      <c r="H91" s="31">
        <v>-0.001742537155495482</v>
      </c>
      <c r="I91" s="31">
        <v>0.9982574628445046</v>
      </c>
      <c r="J91" s="88"/>
      <c r="K91" s="64">
        <f>($K$2*'Data'!E69)+($K$3*'Data'!H69)+($K$4*'Data'!J69)</f>
        <v>0.004696683838025604</v>
      </c>
      <c r="L91" s="89">
        <f>K91+1</f>
        <v>1.004696683838026</v>
      </c>
      <c r="M91" s="58"/>
      <c r="N91" s="2"/>
      <c r="O91" s="2"/>
      <c r="P91" s="2"/>
      <c r="Q91" s="2"/>
      <c r="R91" s="2"/>
      <c r="S91" s="2"/>
    </row>
    <row r="92" ht="15" customHeight="1">
      <c r="A92" s="5">
        <v>67</v>
      </c>
      <c r="B92" s="31">
        <v>0.01732919041262131</v>
      </c>
      <c r="C92" s="31">
        <v>1.017329190412621</v>
      </c>
      <c r="D92" s="31"/>
      <c r="E92" s="31">
        <v>0.020277673992999</v>
      </c>
      <c r="F92" s="31">
        <v>1.020277673992999</v>
      </c>
      <c r="G92" s="31"/>
      <c r="H92" s="31">
        <v>0.02435350592813245</v>
      </c>
      <c r="I92" s="31">
        <v>1.024353505928132</v>
      </c>
      <c r="J92" s="88"/>
      <c r="K92" s="64">
        <f>($K$2*'Data'!E70)+($K$3*'Data'!H70)+($K$4*'Data'!J70)</f>
        <v>0.01971399981562112</v>
      </c>
      <c r="L92" s="89">
        <f>K92+1</f>
        <v>1.019713999815621</v>
      </c>
      <c r="M92" s="58"/>
      <c r="N92" s="2"/>
      <c r="O92" s="2"/>
      <c r="P92" s="2"/>
      <c r="Q92" s="2"/>
      <c r="R92" s="2"/>
      <c r="S92" s="2"/>
    </row>
    <row r="93" ht="15" customHeight="1">
      <c r="A93" s="5">
        <v>68</v>
      </c>
      <c r="B93" s="31">
        <v>0.001847266206684846</v>
      </c>
      <c r="C93" s="31">
        <v>1.001847266206685</v>
      </c>
      <c r="D93" s="31"/>
      <c r="E93" s="31">
        <v>0.005592093183630438</v>
      </c>
      <c r="F93" s="31">
        <v>1.00559209318363</v>
      </c>
      <c r="G93" s="31"/>
      <c r="H93" s="31">
        <v>0.01136279969649739</v>
      </c>
      <c r="I93" s="31">
        <v>1.011362799696497</v>
      </c>
      <c r="J93" s="88"/>
      <c r="K93" s="64">
        <f>($K$2*'Data'!E71)+($K$3*'Data'!H71)+($K$4*'Data'!J71)</f>
        <v>0.00457915341566976</v>
      </c>
      <c r="L93" s="89">
        <f>K93+1</f>
        <v>1.00457915341567</v>
      </c>
      <c r="M93" s="58"/>
      <c r="N93" s="2"/>
      <c r="O93" s="2"/>
      <c r="P93" s="2"/>
      <c r="Q93" s="2"/>
      <c r="R93" s="2"/>
      <c r="S93" s="2"/>
    </row>
    <row r="94" ht="15" customHeight="1">
      <c r="A94" s="5">
        <v>69</v>
      </c>
      <c r="B94" s="31">
        <v>-0.008494713747226114</v>
      </c>
      <c r="C94" s="31">
        <v>0.9915052862527739</v>
      </c>
      <c r="D94" s="31"/>
      <c r="E94" s="31">
        <v>-0.01424866039478292</v>
      </c>
      <c r="F94" s="31">
        <v>0.9857513396052171</v>
      </c>
      <c r="G94" s="31"/>
      <c r="H94" s="31">
        <v>-0.02263517482323159</v>
      </c>
      <c r="I94" s="31">
        <v>0.9773648251767684</v>
      </c>
      <c r="J94" s="88"/>
      <c r="K94" s="64">
        <f>($K$2*'Data'!E72)+($K$3*'Data'!H72)+($K$4*'Data'!J72)</f>
        <v>-0.01293237650433699</v>
      </c>
      <c r="L94" s="89">
        <f>K94+1</f>
        <v>0.987067623495663</v>
      </c>
      <c r="M94" s="58"/>
      <c r="N94" s="2"/>
      <c r="O94" s="2"/>
      <c r="P94" s="2"/>
      <c r="Q94" s="2"/>
      <c r="R94" s="2"/>
      <c r="S94" s="2"/>
    </row>
    <row r="95" ht="15" customHeight="1">
      <c r="A95" s="5">
        <v>70</v>
      </c>
      <c r="B95" s="31">
        <v>0.02141278947947228</v>
      </c>
      <c r="C95" s="31">
        <v>1.021412789479472</v>
      </c>
      <c r="D95" s="31"/>
      <c r="E95" s="31">
        <v>0.02346581863077877</v>
      </c>
      <c r="F95" s="31">
        <v>1.023465818630779</v>
      </c>
      <c r="G95" s="31"/>
      <c r="H95" s="31">
        <v>0.0260665357892615</v>
      </c>
      <c r="I95" s="31">
        <v>1.026066535789262</v>
      </c>
      <c r="J95" s="88"/>
      <c r="K95" s="64">
        <f>($K$2*'Data'!E73)+($K$3*'Data'!H73)+($K$4*'Data'!J73)</f>
        <v>0.02319197462719065</v>
      </c>
      <c r="L95" s="89">
        <f>K95+1</f>
        <v>1.023191974627191</v>
      </c>
      <c r="M95" s="58"/>
      <c r="N95" s="2"/>
      <c r="O95" s="2"/>
      <c r="P95" s="2"/>
      <c r="Q95" s="2"/>
      <c r="R95" s="2"/>
      <c r="S95" s="2"/>
    </row>
    <row r="96" ht="15" customHeight="1">
      <c r="A96" s="5">
        <v>71</v>
      </c>
      <c r="B96" s="31">
        <v>-0.02238040548109168</v>
      </c>
      <c r="C96" s="31">
        <v>0.9776195945189083</v>
      </c>
      <c r="D96" s="31"/>
      <c r="E96" s="31">
        <v>-0.02900051982423658</v>
      </c>
      <c r="F96" s="31">
        <v>0.9709994801757634</v>
      </c>
      <c r="G96" s="31"/>
      <c r="H96" s="31">
        <v>-0.03826225815490867</v>
      </c>
      <c r="I96" s="31">
        <v>0.9617377418450913</v>
      </c>
      <c r="J96" s="88"/>
      <c r="K96" s="64">
        <f>($K$2*'Data'!E74)+($K$3*'Data'!H74)+($K$4*'Data'!J74)</f>
        <v>-0.02767970783047298</v>
      </c>
      <c r="L96" s="89">
        <f>K96+1</f>
        <v>0.972320292169527</v>
      </c>
      <c r="M96" s="90"/>
      <c r="N96" s="2"/>
      <c r="O96" s="2"/>
      <c r="P96" s="2"/>
      <c r="Q96" s="2"/>
      <c r="R96" s="2"/>
      <c r="S96" s="2"/>
    </row>
    <row r="97" ht="15" customHeight="1">
      <c r="A97" s="5">
        <v>72</v>
      </c>
      <c r="B97" s="31">
        <v>0.007260147927033681</v>
      </c>
      <c r="C97" s="31">
        <v>1.007260147927034</v>
      </c>
      <c r="D97" s="31">
        <v>0.03152659619448328</v>
      </c>
      <c r="E97" s="31">
        <v>0.009327606074661696</v>
      </c>
      <c r="F97" s="31">
        <v>1.009327606074662</v>
      </c>
      <c r="G97" s="31">
        <v>0.03202777534679635</v>
      </c>
      <c r="H97" s="31">
        <v>0.01239905439192601</v>
      </c>
      <c r="I97" s="31">
        <v>1.012399054391926</v>
      </c>
      <c r="J97" s="88">
        <v>0.03270172633428636</v>
      </c>
      <c r="K97" s="64">
        <f>($K$2*'Data'!E75)+($K$3*'Data'!H75)+($K$4*'Data'!J75)</f>
        <v>0.008825610989843545</v>
      </c>
      <c r="L97" s="89">
        <f>K97+1</f>
        <v>1.008825610989843</v>
      </c>
      <c r="M97" s="89">
        <f>PRODUCT(L86:L97)-1</f>
        <v>0.03169386971538279</v>
      </c>
      <c r="N97" s="91"/>
      <c r="O97" s="2"/>
      <c r="P97" s="2"/>
      <c r="Q97" s="2"/>
      <c r="R97" s="2"/>
      <c r="S97" s="2"/>
    </row>
    <row r="98" ht="15" customHeight="1">
      <c r="A98" s="5">
        <v>73</v>
      </c>
      <c r="B98" s="31">
        <v>0.005871126847406095</v>
      </c>
      <c r="C98" s="31">
        <v>1.005871126847406</v>
      </c>
      <c r="D98" s="31"/>
      <c r="E98" s="31">
        <v>0.0008162862077559997</v>
      </c>
      <c r="F98" s="31">
        <v>1.000816286207756</v>
      </c>
      <c r="G98" s="31"/>
      <c r="H98" s="31">
        <v>-0.006938125504491339</v>
      </c>
      <c r="I98" s="31">
        <v>0.9930618744955086</v>
      </c>
      <c r="J98" s="88"/>
      <c r="K98" s="64">
        <f>($K$2*'Data'!E76)+($K$3*'Data'!H76)+($K$4*'Data'!J76)</f>
        <v>0.002166071744054622</v>
      </c>
      <c r="L98" s="89">
        <f>K98+1</f>
        <v>1.002166071744055</v>
      </c>
      <c r="M98" s="66"/>
      <c r="N98" s="2"/>
      <c r="O98" s="2"/>
      <c r="P98" s="2"/>
      <c r="Q98" s="2"/>
      <c r="R98" s="2"/>
      <c r="S98" s="2"/>
    </row>
    <row r="99" ht="15" customHeight="1">
      <c r="A99" s="5">
        <v>74</v>
      </c>
      <c r="B99" s="31">
        <v>0.01973073881672701</v>
      </c>
      <c r="C99" s="31">
        <v>1.019730738816727</v>
      </c>
      <c r="D99" s="31"/>
      <c r="E99" s="31">
        <v>0.01715720508467834</v>
      </c>
      <c r="F99" s="31">
        <v>1.017157205084678</v>
      </c>
      <c r="G99" s="31"/>
      <c r="H99" s="31">
        <v>0.01277516033396394</v>
      </c>
      <c r="I99" s="31">
        <v>1.012775160333964</v>
      </c>
      <c r="J99" s="88"/>
      <c r="K99" s="64">
        <f>($K$2*'Data'!E77)+($K$3*'Data'!H77)+($K$4*'Data'!J77)</f>
        <v>0.01806146059401121</v>
      </c>
      <c r="L99" s="89">
        <f>K99+1</f>
        <v>1.018061460594011</v>
      </c>
      <c r="M99" s="58"/>
      <c r="N99" s="2"/>
      <c r="O99" s="2"/>
      <c r="P99" s="2"/>
      <c r="Q99" s="2"/>
      <c r="R99" s="2"/>
      <c r="S99" s="2"/>
    </row>
    <row r="100" ht="15" customHeight="1">
      <c r="A100" s="5">
        <v>75</v>
      </c>
      <c r="B100" s="31">
        <v>0.04556682627677761</v>
      </c>
      <c r="C100" s="31">
        <v>1.045566826276778</v>
      </c>
      <c r="D100" s="31"/>
      <c r="E100" s="31">
        <v>0.04434858215337737</v>
      </c>
      <c r="F100" s="31">
        <v>1.044348582153377</v>
      </c>
      <c r="G100" s="31"/>
      <c r="H100" s="31">
        <v>0.04123220018073205</v>
      </c>
      <c r="I100" s="31">
        <v>1.041232200180732</v>
      </c>
      <c r="J100" s="88"/>
      <c r="K100" s="64">
        <f>($K$2*'Data'!E78)+($K$3*'Data'!H78)+($K$4*'Data'!J78)</f>
        <v>0.04529765107799991</v>
      </c>
      <c r="L100" s="89">
        <f>K100+1</f>
        <v>1.045297651078</v>
      </c>
      <c r="M100" s="58"/>
      <c r="N100" s="2"/>
      <c r="O100" s="2"/>
      <c r="P100" s="2"/>
      <c r="Q100" s="2"/>
      <c r="R100" s="2"/>
      <c r="S100" s="2"/>
    </row>
    <row r="101" ht="15" customHeight="1">
      <c r="A101" s="5">
        <v>76</v>
      </c>
      <c r="B101" s="31">
        <v>0.02295221052210493</v>
      </c>
      <c r="C101" s="31">
        <v>1.022952210522105</v>
      </c>
      <c r="D101" s="31"/>
      <c r="E101" s="31">
        <v>0.02888491290260971</v>
      </c>
      <c r="F101" s="31">
        <v>1.02888491290261</v>
      </c>
      <c r="G101" s="31"/>
      <c r="H101" s="31">
        <v>0.03737638603834237</v>
      </c>
      <c r="I101" s="31">
        <v>1.037376386038342</v>
      </c>
      <c r="J101" s="88"/>
      <c r="K101" s="64">
        <f>($K$2*'Data'!E79)+($K$3*'Data'!H79)+($K$4*'Data'!J79)</f>
        <v>0.02760552752499577</v>
      </c>
      <c r="L101" s="89">
        <f>K101+1</f>
        <v>1.027605527524996</v>
      </c>
      <c r="M101" s="58"/>
      <c r="N101" s="2"/>
      <c r="O101" s="2"/>
      <c r="P101" s="2"/>
      <c r="Q101" s="2"/>
      <c r="R101" s="2"/>
      <c r="S101" s="2"/>
    </row>
    <row r="102" ht="15" customHeight="1">
      <c r="A102" s="5">
        <v>77</v>
      </c>
      <c r="B102" s="31">
        <v>0.01790313486959204</v>
      </c>
      <c r="C102" s="31">
        <v>1.017903134869592</v>
      </c>
      <c r="D102" s="31"/>
      <c r="E102" s="31">
        <v>0.01583785021277849</v>
      </c>
      <c r="F102" s="31">
        <v>1.015837850212779</v>
      </c>
      <c r="G102" s="31"/>
      <c r="H102" s="31">
        <v>0.01228102427007415</v>
      </c>
      <c r="I102" s="31">
        <v>1.012281024270074</v>
      </c>
      <c r="J102" s="88"/>
      <c r="K102" s="64">
        <f>($K$2*'Data'!E80)+($K$3*'Data'!H80)+($K$4*'Data'!J80)</f>
        <v>0.01658362085572388</v>
      </c>
      <c r="L102" s="89">
        <f>K102+1</f>
        <v>1.016583620855724</v>
      </c>
      <c r="M102" s="58"/>
      <c r="N102" s="2"/>
      <c r="O102" s="2"/>
      <c r="P102" s="2"/>
      <c r="Q102" s="2"/>
      <c r="R102" s="2"/>
      <c r="S102" s="2"/>
    </row>
    <row r="103" ht="15" customHeight="1">
      <c r="A103" s="5">
        <v>78</v>
      </c>
      <c r="B103" s="31">
        <v>0.007285018778757285</v>
      </c>
      <c r="C103" s="31">
        <v>1.007285018778757</v>
      </c>
      <c r="D103" s="31"/>
      <c r="E103" s="31">
        <v>0.005757615652319036</v>
      </c>
      <c r="F103" s="31">
        <v>1.005757615652319</v>
      </c>
      <c r="G103" s="31"/>
      <c r="H103" s="31">
        <v>0.003351698389306419</v>
      </c>
      <c r="I103" s="31">
        <v>1.003351698389306</v>
      </c>
      <c r="J103" s="88"/>
      <c r="K103" s="64">
        <f>($K$2*'Data'!E81)+($K$3*'Data'!H81)+($K$4*'Data'!J81)</f>
        <v>0.00619687272060622</v>
      </c>
      <c r="L103" s="89">
        <f>K103+1</f>
        <v>1.006196872720606</v>
      </c>
      <c r="M103" s="58"/>
      <c r="N103" s="2"/>
      <c r="O103" s="2"/>
      <c r="P103" s="2"/>
      <c r="Q103" s="2"/>
      <c r="R103" s="2"/>
      <c r="S103" s="2"/>
    </row>
    <row r="104" ht="15" customHeight="1">
      <c r="A104" s="5">
        <v>79</v>
      </c>
      <c r="B104" s="31">
        <v>0.009955863438528952</v>
      </c>
      <c r="C104" s="31">
        <v>1.009955863438529</v>
      </c>
      <c r="D104" s="31"/>
      <c r="E104" s="31">
        <v>0.01632306199744867</v>
      </c>
      <c r="F104" s="31">
        <v>1.016323061997449</v>
      </c>
      <c r="G104" s="31"/>
      <c r="H104" s="31">
        <v>0.02587314502186392</v>
      </c>
      <c r="I104" s="31">
        <v>1.025873145021864</v>
      </c>
      <c r="J104" s="88"/>
      <c r="K104" s="64">
        <f>($K$2*'Data'!E82)+($K$3*'Data'!H82)+($K$4*'Data'!J82)</f>
        <v>0.0147316197647009</v>
      </c>
      <c r="L104" s="89">
        <f>K104+1</f>
        <v>1.014731619764701</v>
      </c>
      <c r="M104" s="58"/>
      <c r="N104" s="2"/>
      <c r="O104" s="2"/>
      <c r="P104" s="2"/>
      <c r="Q104" s="2"/>
      <c r="R104" s="2"/>
      <c r="S104" s="2"/>
    </row>
    <row r="105" ht="15" customHeight="1">
      <c r="A105" s="5">
        <v>80</v>
      </c>
      <c r="B105" s="31">
        <v>-0.01918228463853606</v>
      </c>
      <c r="C105" s="31">
        <v>0.9808177153614639</v>
      </c>
      <c r="D105" s="31"/>
      <c r="E105" s="31">
        <v>-0.01834996200803814</v>
      </c>
      <c r="F105" s="31">
        <v>0.9816500379919618</v>
      </c>
      <c r="G105" s="31"/>
      <c r="H105" s="31">
        <v>-0.01634994917639655</v>
      </c>
      <c r="I105" s="31">
        <v>0.9836500508236035</v>
      </c>
      <c r="J105" s="88"/>
      <c r="K105" s="64">
        <f>($K$2*'Data'!E83)+($K$3*'Data'!H83)+($K$4*'Data'!J83)</f>
        <v>-0.01893380710860997</v>
      </c>
      <c r="L105" s="89">
        <f>K105+1</f>
        <v>0.9810661928913901</v>
      </c>
      <c r="M105" s="58"/>
      <c r="N105" s="2"/>
      <c r="O105" s="2"/>
      <c r="P105" s="2"/>
      <c r="Q105" s="2"/>
      <c r="R105" s="2"/>
      <c r="S105" s="2"/>
    </row>
    <row r="106" ht="15" customHeight="1">
      <c r="A106" s="5">
        <v>81</v>
      </c>
      <c r="B106" s="31">
        <v>0.0132446113689292</v>
      </c>
      <c r="C106" s="31">
        <v>1.013244611368929</v>
      </c>
      <c r="D106" s="31"/>
      <c r="E106" s="31">
        <v>0.01370346640616277</v>
      </c>
      <c r="F106" s="31">
        <v>1.013703466406163</v>
      </c>
      <c r="G106" s="31"/>
      <c r="H106" s="31">
        <v>0.01413575582715396</v>
      </c>
      <c r="I106" s="31">
        <v>1.014135755827154</v>
      </c>
      <c r="J106" s="88"/>
      <c r="K106" s="64">
        <f>($K$2*'Data'!E84)+($K$3*'Data'!H84)+($K$4*'Data'!J84)</f>
        <v>0.01371674921428396</v>
      </c>
      <c r="L106" s="89">
        <f>K106+1</f>
        <v>1.013716749214284</v>
      </c>
      <c r="M106" s="58"/>
      <c r="N106" s="2"/>
      <c r="O106" s="2"/>
      <c r="P106" s="2"/>
      <c r="Q106" s="2"/>
      <c r="R106" s="2"/>
      <c r="S106" s="2"/>
    </row>
    <row r="107" ht="15" customHeight="1">
      <c r="A107" s="5">
        <v>82</v>
      </c>
      <c r="B107" s="31">
        <v>0.002892029276376479</v>
      </c>
      <c r="C107" s="31">
        <v>1.002892029276377</v>
      </c>
      <c r="D107" s="31"/>
      <c r="E107" s="31">
        <v>-0.000117216070020952</v>
      </c>
      <c r="F107" s="31">
        <v>0.9998827839299791</v>
      </c>
      <c r="G107" s="31"/>
      <c r="H107" s="31">
        <v>-0.004659039857166449</v>
      </c>
      <c r="I107" s="31">
        <v>0.9953409601428336</v>
      </c>
      <c r="J107" s="88"/>
      <c r="K107" s="64">
        <f>($K$2*'Data'!E85)+($K$3*'Data'!H85)+($K$4*'Data'!J85)</f>
        <v>0.000649073150353082</v>
      </c>
      <c r="L107" s="89">
        <f>K107+1</f>
        <v>1.000649073150353</v>
      </c>
      <c r="M107" s="58"/>
      <c r="N107" s="2"/>
      <c r="O107" s="2"/>
      <c r="P107" s="2"/>
      <c r="Q107" s="2"/>
      <c r="R107" s="2"/>
      <c r="S107" s="2"/>
    </row>
    <row r="108" ht="15" customHeight="1">
      <c r="A108" s="5">
        <v>83</v>
      </c>
      <c r="B108" s="31">
        <v>0.01991850193439295</v>
      </c>
      <c r="C108" s="31">
        <v>1.019918501934393</v>
      </c>
      <c r="D108" s="31"/>
      <c r="E108" s="31">
        <v>0.02500907458093948</v>
      </c>
      <c r="F108" s="31">
        <v>1.025009074580939</v>
      </c>
      <c r="G108" s="31"/>
      <c r="H108" s="31">
        <v>0.03229857554750205</v>
      </c>
      <c r="I108" s="31">
        <v>1.032298575547502</v>
      </c>
      <c r="J108" s="88"/>
      <c r="K108" s="64">
        <f>($K$2*'Data'!E86)+($K$3*'Data'!H86)+($K$4*'Data'!J86)</f>
        <v>0.02390961042093145</v>
      </c>
      <c r="L108" s="89">
        <f>K108+1</f>
        <v>1.023909610420932</v>
      </c>
      <c r="M108" s="90"/>
      <c r="N108" s="2"/>
      <c r="O108" s="2"/>
      <c r="P108" s="2"/>
      <c r="Q108" s="2"/>
      <c r="R108" s="2"/>
      <c r="S108" s="2"/>
    </row>
    <row r="109" ht="15" customHeight="1">
      <c r="A109" s="5">
        <v>84</v>
      </c>
      <c r="B109" s="31">
        <v>0.01272166145394774</v>
      </c>
      <c r="C109" s="31">
        <v>1.012721661453948</v>
      </c>
      <c r="D109" s="31">
        <v>0.169522465329617</v>
      </c>
      <c r="E109" s="31">
        <v>0.01516583833054504</v>
      </c>
      <c r="F109" s="31">
        <v>1.015165838330545</v>
      </c>
      <c r="G109" s="31">
        <v>0.1759412913864342</v>
      </c>
      <c r="H109" s="31">
        <v>0.01863937906307677</v>
      </c>
      <c r="I109" s="31">
        <v>1.018639379063077</v>
      </c>
      <c r="J109" s="88">
        <v>0.1818316731233807</v>
      </c>
      <c r="K109" s="64">
        <f>($K$2*'Data'!E87)+($K$3*'Data'!H87)+($K$4*'Data'!J87)</f>
        <v>0.01465115640257784</v>
      </c>
      <c r="L109" s="89">
        <f>K109+1</f>
        <v>1.014651156402578</v>
      </c>
      <c r="M109" s="89">
        <f>PRODUCT(L98:L109)-1</f>
        <v>0.1760680936908727</v>
      </c>
      <c r="N109" s="91"/>
      <c r="O109" s="2"/>
      <c r="P109" s="2"/>
      <c r="Q109" s="2"/>
      <c r="R109" s="2"/>
      <c r="S109" s="2"/>
    </row>
    <row r="110" ht="15" customHeight="1">
      <c r="A110" s="5">
        <v>85</v>
      </c>
      <c r="B110" s="31">
        <v>-0.0006342373448377102</v>
      </c>
      <c r="C110" s="31">
        <v>0.9993657626551623</v>
      </c>
      <c r="D110" s="31"/>
      <c r="E110" s="31">
        <v>0.004006147339677716</v>
      </c>
      <c r="F110" s="31">
        <v>1.004006147339678</v>
      </c>
      <c r="G110" s="31"/>
      <c r="H110" s="31">
        <v>0.01122904481818221</v>
      </c>
      <c r="I110" s="31">
        <v>1.011229044818182</v>
      </c>
      <c r="J110" s="88"/>
      <c r="K110" s="64">
        <f>($K$2*'Data'!E88)+($K$3*'Data'!H88)+($K$4*'Data'!J88)</f>
        <v>0.00271489094268318</v>
      </c>
      <c r="L110" s="89">
        <f>K110+1</f>
        <v>1.002714890942683</v>
      </c>
      <c r="M110" s="66"/>
      <c r="N110" s="2"/>
      <c r="O110" s="2"/>
      <c r="P110" s="2"/>
      <c r="Q110" s="2"/>
      <c r="R110" s="2"/>
      <c r="S110" s="2"/>
    </row>
    <row r="111" ht="15" customHeight="1">
      <c r="A111" s="5">
        <v>86</v>
      </c>
      <c r="B111" s="31">
        <v>0.001703217858984355</v>
      </c>
      <c r="C111" s="31">
        <v>1.001703217858984</v>
      </c>
      <c r="D111" s="31"/>
      <c r="E111" s="31">
        <v>0.002567645146784262</v>
      </c>
      <c r="F111" s="31">
        <v>1.002567645146784</v>
      </c>
      <c r="G111" s="31"/>
      <c r="H111" s="31">
        <v>0.003964701199805318</v>
      </c>
      <c r="I111" s="31">
        <v>1.003964701199805</v>
      </c>
      <c r="J111" s="88"/>
      <c r="K111" s="64">
        <f>($K$2*'Data'!E89)+($K$3*'Data'!H89)+($K$4*'Data'!J89)</f>
        <v>0.002301330764173687</v>
      </c>
      <c r="L111" s="89">
        <f>K111+1</f>
        <v>1.002301330764174</v>
      </c>
      <c r="M111" s="58"/>
      <c r="N111" s="2"/>
      <c r="O111" s="2"/>
      <c r="P111" s="2"/>
      <c r="Q111" s="2"/>
      <c r="R111" s="2"/>
      <c r="S111" s="2"/>
    </row>
    <row r="112" ht="15" customHeight="1">
      <c r="A112" s="5">
        <v>87</v>
      </c>
      <c r="B112" s="31">
        <v>0.002846464766951364</v>
      </c>
      <c r="C112" s="31">
        <v>1.002846464766951</v>
      </c>
      <c r="D112" s="31"/>
      <c r="E112" s="31">
        <v>0.006151616509839153</v>
      </c>
      <c r="F112" s="31">
        <v>1.006151616509839</v>
      </c>
      <c r="G112" s="31"/>
      <c r="H112" s="31">
        <v>0.01123118142682827</v>
      </c>
      <c r="I112" s="31">
        <v>1.011231181426828</v>
      </c>
      <c r="J112" s="88"/>
      <c r="K112" s="64">
        <f>($K$2*'Data'!E90)+($K$3*'Data'!H90)+($K$4*'Data'!J90)</f>
        <v>0.005264409922788493</v>
      </c>
      <c r="L112" s="89">
        <f>K112+1</f>
        <v>1.005264409922789</v>
      </c>
      <c r="M112" s="58"/>
      <c r="N112" s="2"/>
      <c r="O112" s="2"/>
      <c r="P112" s="2"/>
      <c r="Q112" s="2"/>
      <c r="R112" s="2"/>
      <c r="S112" s="2"/>
    </row>
    <row r="113" ht="15" customHeight="1">
      <c r="A113" s="5">
        <v>88</v>
      </c>
      <c r="B113" s="31">
        <v>0.002012688430666504</v>
      </c>
      <c r="C113" s="31">
        <v>1.002012688430667</v>
      </c>
      <c r="D113" s="31"/>
      <c r="E113" s="31">
        <v>0.004474415371240682</v>
      </c>
      <c r="F113" s="31">
        <v>1.004474415371241</v>
      </c>
      <c r="G113" s="31"/>
      <c r="H113" s="31">
        <v>0.008299225899952732</v>
      </c>
      <c r="I113" s="31">
        <v>1.008299225899953</v>
      </c>
      <c r="J113" s="88"/>
      <c r="K113" s="64">
        <f>($K$2*'Data'!E91)+($K$3*'Data'!H91)+($K$4*'Data'!J91)</f>
        <v>0.003792873577171746</v>
      </c>
      <c r="L113" s="89">
        <f>K113+1</f>
        <v>1.003792873577172</v>
      </c>
      <c r="M113" s="58"/>
      <c r="N113" s="2"/>
      <c r="O113" s="2"/>
      <c r="P113" s="2"/>
      <c r="Q113" s="2"/>
      <c r="R113" s="2"/>
      <c r="S113" s="2"/>
    </row>
    <row r="114" ht="15" customHeight="1">
      <c r="A114" s="5">
        <v>89</v>
      </c>
      <c r="B114" s="31">
        <v>0.001098418787083762</v>
      </c>
      <c r="C114" s="31">
        <v>1.001098418787084</v>
      </c>
      <c r="D114" s="31"/>
      <c r="E114" s="31">
        <v>0.0003479300537964417</v>
      </c>
      <c r="F114" s="31">
        <v>1.000347930053797</v>
      </c>
      <c r="G114" s="31"/>
      <c r="H114" s="31">
        <v>-0.0007008831264569191</v>
      </c>
      <c r="I114" s="31">
        <v>0.9992991168735431</v>
      </c>
      <c r="J114" s="88"/>
      <c r="K114" s="64">
        <f>($K$2*'Data'!E92)+($K$3*'Data'!H92)+($K$4*'Data'!J92)</f>
        <v>0.0004970922772794617</v>
      </c>
      <c r="L114" s="89">
        <f>K114+1</f>
        <v>1.00049709227728</v>
      </c>
      <c r="M114" s="58"/>
      <c r="N114" s="2"/>
      <c r="O114" s="2"/>
      <c r="P114" s="2"/>
      <c r="Q114" s="2"/>
      <c r="R114" s="2"/>
      <c r="S114" s="2"/>
    </row>
    <row r="115" ht="15" customHeight="1">
      <c r="A115" s="5">
        <v>90</v>
      </c>
      <c r="B115" s="31">
        <v>0.007937688100693277</v>
      </c>
      <c r="C115" s="31">
        <v>1.007937688100693</v>
      </c>
      <c r="D115" s="31"/>
      <c r="E115" s="31">
        <v>0.00902292908902355</v>
      </c>
      <c r="F115" s="31">
        <v>1.009022929089024</v>
      </c>
      <c r="G115" s="31"/>
      <c r="H115" s="31">
        <v>0.01056668318779819</v>
      </c>
      <c r="I115" s="31">
        <v>1.010566683187798</v>
      </c>
      <c r="J115" s="88"/>
      <c r="K115" s="64">
        <f>($K$2*'Data'!E93)+($K$3*'Data'!H93)+($K$4*'Data'!J93)</f>
        <v>0.008793672533801365</v>
      </c>
      <c r="L115" s="89">
        <f>K115+1</f>
        <v>1.008793672533801</v>
      </c>
      <c r="M115" s="58"/>
      <c r="N115" s="2"/>
      <c r="O115" s="2"/>
      <c r="P115" s="2"/>
      <c r="Q115" s="2"/>
      <c r="R115" s="2"/>
      <c r="S115" s="2"/>
    </row>
    <row r="116" ht="15" customHeight="1">
      <c r="A116" s="5">
        <v>91</v>
      </c>
      <c r="B116" s="31">
        <v>0.00419858386174389</v>
      </c>
      <c r="C116" s="31">
        <v>1.004198583861744</v>
      </c>
      <c r="D116" s="31"/>
      <c r="E116" s="31">
        <v>-0.003948807996401308</v>
      </c>
      <c r="F116" s="31">
        <v>0.9960511920035987</v>
      </c>
      <c r="G116" s="31"/>
      <c r="H116" s="31">
        <v>-0.01636845613002371</v>
      </c>
      <c r="I116" s="31">
        <v>0.9836315438699763</v>
      </c>
      <c r="J116" s="88"/>
      <c r="K116" s="64">
        <f>($K$2*'Data'!E94)+($K$3*'Data'!H94)+($K$4*'Data'!J94)</f>
        <v>-0.001812679858662707</v>
      </c>
      <c r="L116" s="89">
        <f>K116+1</f>
        <v>0.9981873201413373</v>
      </c>
      <c r="M116" s="58"/>
      <c r="N116" s="2"/>
      <c r="O116" s="2"/>
      <c r="P116" s="2"/>
      <c r="Q116" s="2"/>
      <c r="R116" s="2"/>
      <c r="S116" s="2"/>
    </row>
    <row r="117" ht="15" customHeight="1">
      <c r="A117" s="5">
        <v>92</v>
      </c>
      <c r="B117" s="31">
        <v>-0.001752909990911508</v>
      </c>
      <c r="C117" s="31">
        <v>0.9982470900090885</v>
      </c>
      <c r="D117" s="31"/>
      <c r="E117" s="31">
        <v>-0.002310803026718355</v>
      </c>
      <c r="F117" s="31">
        <v>0.9976891969732816</v>
      </c>
      <c r="G117" s="31"/>
      <c r="H117" s="31">
        <v>-0.002975599159653402</v>
      </c>
      <c r="I117" s="31">
        <v>0.9970244008403466</v>
      </c>
      <c r="J117" s="88"/>
      <c r="K117" s="64">
        <f>($K$2*'Data'!E95)+($K$3*'Data'!H95)+($K$4*'Data'!J95)</f>
        <v>-0.002257351478154255</v>
      </c>
      <c r="L117" s="89">
        <f>K117+1</f>
        <v>0.9977426485218458</v>
      </c>
      <c r="M117" s="58"/>
      <c r="N117" s="2"/>
      <c r="O117" s="2"/>
      <c r="P117" s="2"/>
      <c r="Q117" s="2"/>
      <c r="R117" s="2"/>
      <c r="S117" s="2"/>
    </row>
    <row r="118" ht="15" customHeight="1">
      <c r="A118" s="5">
        <v>93</v>
      </c>
      <c r="B118" s="31">
        <v>0.01839185392272001</v>
      </c>
      <c r="C118" s="31">
        <v>1.01839185392272</v>
      </c>
      <c r="D118" s="31"/>
      <c r="E118" s="31">
        <v>0.02434820767415332</v>
      </c>
      <c r="F118" s="31">
        <v>1.024348207674153</v>
      </c>
      <c r="G118" s="31"/>
      <c r="H118" s="31">
        <v>0.03299933666716017</v>
      </c>
      <c r="I118" s="31">
        <v>1.03299933666716</v>
      </c>
      <c r="J118" s="88"/>
      <c r="K118" s="64">
        <f>($K$2*'Data'!E96)+($K$3*'Data'!H96)+($K$4*'Data'!J96)</f>
        <v>0.02300082005336655</v>
      </c>
      <c r="L118" s="89">
        <f>K118+1</f>
        <v>1.023000820053366</v>
      </c>
      <c r="M118" s="58"/>
      <c r="N118" s="2"/>
      <c r="O118" s="2"/>
      <c r="P118" s="2"/>
      <c r="Q118" s="2"/>
      <c r="R118" s="2"/>
      <c r="S118" s="2"/>
    </row>
    <row r="119" ht="15" customHeight="1">
      <c r="A119" s="5">
        <v>94</v>
      </c>
      <c r="B119" s="31">
        <v>0.01024208788327017</v>
      </c>
      <c r="C119" s="31">
        <v>1.01024208788327</v>
      </c>
      <c r="D119" s="31"/>
      <c r="E119" s="31">
        <v>0.008787459668267389</v>
      </c>
      <c r="F119" s="31">
        <v>1.008787459668267</v>
      </c>
      <c r="G119" s="31"/>
      <c r="H119" s="31">
        <v>0.006382651492888185</v>
      </c>
      <c r="I119" s="31">
        <v>1.006382651492888</v>
      </c>
      <c r="J119" s="88"/>
      <c r="K119" s="64">
        <f>($K$2*'Data'!E97)+($K$3*'Data'!H97)+($K$4*'Data'!J97)</f>
        <v>0.009262549648455604</v>
      </c>
      <c r="L119" s="89">
        <f>K119+1</f>
        <v>1.009262549648456</v>
      </c>
      <c r="M119" s="58"/>
      <c r="N119" s="2"/>
      <c r="O119" s="2"/>
      <c r="P119" s="2"/>
      <c r="Q119" s="2"/>
      <c r="R119" s="2"/>
      <c r="S119" s="2"/>
    </row>
    <row r="120" ht="15" customHeight="1">
      <c r="A120" s="5">
        <v>95</v>
      </c>
      <c r="B120" s="31">
        <v>0.02372406225319826</v>
      </c>
      <c r="C120" s="31">
        <v>1.023724062253198</v>
      </c>
      <c r="D120" s="31"/>
      <c r="E120" s="31">
        <v>0.03033498323414088</v>
      </c>
      <c r="F120" s="31">
        <v>1.030334983234141</v>
      </c>
      <c r="G120" s="31"/>
      <c r="H120" s="31">
        <v>0.03981700362530936</v>
      </c>
      <c r="I120" s="31">
        <v>1.039817003625309</v>
      </c>
      <c r="J120" s="88"/>
      <c r="K120" s="64">
        <f>($K$2*'Data'!E98)+($K$3*'Data'!H98)+($K$4*'Data'!J98)</f>
        <v>0.02889943352902795</v>
      </c>
      <c r="L120" s="89">
        <f>K120+1</f>
        <v>1.028899433529028</v>
      </c>
      <c r="M120" s="90"/>
      <c r="N120" s="2"/>
      <c r="O120" s="2"/>
      <c r="P120" s="2"/>
      <c r="Q120" s="2"/>
      <c r="R120" s="2"/>
      <c r="S120" s="2"/>
    </row>
    <row r="121" ht="15" customHeight="1">
      <c r="A121" s="5">
        <v>96</v>
      </c>
      <c r="B121" s="31">
        <v>-0.007946812236212086</v>
      </c>
      <c r="C121" s="31">
        <v>0.9920531877637879</v>
      </c>
      <c r="D121" s="31">
        <v>0.06315739572500956</v>
      </c>
      <c r="E121" s="31">
        <v>-0.009479521818678607</v>
      </c>
      <c r="F121" s="31">
        <v>0.9905204781813214</v>
      </c>
      <c r="G121" s="31">
        <v>0.07614452149578121</v>
      </c>
      <c r="H121" s="31">
        <v>-0.01143811380777145</v>
      </c>
      <c r="I121" s="31">
        <v>0.9885618861922285</v>
      </c>
      <c r="J121" s="88">
        <v>0.0955458071328672</v>
      </c>
      <c r="K121" s="64">
        <f>($K$2*'Data'!E99)+($K$3*'Data'!H99)+($K$4*'Data'!J99)</f>
        <v>-0.009266580615365446</v>
      </c>
      <c r="L121" s="89">
        <f>K121+1</f>
        <v>0.9907334193846346</v>
      </c>
      <c r="M121" s="89">
        <f>PRODUCT(L110:L121)-1</f>
        <v>0.0728989829165132</v>
      </c>
      <c r="N121" s="91"/>
      <c r="O121" s="2"/>
      <c r="P121" s="2"/>
      <c r="Q121" s="2"/>
      <c r="R121" s="2"/>
      <c r="S121" s="2"/>
    </row>
    <row r="122" ht="15" customHeight="1">
      <c r="A122" s="5">
        <v>97</v>
      </c>
      <c r="B122" s="31">
        <v>-0.01145355100798202</v>
      </c>
      <c r="C122" s="31">
        <v>0.9885464489920179</v>
      </c>
      <c r="D122" s="31"/>
      <c r="E122" s="31">
        <v>-0.006683961991883918</v>
      </c>
      <c r="F122" s="31">
        <v>0.9933160380081161</v>
      </c>
      <c r="G122" s="31"/>
      <c r="H122" s="31">
        <v>0.00106541002308661</v>
      </c>
      <c r="I122" s="31">
        <v>1.001065410023087</v>
      </c>
      <c r="J122" s="88"/>
      <c r="K122" s="64">
        <f>($K$2*'Data'!E100)+($K$3*'Data'!H100)+($K$4*'Data'!J100)</f>
        <v>-0.00817385349132013</v>
      </c>
      <c r="L122" s="89">
        <f>K122+1</f>
        <v>0.9918261465086798</v>
      </c>
      <c r="M122" s="66"/>
      <c r="N122" s="2"/>
      <c r="O122" s="2"/>
      <c r="P122" s="2"/>
      <c r="Q122" s="2"/>
      <c r="R122" s="2"/>
      <c r="S122" s="2"/>
    </row>
    <row r="123" ht="15" customHeight="1">
      <c r="A123" s="5">
        <v>98</v>
      </c>
      <c r="B123" s="31">
        <v>-0.0008940409589957163</v>
      </c>
      <c r="C123" s="31">
        <v>0.9991059590410043</v>
      </c>
      <c r="D123" s="31"/>
      <c r="E123" s="31">
        <v>0.001751324698727203</v>
      </c>
      <c r="F123" s="31">
        <v>1.001751324698727</v>
      </c>
      <c r="G123" s="31"/>
      <c r="H123" s="31">
        <v>0.005948028832406698</v>
      </c>
      <c r="I123" s="31">
        <v>1.005948028832407</v>
      </c>
      <c r="J123" s="88"/>
      <c r="K123" s="64">
        <f>($K$2*'Data'!E101)+($K$3*'Data'!H101)+($K$4*'Data'!J101)</f>
        <v>0.0009756554607489147</v>
      </c>
      <c r="L123" s="89">
        <f>K123+1</f>
        <v>1.000975655460749</v>
      </c>
      <c r="M123" s="58"/>
      <c r="N123" s="2"/>
      <c r="O123" s="2"/>
      <c r="P123" s="2"/>
      <c r="Q123" s="2"/>
      <c r="R123" s="2"/>
      <c r="S123" s="2"/>
    </row>
    <row r="124" ht="15" customHeight="1">
      <c r="A124" s="5">
        <v>99</v>
      </c>
      <c r="B124" s="31">
        <v>-0.01115785024551568</v>
      </c>
      <c r="C124" s="31">
        <v>0.9888421497544844</v>
      </c>
      <c r="D124" s="31"/>
      <c r="E124" s="31">
        <v>-0.01545912197857711</v>
      </c>
      <c r="F124" s="31">
        <v>0.9845408780214229</v>
      </c>
      <c r="G124" s="31"/>
      <c r="H124" s="31">
        <v>-0.02154327870386274</v>
      </c>
      <c r="I124" s="31">
        <v>0.9784567212961373</v>
      </c>
      <c r="J124" s="88"/>
      <c r="K124" s="64">
        <f>($K$2*'Data'!E102)+($K$3*'Data'!H102)+($K$4*'Data'!J102)</f>
        <v>-0.014567679482465</v>
      </c>
      <c r="L124" s="89">
        <f>K124+1</f>
        <v>0.985432320517535</v>
      </c>
      <c r="M124" s="58"/>
      <c r="N124" s="2"/>
      <c r="O124" s="2"/>
      <c r="P124" s="2"/>
      <c r="Q124" s="2"/>
      <c r="R124" s="2"/>
      <c r="S124" s="2"/>
    </row>
    <row r="125" ht="15" customHeight="1">
      <c r="A125" s="5">
        <v>100</v>
      </c>
      <c r="B125" s="31">
        <v>0.01091499200469183</v>
      </c>
      <c r="C125" s="31">
        <v>1.010914992004692</v>
      </c>
      <c r="D125" s="31"/>
      <c r="E125" s="31">
        <v>0.01816386042160168</v>
      </c>
      <c r="F125" s="31">
        <v>1.018163860421602</v>
      </c>
      <c r="G125" s="31"/>
      <c r="H125" s="31">
        <v>0.02901844198142944</v>
      </c>
      <c r="I125" s="31">
        <v>1.029018441981429</v>
      </c>
      <c r="J125" s="88"/>
      <c r="K125" s="64">
        <f>($K$2*'Data'!E103)+($K$3*'Data'!H103)+($K$4*'Data'!J103)</f>
        <v>0.01636100385014272</v>
      </c>
      <c r="L125" s="89">
        <f>K125+1</f>
        <v>1.016361003850143</v>
      </c>
      <c r="M125" s="58"/>
      <c r="N125" s="2"/>
      <c r="O125" s="2"/>
      <c r="P125" s="2"/>
      <c r="Q125" s="2"/>
      <c r="R125" s="2"/>
      <c r="S125" s="2"/>
    </row>
    <row r="126" ht="15" customHeight="1">
      <c r="A126" s="5">
        <v>101</v>
      </c>
      <c r="B126" s="31">
        <v>0.02906594541423059</v>
      </c>
      <c r="C126" s="31">
        <v>1.029065945414231</v>
      </c>
      <c r="D126" s="31"/>
      <c r="E126" s="31">
        <v>0.0366864096482907</v>
      </c>
      <c r="F126" s="31">
        <v>1.036686409648291</v>
      </c>
      <c r="G126" s="31"/>
      <c r="H126" s="31">
        <v>0.04754048931426904</v>
      </c>
      <c r="I126" s="31">
        <v>1.047540489314269</v>
      </c>
      <c r="J126" s="88"/>
      <c r="K126" s="64">
        <f>($K$2*'Data'!E104)+($K$3*'Data'!H104)+($K$4*'Data'!J104)</f>
        <v>0.03506960193233156</v>
      </c>
      <c r="L126" s="89">
        <f>K126+1</f>
        <v>1.035069601932332</v>
      </c>
      <c r="M126" s="58"/>
      <c r="N126" s="2"/>
      <c r="O126" s="2"/>
      <c r="P126" s="2"/>
      <c r="Q126" s="2"/>
      <c r="R126" s="2"/>
      <c r="S126" s="2"/>
    </row>
    <row r="127" ht="15" customHeight="1">
      <c r="A127" s="5">
        <v>102</v>
      </c>
      <c r="B127" s="31">
        <v>0.02548182617564131</v>
      </c>
      <c r="C127" s="31">
        <v>1.025481826175641</v>
      </c>
      <c r="D127" s="31"/>
      <c r="E127" s="31">
        <v>0.03204128113109223</v>
      </c>
      <c r="F127" s="31">
        <v>1.032041281131092</v>
      </c>
      <c r="G127" s="31"/>
      <c r="H127" s="31">
        <v>0.04139109925967056</v>
      </c>
      <c r="I127" s="31">
        <v>1.041391099259671</v>
      </c>
      <c r="J127" s="88"/>
      <c r="K127" s="64">
        <f>($K$2*'Data'!E105)+($K$3*'Data'!H105)+($K$4*'Data'!J105)</f>
        <v>0.03064609954452853</v>
      </c>
      <c r="L127" s="89">
        <f>K127+1</f>
        <v>1.030646099544529</v>
      </c>
      <c r="M127" s="58"/>
      <c r="N127" s="2"/>
      <c r="O127" s="2"/>
      <c r="P127" s="2"/>
      <c r="Q127" s="2"/>
      <c r="R127" s="2"/>
      <c r="S127" s="2"/>
    </row>
    <row r="128" ht="15" customHeight="1">
      <c r="A128" s="5">
        <v>103</v>
      </c>
      <c r="B128" s="31">
        <v>0.0003865422250907437</v>
      </c>
      <c r="C128" s="31">
        <v>1.000386542225091</v>
      </c>
      <c r="D128" s="31"/>
      <c r="E128" s="31">
        <v>0.007279789679575025</v>
      </c>
      <c r="F128" s="31">
        <v>1.007279789679575</v>
      </c>
      <c r="G128" s="31"/>
      <c r="H128" s="31">
        <v>0.01791398679853957</v>
      </c>
      <c r="I128" s="31">
        <v>1.01791398679854</v>
      </c>
      <c r="J128" s="88"/>
      <c r="K128" s="64">
        <f>($K$2*'Data'!E106)+($K$3*'Data'!H106)+($K$4*'Data'!J106)</f>
        <v>0.005409314847334889</v>
      </c>
      <c r="L128" s="89">
        <f>K128+1</f>
        <v>1.005409314847335</v>
      </c>
      <c r="M128" s="58"/>
      <c r="N128" s="2"/>
      <c r="O128" s="2"/>
      <c r="P128" s="2"/>
      <c r="Q128" s="2"/>
      <c r="R128" s="2"/>
      <c r="S128" s="2"/>
    </row>
    <row r="129" ht="15" customHeight="1">
      <c r="A129" s="5">
        <v>104</v>
      </c>
      <c r="B129" s="31">
        <v>-0.01566582633009153</v>
      </c>
      <c r="C129" s="31">
        <v>0.9843341736699085</v>
      </c>
      <c r="D129" s="31"/>
      <c r="E129" s="31">
        <v>-0.02700016526719482</v>
      </c>
      <c r="F129" s="31">
        <v>0.9729998347328052</v>
      </c>
      <c r="G129" s="31"/>
      <c r="H129" s="31">
        <v>-0.04367101769264153</v>
      </c>
      <c r="I129" s="31">
        <v>0.9563289823073585</v>
      </c>
      <c r="J129" s="88"/>
      <c r="K129" s="64">
        <f>($K$2*'Data'!E107)+($K$3*'Data'!H107)+($K$4*'Data'!J107)</f>
        <v>-0.02433190852302312</v>
      </c>
      <c r="L129" s="89">
        <f>K129+1</f>
        <v>0.9756680914769769</v>
      </c>
      <c r="M129" s="58"/>
      <c r="N129" s="2"/>
      <c r="O129" s="2"/>
      <c r="P129" s="2"/>
      <c r="Q129" s="2"/>
      <c r="R129" s="2"/>
      <c r="S129" s="2"/>
    </row>
    <row r="130" ht="15" customHeight="1">
      <c r="A130" s="5">
        <v>105</v>
      </c>
      <c r="B130" s="31">
        <v>0.03268638967636471</v>
      </c>
      <c r="C130" s="31">
        <v>1.032686389676365</v>
      </c>
      <c r="D130" s="31"/>
      <c r="E130" s="31">
        <v>0.04012168980594299</v>
      </c>
      <c r="F130" s="31">
        <v>1.040121689805943</v>
      </c>
      <c r="G130" s="31"/>
      <c r="H130" s="31">
        <v>0.05058595926081586</v>
      </c>
      <c r="I130" s="31">
        <v>1.050585959260816</v>
      </c>
      <c r="J130" s="88"/>
      <c r="K130" s="64">
        <f>($K$2*'Data'!E108)+($K$3*'Data'!H108)+($K$4*'Data'!J108)</f>
        <v>0.0386072051432957</v>
      </c>
      <c r="L130" s="89">
        <f>K130+1</f>
        <v>1.038607205143296</v>
      </c>
      <c r="M130" s="58"/>
      <c r="N130" s="2"/>
      <c r="O130" s="2"/>
      <c r="P130" s="2"/>
      <c r="Q130" s="2"/>
      <c r="R130" s="2"/>
      <c r="S130" s="2"/>
    </row>
    <row r="131" ht="15" customHeight="1">
      <c r="A131" s="5">
        <v>106</v>
      </c>
      <c r="B131" s="31">
        <v>-0.003583401502904873</v>
      </c>
      <c r="C131" s="31">
        <v>0.9964165984970951</v>
      </c>
      <c r="D131" s="31"/>
      <c r="E131" s="31">
        <v>-0.01260974258188918</v>
      </c>
      <c r="F131" s="31">
        <v>0.9873902574181108</v>
      </c>
      <c r="G131" s="31"/>
      <c r="H131" s="31">
        <v>-0.02613499875018173</v>
      </c>
      <c r="I131" s="31">
        <v>0.9738650012498182</v>
      </c>
      <c r="J131" s="88"/>
      <c r="K131" s="64">
        <f>($K$2*'Data'!E109)+($K$3*'Data'!H109)+($K$4*'Data'!J109)</f>
        <v>-0.01036028503723505</v>
      </c>
      <c r="L131" s="89">
        <f>K131+1</f>
        <v>0.9896397149627649</v>
      </c>
      <c r="M131" s="58"/>
      <c r="N131" s="2"/>
      <c r="O131" s="2"/>
      <c r="P131" s="2"/>
      <c r="Q131" s="2"/>
      <c r="R131" s="2"/>
      <c r="S131" s="2"/>
    </row>
    <row r="132" ht="15" customHeight="1">
      <c r="A132" s="5">
        <v>107</v>
      </c>
      <c r="B132" s="31">
        <v>-0.003543458137780643</v>
      </c>
      <c r="C132" s="31">
        <v>0.9964565418622193</v>
      </c>
      <c r="D132" s="31"/>
      <c r="E132" s="31">
        <v>0.0004213883135070056</v>
      </c>
      <c r="F132" s="31">
        <v>1.000421388313507</v>
      </c>
      <c r="G132" s="31"/>
      <c r="H132" s="31">
        <v>0.006712262515728008</v>
      </c>
      <c r="I132" s="31">
        <v>1.006712262515728</v>
      </c>
      <c r="J132" s="88"/>
      <c r="K132" s="64">
        <f>($K$2*'Data'!E110)+($K$3*'Data'!H110)+($K$4*'Data'!J110)</f>
        <v>-0.0007416255619596702</v>
      </c>
      <c r="L132" s="89">
        <f>K132+1</f>
        <v>0.9992583744380403</v>
      </c>
      <c r="M132" s="90"/>
      <c r="N132" s="2"/>
      <c r="O132" s="2"/>
      <c r="P132" s="2"/>
      <c r="Q132" s="2"/>
      <c r="R132" s="2"/>
      <c r="S132" s="2"/>
    </row>
    <row r="133" ht="15" customHeight="1">
      <c r="A133" s="5">
        <v>108</v>
      </c>
      <c r="B133" s="31">
        <v>0.0001937215010741558</v>
      </c>
      <c r="C133" s="31">
        <v>1.000193721501074</v>
      </c>
      <c r="D133" s="31">
        <v>0.05216465540845672</v>
      </c>
      <c r="E133" s="31">
        <v>-0.001135975019031224</v>
      </c>
      <c r="F133" s="31">
        <v>0.9988640249809688</v>
      </c>
      <c r="G133" s="31">
        <v>0.07341706466707376</v>
      </c>
      <c r="H133" s="31">
        <v>-0.003033634417945547</v>
      </c>
      <c r="I133" s="31">
        <v>0.9969663655820544</v>
      </c>
      <c r="J133" s="88">
        <v>0.1056612111588062</v>
      </c>
      <c r="K133" s="64">
        <f>($K$2*'Data'!E111)+($K$3*'Data'!H111)+($K$4*'Data'!J111)</f>
        <v>-0.0008519935796267521</v>
      </c>
      <c r="L133" s="89">
        <f>K133+1</f>
        <v>0.9991480064203733</v>
      </c>
      <c r="M133" s="89">
        <f>PRODUCT(L122:L133)-1</f>
        <v>0.06781018334530864</v>
      </c>
      <c r="N133" s="91"/>
      <c r="O133" s="2"/>
      <c r="P133" s="2"/>
      <c r="Q133" s="2"/>
      <c r="R133" s="2"/>
      <c r="S133" s="2"/>
    </row>
    <row r="134" ht="15" customHeight="1">
      <c r="A134" s="5">
        <v>109</v>
      </c>
      <c r="B134" s="31">
        <v>0.01990088048994545</v>
      </c>
      <c r="C134" s="31">
        <v>1.019900880489945</v>
      </c>
      <c r="D134" s="31"/>
      <c r="E134" s="31">
        <v>0.02635608747586771</v>
      </c>
      <c r="F134" s="31">
        <v>1.026356087475868</v>
      </c>
      <c r="G134" s="31"/>
      <c r="H134" s="31">
        <v>0.03570885678822509</v>
      </c>
      <c r="I134" s="31">
        <v>1.035708856788225</v>
      </c>
      <c r="J134" s="88"/>
      <c r="K134" s="64">
        <f>($K$2*'Data'!E112)+($K$3*'Data'!H112)+($K$4*'Data'!J112)</f>
        <v>0.02490730631265014</v>
      </c>
      <c r="L134" s="89">
        <f>K134+1</f>
        <v>1.02490730631265</v>
      </c>
      <c r="M134" s="66"/>
      <c r="N134" s="2"/>
      <c r="O134" s="2"/>
      <c r="P134" s="2"/>
      <c r="Q134" s="2"/>
      <c r="R134" s="2"/>
      <c r="S134" s="2"/>
    </row>
    <row r="135" ht="15" customHeight="1">
      <c r="A135" s="5">
        <v>110</v>
      </c>
      <c r="B135" s="31">
        <v>0.02185817346633854</v>
      </c>
      <c r="C135" s="31">
        <v>1.021858173466339</v>
      </c>
      <c r="D135" s="31"/>
      <c r="E135" s="31">
        <v>0.02953444470036239</v>
      </c>
      <c r="F135" s="31">
        <v>1.029534444700362</v>
      </c>
      <c r="G135" s="31"/>
      <c r="H135" s="31">
        <v>0.04070360432133076</v>
      </c>
      <c r="I135" s="31">
        <v>1.040703604321331</v>
      </c>
      <c r="J135" s="88"/>
      <c r="K135" s="64">
        <f>($K$2*'Data'!E113)+($K$3*'Data'!H113)+($K$4*'Data'!J113)</f>
        <v>0.02778800050689011</v>
      </c>
      <c r="L135" s="89">
        <f>K135+1</f>
        <v>1.02778800050689</v>
      </c>
      <c r="M135" s="58"/>
      <c r="N135" s="2"/>
      <c r="O135" s="2"/>
      <c r="P135" s="2"/>
      <c r="Q135" s="2"/>
      <c r="R135" s="2"/>
      <c r="S135" s="2"/>
    </row>
    <row r="136" ht="15" customHeight="1">
      <c r="A136" s="5">
        <v>111</v>
      </c>
      <c r="B136" s="31">
        <v>0.006515969139124167</v>
      </c>
      <c r="C136" s="31">
        <v>1.006515969139124</v>
      </c>
      <c r="D136" s="31"/>
      <c r="E136" s="31">
        <v>0.01424443776959655</v>
      </c>
      <c r="F136" s="31">
        <v>1.014244437769596</v>
      </c>
      <c r="G136" s="31"/>
      <c r="H136" s="31">
        <v>0.0259607629590903</v>
      </c>
      <c r="I136" s="31">
        <v>1.02596076295909</v>
      </c>
      <c r="J136" s="88"/>
      <c r="K136" s="64">
        <f>($K$2*'Data'!E114)+($K$3*'Data'!H114)+($K$4*'Data'!J114)</f>
        <v>0.01225050949008586</v>
      </c>
      <c r="L136" s="89">
        <f>K136+1</f>
        <v>1.012250509490086</v>
      </c>
      <c r="M136" s="58"/>
      <c r="N136" s="2"/>
      <c r="O136" s="2"/>
      <c r="P136" s="2"/>
      <c r="Q136" s="2"/>
      <c r="R136" s="2"/>
      <c r="S136" s="2"/>
    </row>
    <row r="137" ht="15" customHeight="1">
      <c r="A137" s="5">
        <v>112</v>
      </c>
      <c r="B137" s="31">
        <v>0.01370620464795273</v>
      </c>
      <c r="C137" s="31">
        <v>1.013706204647953</v>
      </c>
      <c r="D137" s="31"/>
      <c r="E137" s="31">
        <v>0.01316894598356268</v>
      </c>
      <c r="F137" s="31">
        <v>1.013168945983563</v>
      </c>
      <c r="G137" s="31"/>
      <c r="H137" s="31">
        <v>0.01205944410863364</v>
      </c>
      <c r="I137" s="31">
        <v>1.012059444108634</v>
      </c>
      <c r="J137" s="88"/>
      <c r="K137" s="64">
        <f>($K$2*'Data'!E115)+($K$3*'Data'!H115)+($K$4*'Data'!J115)</f>
        <v>0.01345506758883218</v>
      </c>
      <c r="L137" s="89">
        <f>K137+1</f>
        <v>1.013455067588832</v>
      </c>
      <c r="M137" s="58"/>
      <c r="N137" s="2"/>
      <c r="O137" s="2"/>
      <c r="P137" s="2"/>
      <c r="Q137" s="2"/>
      <c r="R137" s="2"/>
      <c r="S137" s="2"/>
    </row>
    <row r="138" ht="15" customHeight="1">
      <c r="A138" s="5">
        <v>113</v>
      </c>
      <c r="B138" s="31">
        <v>-0.006598930908551418</v>
      </c>
      <c r="C138" s="31">
        <v>0.9934010690914485</v>
      </c>
      <c r="D138" s="31"/>
      <c r="E138" s="31">
        <v>-0.01115207017036668</v>
      </c>
      <c r="F138" s="31">
        <v>0.9888479298296333</v>
      </c>
      <c r="G138" s="31"/>
      <c r="H138" s="31">
        <v>-0.01776523918443475</v>
      </c>
      <c r="I138" s="31">
        <v>0.9822347608155653</v>
      </c>
      <c r="J138" s="88"/>
      <c r="K138" s="64">
        <f>($K$2*'Data'!E116)+($K$3*'Data'!H116)+($K$4*'Data'!J116)</f>
        <v>-0.01012205529424027</v>
      </c>
      <c r="L138" s="89">
        <f>K138+1</f>
        <v>0.9898779447057597</v>
      </c>
      <c r="M138" s="58"/>
      <c r="N138" s="2"/>
      <c r="O138" s="2"/>
      <c r="P138" s="2"/>
      <c r="Q138" s="2"/>
      <c r="R138" s="2"/>
      <c r="S138" s="2"/>
    </row>
    <row r="139" ht="15" customHeight="1">
      <c r="A139" s="5">
        <v>114</v>
      </c>
      <c r="B139" s="31">
        <v>0.01118036104332427</v>
      </c>
      <c r="C139" s="31">
        <v>1.011180361043324</v>
      </c>
      <c r="D139" s="31"/>
      <c r="E139" s="31">
        <v>0.01821181377312142</v>
      </c>
      <c r="F139" s="31">
        <v>1.018211813773121</v>
      </c>
      <c r="G139" s="31"/>
      <c r="H139" s="31">
        <v>0.02872081744005385</v>
      </c>
      <c r="I139" s="31">
        <v>1.028720817440054</v>
      </c>
      <c r="J139" s="88"/>
      <c r="K139" s="64">
        <f>($K$2*'Data'!E117)+($K$3*'Data'!H117)+($K$4*'Data'!J117)</f>
        <v>0.01647303830455378</v>
      </c>
      <c r="L139" s="89">
        <f>K139+1</f>
        <v>1.016473038304554</v>
      </c>
      <c r="M139" s="58"/>
      <c r="N139" s="2"/>
      <c r="O139" s="2"/>
      <c r="P139" s="2"/>
      <c r="Q139" s="2"/>
      <c r="R139" s="2"/>
      <c r="S139" s="2"/>
    </row>
    <row r="140" ht="15" customHeight="1">
      <c r="A140" s="5">
        <v>115</v>
      </c>
      <c r="B140" s="31">
        <v>-0.006079279836598298</v>
      </c>
      <c r="C140" s="31">
        <v>0.9939207201634017</v>
      </c>
      <c r="D140" s="31"/>
      <c r="E140" s="31">
        <v>-0.01144147925230011</v>
      </c>
      <c r="F140" s="31">
        <v>0.9885585207476999</v>
      </c>
      <c r="G140" s="31"/>
      <c r="H140" s="31">
        <v>-0.01930001878371278</v>
      </c>
      <c r="I140" s="31">
        <v>0.9806999812162872</v>
      </c>
      <c r="J140" s="88"/>
      <c r="K140" s="64">
        <f>($K$2*'Data'!E118)+($K$3*'Data'!H118)+($K$4*'Data'!J118)</f>
        <v>-0.01019330919444468</v>
      </c>
      <c r="L140" s="89">
        <f>K140+1</f>
        <v>0.9898066908055553</v>
      </c>
      <c r="M140" s="58"/>
      <c r="N140" s="2"/>
      <c r="O140" s="2"/>
      <c r="P140" s="2"/>
      <c r="Q140" s="2"/>
      <c r="R140" s="2"/>
      <c r="S140" s="2"/>
    </row>
    <row r="141" ht="15" customHeight="1">
      <c r="A141" s="5">
        <v>116</v>
      </c>
      <c r="B141" s="31">
        <v>-0.01025450125767143</v>
      </c>
      <c r="C141" s="31">
        <v>0.9897454987423285</v>
      </c>
      <c r="D141" s="31"/>
      <c r="E141" s="31">
        <v>-0.03298615119130482</v>
      </c>
      <c r="F141" s="31">
        <v>0.9670138488086952</v>
      </c>
      <c r="G141" s="31"/>
      <c r="H141" s="31">
        <v>-0.06721127655289132</v>
      </c>
      <c r="I141" s="31">
        <v>0.9327887234471087</v>
      </c>
      <c r="J141" s="88"/>
      <c r="K141" s="64">
        <f>($K$2*'Data'!E119)+($K$3*'Data'!H119)+($K$4*'Data'!J119)</f>
        <v>-0.02723941347732826</v>
      </c>
      <c r="L141" s="89">
        <f>K141+1</f>
        <v>0.9727605865226717</v>
      </c>
      <c r="M141" s="58"/>
      <c r="N141" s="2"/>
      <c r="O141" s="2"/>
      <c r="P141" s="2"/>
      <c r="Q141" s="2"/>
      <c r="R141" s="2"/>
      <c r="S141" s="2"/>
    </row>
    <row r="142" ht="15" customHeight="1">
      <c r="A142" s="5">
        <v>117</v>
      </c>
      <c r="B142" s="31">
        <v>0.02099172154258377</v>
      </c>
      <c r="C142" s="31">
        <v>1.020991721542584</v>
      </c>
      <c r="D142" s="31"/>
      <c r="E142" s="31">
        <v>0.00843129841508076</v>
      </c>
      <c r="F142" s="31">
        <v>1.008431298415081</v>
      </c>
      <c r="G142" s="31"/>
      <c r="H142" s="31">
        <v>-0.01124876658412042</v>
      </c>
      <c r="I142" s="31">
        <v>0.9887512334158796</v>
      </c>
      <c r="J142" s="88"/>
      <c r="K142" s="64">
        <f>($K$2*'Data'!E120)+($K$3*'Data'!H120)+($K$4*'Data'!J120)</f>
        <v>0.01199111935092984</v>
      </c>
      <c r="L142" s="89">
        <f>K142+1</f>
        <v>1.01199111935093</v>
      </c>
      <c r="M142" s="58"/>
      <c r="N142" s="2"/>
      <c r="O142" s="2"/>
      <c r="P142" s="2"/>
      <c r="Q142" s="2"/>
      <c r="R142" s="2"/>
      <c r="S142" s="2"/>
    </row>
    <row r="143" ht="15" customHeight="1">
      <c r="A143" s="5">
        <v>118</v>
      </c>
      <c r="B143" s="31">
        <v>0.05520954917869766</v>
      </c>
      <c r="C143" s="31">
        <v>1.055209549178698</v>
      </c>
      <c r="D143" s="31"/>
      <c r="E143" s="31">
        <v>0.07731011355142225</v>
      </c>
      <c r="F143" s="31">
        <v>1.077310113551422</v>
      </c>
      <c r="G143" s="31"/>
      <c r="H143" s="31">
        <v>0.1094235583652635</v>
      </c>
      <c r="I143" s="31">
        <v>1.109423558365263</v>
      </c>
      <c r="J143" s="88"/>
      <c r="K143" s="64">
        <f>($K$2*'Data'!E121)+($K$3*'Data'!H121)+($K$4*'Data'!J121)</f>
        <v>0.07230367333086396</v>
      </c>
      <c r="L143" s="89">
        <f>K143+1</f>
        <v>1.072303673330864</v>
      </c>
      <c r="M143" s="58"/>
      <c r="N143" s="2"/>
      <c r="O143" s="2"/>
      <c r="P143" s="2"/>
      <c r="Q143" s="2"/>
      <c r="R143" s="2"/>
      <c r="S143" s="2"/>
    </row>
    <row r="144" ht="15" customHeight="1">
      <c r="A144" s="5">
        <v>119</v>
      </c>
      <c r="B144" s="31">
        <v>0.004519556892533908</v>
      </c>
      <c r="C144" s="31">
        <v>1.004519556892534</v>
      </c>
      <c r="D144" s="31"/>
      <c r="E144" s="31">
        <v>0.01099163947802581</v>
      </c>
      <c r="F144" s="31">
        <v>1.010991639478026</v>
      </c>
      <c r="G144" s="31"/>
      <c r="H144" s="31">
        <v>0.0208375182701359</v>
      </c>
      <c r="I144" s="31">
        <v>1.020837518270136</v>
      </c>
      <c r="J144" s="88"/>
      <c r="K144" s="64">
        <f>($K$2*'Data'!E122)+($K$3*'Data'!H122)+($K$4*'Data'!J122)</f>
        <v>0.009304741374716726</v>
      </c>
      <c r="L144" s="89">
        <f>K144+1</f>
        <v>1.009304741374717</v>
      </c>
      <c r="M144" s="90"/>
      <c r="N144" s="2"/>
      <c r="O144" s="2"/>
      <c r="P144" s="2"/>
      <c r="Q144" s="2"/>
      <c r="R144" s="2"/>
      <c r="S144" s="2"/>
    </row>
    <row r="145" ht="15" customHeight="1">
      <c r="A145" s="5">
        <v>120</v>
      </c>
      <c r="B145" s="31">
        <v>0.02468589510565037</v>
      </c>
      <c r="C145" s="31">
        <v>1.02468589510565</v>
      </c>
      <c r="D145" s="31">
        <v>0.165252333045677</v>
      </c>
      <c r="E145" s="31">
        <v>0.03186839128001249</v>
      </c>
      <c r="F145" s="31">
        <v>1.031868391280012</v>
      </c>
      <c r="G145" s="31">
        <v>0.1844728017717374</v>
      </c>
      <c r="H145" s="31">
        <v>0.04217508462241805</v>
      </c>
      <c r="I145" s="31">
        <v>1.042175084622418</v>
      </c>
      <c r="J145" s="88">
        <v>0.2073009323337838</v>
      </c>
      <c r="K145" s="64">
        <f>($K$2*'Data'!E123)+($K$3*'Data'!H123)+($K$4*'Data'!J123)</f>
        <v>0.03030629269599078</v>
      </c>
      <c r="L145" s="89">
        <f>K145+1</f>
        <v>1.030306292695991</v>
      </c>
      <c r="M145" s="89">
        <f>PRODUCT(L134:L145)-1</f>
        <v>0.1814018816557066</v>
      </c>
      <c r="N145" s="91"/>
      <c r="O145" s="2"/>
      <c r="P145" s="2"/>
      <c r="Q145" s="2"/>
      <c r="R145" s="2"/>
      <c r="S145" s="2"/>
    </row>
    <row r="146" ht="15" customHeight="1">
      <c r="A146" s="5">
        <v>121</v>
      </c>
      <c r="B146" s="31">
        <v>0.0006045218168937848</v>
      </c>
      <c r="C146" s="31">
        <v>1.000604521816894</v>
      </c>
      <c r="D146" s="31"/>
      <c r="E146" s="31">
        <v>0.005586290493866497</v>
      </c>
      <c r="F146" s="31">
        <v>1.005586290493866</v>
      </c>
      <c r="G146" s="31"/>
      <c r="H146" s="31">
        <v>0.01327112645374014</v>
      </c>
      <c r="I146" s="31">
        <v>1.01327112645374</v>
      </c>
      <c r="J146" s="88"/>
      <c r="K146" s="64">
        <f>($K$2*'Data'!E124)+($K$3*'Data'!H124)+($K$4*'Data'!J124)</f>
        <v>0.004234756852416032</v>
      </c>
      <c r="L146" s="89">
        <f>K146+1</f>
        <v>1.004234756852416</v>
      </c>
      <c r="M146" s="66"/>
      <c r="N146" s="2"/>
      <c r="O146" s="2"/>
      <c r="P146" s="2"/>
      <c r="Q146" s="2"/>
      <c r="R146" s="2"/>
      <c r="S146" s="2"/>
    </row>
    <row r="147" ht="15" customHeight="1">
      <c r="A147" s="5">
        <v>122</v>
      </c>
      <c r="B147" s="31">
        <v>-0.03003264276132476</v>
      </c>
      <c r="C147" s="31">
        <v>0.9699673572386752</v>
      </c>
      <c r="D147" s="31"/>
      <c r="E147" s="31">
        <v>-0.0321253269374836</v>
      </c>
      <c r="F147" s="31">
        <v>0.9678746730625164</v>
      </c>
      <c r="G147" s="31"/>
      <c r="H147" s="31">
        <v>-0.03427142657511401</v>
      </c>
      <c r="I147" s="31">
        <v>0.9657285734248859</v>
      </c>
      <c r="J147" s="88"/>
      <c r="K147" s="64">
        <f>($K$2*'Data'!E125)+($K$3*'Data'!H125)+($K$4*'Data'!J125)</f>
        <v>-0.03209861920674782</v>
      </c>
      <c r="L147" s="89">
        <f>K147+1</f>
        <v>0.9679013807932522</v>
      </c>
      <c r="M147" s="58"/>
      <c r="N147" s="2"/>
      <c r="O147" s="2"/>
      <c r="P147" s="2"/>
      <c r="Q147" s="2"/>
      <c r="R147" s="2"/>
      <c r="S147" s="2"/>
    </row>
    <row r="148" ht="15" customHeight="1">
      <c r="A148" s="5">
        <v>123</v>
      </c>
      <c r="B148" s="31">
        <v>0.02096373769391</v>
      </c>
      <c r="C148" s="31">
        <v>1.02096373769391</v>
      </c>
      <c r="D148" s="31"/>
      <c r="E148" s="31">
        <v>0.02935311817567286</v>
      </c>
      <c r="F148" s="31">
        <v>1.029353118175673</v>
      </c>
      <c r="G148" s="31"/>
      <c r="H148" s="31">
        <v>0.04161414231133093</v>
      </c>
      <c r="I148" s="31">
        <v>1.041614142311331</v>
      </c>
      <c r="J148" s="88"/>
      <c r="K148" s="64">
        <f>($K$2*'Data'!E126)+($K$3*'Data'!H126)+($K$4*'Data'!J126)</f>
        <v>0.02741729634872526</v>
      </c>
      <c r="L148" s="89">
        <f>K148+1</f>
        <v>1.027417296348725</v>
      </c>
      <c r="M148" s="58"/>
      <c r="N148" s="2"/>
      <c r="O148" s="2"/>
      <c r="P148" s="2"/>
      <c r="Q148" s="2"/>
      <c r="R148" s="2"/>
      <c r="S148" s="2"/>
    </row>
    <row r="149" ht="15" customHeight="1">
      <c r="A149" s="5">
        <v>124</v>
      </c>
      <c r="B149" s="31">
        <v>0.01255809164724744</v>
      </c>
      <c r="C149" s="31">
        <v>1.012558091647247</v>
      </c>
      <c r="D149" s="31"/>
      <c r="E149" s="31">
        <v>0.01919445069335415</v>
      </c>
      <c r="F149" s="31">
        <v>1.019194450693354</v>
      </c>
      <c r="G149" s="31"/>
      <c r="H149" s="31">
        <v>0.02904592132212275</v>
      </c>
      <c r="I149" s="31">
        <v>1.029045921322123</v>
      </c>
      <c r="J149" s="88"/>
      <c r="K149" s="64">
        <f>($K$2*'Data'!E127)+($K$3*'Data'!H127)+($K$4*'Data'!J127)</f>
        <v>0.0175868949020232</v>
      </c>
      <c r="L149" s="89">
        <f>K149+1</f>
        <v>1.017586894902023</v>
      </c>
      <c r="M149" s="58"/>
      <c r="N149" s="2"/>
      <c r="O149" s="2"/>
      <c r="P149" s="2"/>
      <c r="Q149" s="2"/>
      <c r="R149" s="2"/>
      <c r="S149" s="2"/>
    </row>
    <row r="150" ht="15" customHeight="1">
      <c r="A150" s="5">
        <v>125</v>
      </c>
      <c r="B150" s="31">
        <v>-0.02296017694969804</v>
      </c>
      <c r="C150" s="31">
        <v>0.9770398230503019</v>
      </c>
      <c r="D150" s="31"/>
      <c r="E150" s="31">
        <v>-0.02868823630107881</v>
      </c>
      <c r="F150" s="31">
        <v>0.9713117636989212</v>
      </c>
      <c r="G150" s="31"/>
      <c r="H150" s="31">
        <v>-0.03660044481612822</v>
      </c>
      <c r="I150" s="31">
        <v>0.9633995551838718</v>
      </c>
      <c r="J150" s="88"/>
      <c r="K150" s="64">
        <f>($K$2*'Data'!E128)+($K$3*'Data'!H128)+($K$4*'Data'!J128)</f>
        <v>-0.02759616171924448</v>
      </c>
      <c r="L150" s="89">
        <f>K150+1</f>
        <v>0.9724038382807555</v>
      </c>
      <c r="M150" s="58"/>
      <c r="N150" s="2"/>
      <c r="O150" s="2"/>
      <c r="P150" s="2"/>
      <c r="Q150" s="2"/>
      <c r="R150" s="2"/>
      <c r="S150" s="2"/>
    </row>
    <row r="151" ht="15" customHeight="1">
      <c r="A151" s="5">
        <v>126</v>
      </c>
      <c r="B151" s="31">
        <v>0.009222461454883238</v>
      </c>
      <c r="C151" s="31">
        <v>1.009222461454883</v>
      </c>
      <c r="D151" s="31"/>
      <c r="E151" s="31">
        <v>0.0208472870270055</v>
      </c>
      <c r="F151" s="31">
        <v>1.020847287027006</v>
      </c>
      <c r="G151" s="31"/>
      <c r="H151" s="31">
        <v>0.03841216885954452</v>
      </c>
      <c r="I151" s="31">
        <v>1.038412168859544</v>
      </c>
      <c r="J151" s="88"/>
      <c r="K151" s="64">
        <f>($K$2*'Data'!E129)+($K$3*'Data'!H129)+($K$4*'Data'!J129)</f>
        <v>0.01787725889679713</v>
      </c>
      <c r="L151" s="89">
        <f>K151+1</f>
        <v>1.017877258896797</v>
      </c>
      <c r="M151" s="58"/>
      <c r="N151" s="2"/>
      <c r="O151" s="2"/>
      <c r="P151" s="2"/>
      <c r="Q151" s="2"/>
      <c r="R151" s="2"/>
      <c r="S151" s="2"/>
    </row>
    <row r="152" ht="15" customHeight="1">
      <c r="A152" s="5">
        <v>127</v>
      </c>
      <c r="B152" s="31">
        <v>0.007437841203669895</v>
      </c>
      <c r="C152" s="31">
        <v>1.00743784120367</v>
      </c>
      <c r="D152" s="31"/>
      <c r="E152" s="31">
        <v>0.001435417931655242</v>
      </c>
      <c r="F152" s="31">
        <v>1.001435417931655</v>
      </c>
      <c r="G152" s="31"/>
      <c r="H152" s="31">
        <v>-0.00782628700693999</v>
      </c>
      <c r="I152" s="31">
        <v>0.99217371299306</v>
      </c>
      <c r="J152" s="88"/>
      <c r="K152" s="64">
        <f>($K$2*'Data'!E130)+($K$3*'Data'!H130)+($K$4*'Data'!J130)</f>
        <v>0.003065058764945527</v>
      </c>
      <c r="L152" s="89">
        <f>K152+1</f>
        <v>1.003065058764945</v>
      </c>
      <c r="M152" s="58"/>
      <c r="N152" s="2"/>
      <c r="O152" s="2"/>
      <c r="P152" s="2"/>
      <c r="Q152" s="2"/>
      <c r="R152" s="2"/>
      <c r="S152" s="2"/>
    </row>
    <row r="153" ht="15" customHeight="1">
      <c r="A153" s="5">
        <v>128</v>
      </c>
      <c r="B153" s="31">
        <v>0.008901483878768794</v>
      </c>
      <c r="C153" s="31">
        <v>1.008901483878769</v>
      </c>
      <c r="D153" s="31"/>
      <c r="E153" s="31">
        <v>0.00934507678050911</v>
      </c>
      <c r="F153" s="31">
        <v>1.009345076780509</v>
      </c>
      <c r="G153" s="31"/>
      <c r="H153" s="31">
        <v>0.009867807872773684</v>
      </c>
      <c r="I153" s="31">
        <v>1.009867807872774</v>
      </c>
      <c r="J153" s="88"/>
      <c r="K153" s="64">
        <f>($K$2*'Data'!E131)+($K$3*'Data'!H131)+($K$4*'Data'!J131)</f>
        <v>0.009305507685246978</v>
      </c>
      <c r="L153" s="89">
        <f>K153+1</f>
        <v>1.009305507685247</v>
      </c>
      <c r="M153" s="58"/>
      <c r="N153" s="2"/>
      <c r="O153" s="2"/>
      <c r="P153" s="2"/>
      <c r="Q153" s="2"/>
      <c r="R153" s="2"/>
      <c r="S153" s="2"/>
    </row>
    <row r="154" ht="15" customHeight="1">
      <c r="A154" s="5">
        <v>129</v>
      </c>
      <c r="B154" s="31">
        <v>0.003234606980074247</v>
      </c>
      <c r="C154" s="31">
        <v>1.003234606980074</v>
      </c>
      <c r="D154" s="31"/>
      <c r="E154" s="31">
        <v>-0.00228473248067992</v>
      </c>
      <c r="F154" s="31">
        <v>0.99771526751932</v>
      </c>
      <c r="G154" s="31"/>
      <c r="H154" s="31">
        <v>-0.01067614938800066</v>
      </c>
      <c r="I154" s="31">
        <v>0.9893238506119993</v>
      </c>
      <c r="J154" s="88"/>
      <c r="K154" s="64">
        <f>($K$2*'Data'!E132)+($K$3*'Data'!H132)+($K$4*'Data'!J132)</f>
        <v>-0.0008486937573966337</v>
      </c>
      <c r="L154" s="89">
        <f>K154+1</f>
        <v>0.9991513062426034</v>
      </c>
      <c r="M154" s="58"/>
      <c r="N154" s="2"/>
      <c r="O154" s="2"/>
      <c r="P154" s="2"/>
      <c r="Q154" s="2"/>
      <c r="R154" s="2"/>
      <c r="S154" s="2"/>
    </row>
    <row r="155" ht="15" customHeight="1">
      <c r="A155" s="5">
        <v>130</v>
      </c>
      <c r="B155" s="31">
        <v>0.01307184241082716</v>
      </c>
      <c r="C155" s="31">
        <v>1.013071842410827</v>
      </c>
      <c r="D155" s="31"/>
      <c r="E155" s="31">
        <v>0.02093076256213206</v>
      </c>
      <c r="F155" s="31">
        <v>1.020930762562132</v>
      </c>
      <c r="G155" s="31"/>
      <c r="H155" s="31">
        <v>0.03263745395760279</v>
      </c>
      <c r="I155" s="31">
        <v>1.032637453957603</v>
      </c>
      <c r="J155" s="88"/>
      <c r="K155" s="64">
        <f>($K$2*'Data'!E133)+($K$3*'Data'!H133)+($K$4*'Data'!J133)</f>
        <v>0.01900687694004915</v>
      </c>
      <c r="L155" s="89">
        <f>K155+1</f>
        <v>1.019006876940049</v>
      </c>
      <c r="M155" s="58"/>
      <c r="N155" s="2"/>
      <c r="O155" s="2"/>
      <c r="P155" s="2"/>
      <c r="Q155" s="2"/>
      <c r="R155" s="2"/>
      <c r="S155" s="2"/>
    </row>
    <row r="156" ht="15" customHeight="1">
      <c r="A156" s="5">
        <v>131</v>
      </c>
      <c r="B156" s="31">
        <v>0.007038875883415858</v>
      </c>
      <c r="C156" s="31">
        <v>1.007038875883416</v>
      </c>
      <c r="D156" s="31"/>
      <c r="E156" s="31">
        <v>0.01428718680958896</v>
      </c>
      <c r="F156" s="31">
        <v>1.014287186809589</v>
      </c>
      <c r="G156" s="31"/>
      <c r="H156" s="31">
        <v>0.02525642072276668</v>
      </c>
      <c r="I156" s="31">
        <v>1.025256420722767</v>
      </c>
      <c r="J156" s="88"/>
      <c r="K156" s="64">
        <f>($K$2*'Data'!E134)+($K$3*'Data'!H134)+($K$4*'Data'!J134)</f>
        <v>0.01242672531608665</v>
      </c>
      <c r="L156" s="89">
        <f>K156+1</f>
        <v>1.012426725316087</v>
      </c>
      <c r="M156" s="90"/>
      <c r="N156" s="2"/>
      <c r="O156" s="2"/>
      <c r="P156" s="2"/>
      <c r="Q156" s="2"/>
      <c r="R156" s="2"/>
      <c r="S156" s="2"/>
    </row>
    <row r="157" ht="15" customHeight="1">
      <c r="A157" s="5">
        <v>132</v>
      </c>
      <c r="B157" s="31">
        <v>0.02443352816156712</v>
      </c>
      <c r="C157" s="31">
        <v>1.024433528161567</v>
      </c>
      <c r="D157" s="31">
        <v>0.05435972807124556</v>
      </c>
      <c r="E157" s="31">
        <v>0.03642029395623738</v>
      </c>
      <c r="F157" s="31">
        <v>1.036420293956237</v>
      </c>
      <c r="G157" s="31">
        <v>0.09582625992634597</v>
      </c>
      <c r="H157" s="31">
        <v>0.05408222970129218</v>
      </c>
      <c r="I157" s="31">
        <v>1.054082229701292</v>
      </c>
      <c r="J157" s="88">
        <v>0.1607646372587661</v>
      </c>
      <c r="K157" s="64">
        <f>($K$2*'Data'!E135)+($K$3*'Data'!H135)+($K$4*'Data'!J135)</f>
        <v>0.03358270898104512</v>
      </c>
      <c r="L157" s="89">
        <f>K157+1</f>
        <v>1.033582708981045</v>
      </c>
      <c r="M157" s="89">
        <f>PRODUCT(L146:L157)-1</f>
        <v>0.08491513722371535</v>
      </c>
      <c r="N157" s="91"/>
      <c r="O157" s="2"/>
      <c r="P157" s="2"/>
      <c r="Q157" s="2"/>
      <c r="R157" s="2"/>
      <c r="S157" s="2"/>
    </row>
    <row r="158" ht="15" customHeight="1">
      <c r="A158" s="5">
        <v>133</v>
      </c>
      <c r="B158" s="31">
        <v>-0.03120540042264207</v>
      </c>
      <c r="C158" s="31">
        <v>0.9687945995773579</v>
      </c>
      <c r="D158" s="31"/>
      <c r="E158" s="31">
        <v>-0.03661150056158149</v>
      </c>
      <c r="F158" s="31">
        <v>0.9633884994384185</v>
      </c>
      <c r="G158" s="31"/>
      <c r="H158" s="31">
        <v>-0.04376131463266195</v>
      </c>
      <c r="I158" s="31">
        <v>0.956238685367338</v>
      </c>
      <c r="J158" s="88"/>
      <c r="K158" s="64">
        <f>($K$2*'Data'!E136)+($K$3*'Data'!H136)+($K$4*'Data'!J136)</f>
        <v>-0.03573964359551096</v>
      </c>
      <c r="L158" s="89">
        <f>K158+1</f>
        <v>0.964260356404489</v>
      </c>
      <c r="M158" s="66"/>
      <c r="N158" s="2"/>
      <c r="O158" s="2"/>
      <c r="P158" s="2"/>
      <c r="Q158" s="2"/>
      <c r="R158" s="2"/>
      <c r="S158" s="2"/>
    </row>
    <row r="159" ht="15" customHeight="1">
      <c r="A159" s="5">
        <v>134</v>
      </c>
      <c r="B159" s="31">
        <v>0.004955512266702842</v>
      </c>
      <c r="C159" s="31">
        <v>1.004955512266703</v>
      </c>
      <c r="D159" s="31"/>
      <c r="E159" s="31">
        <v>0.005570254129298896</v>
      </c>
      <c r="F159" s="31">
        <v>1.005570254129299</v>
      </c>
      <c r="G159" s="31"/>
      <c r="H159" s="31">
        <v>0.00650032849774334</v>
      </c>
      <c r="I159" s="31">
        <v>1.006500328497743</v>
      </c>
      <c r="J159" s="88"/>
      <c r="K159" s="64">
        <f>($K$2*'Data'!E137)+($K$3*'Data'!H137)+($K$4*'Data'!J137)</f>
        <v>0.005412587876374702</v>
      </c>
      <c r="L159" s="89">
        <f>K159+1</f>
        <v>1.005412587876375</v>
      </c>
      <c r="M159" s="58"/>
      <c r="N159" s="2"/>
      <c r="O159" s="2"/>
      <c r="P159" s="2"/>
      <c r="Q159" s="2"/>
      <c r="R159" s="2"/>
      <c r="S159" s="2"/>
    </row>
    <row r="160" ht="15" customHeight="1">
      <c r="A160" s="5">
        <v>135</v>
      </c>
      <c r="B160" s="31">
        <v>0.0247982234409026</v>
      </c>
      <c r="C160" s="31">
        <v>1.024798223440903</v>
      </c>
      <c r="D160" s="31"/>
      <c r="E160" s="31">
        <v>0.03107183744226516</v>
      </c>
      <c r="F160" s="31">
        <v>1.031071837442265</v>
      </c>
      <c r="G160" s="31"/>
      <c r="H160" s="31">
        <v>0.04001865266337022</v>
      </c>
      <c r="I160" s="31">
        <v>1.04001865266337</v>
      </c>
      <c r="J160" s="88"/>
      <c r="K160" s="64">
        <f>($K$2*'Data'!E138)+($K$3*'Data'!H138)+($K$4*'Data'!J138)</f>
        <v>0.02973523683239391</v>
      </c>
      <c r="L160" s="89">
        <f>K160+1</f>
        <v>1.029735236832394</v>
      </c>
      <c r="M160" s="58"/>
      <c r="N160" s="2"/>
      <c r="O160" s="2"/>
      <c r="P160" s="2"/>
      <c r="Q160" s="2"/>
      <c r="R160" s="2"/>
      <c r="S160" s="2"/>
    </row>
    <row r="161" ht="15" customHeight="1">
      <c r="A161" s="5">
        <v>136</v>
      </c>
      <c r="B161" s="31">
        <v>-0.02612418999892441</v>
      </c>
      <c r="C161" s="31">
        <v>0.9738758100010756</v>
      </c>
      <c r="D161" s="31"/>
      <c r="E161" s="31">
        <v>-0.02833441227826869</v>
      </c>
      <c r="F161" s="31">
        <v>0.9716655877217313</v>
      </c>
      <c r="G161" s="31"/>
      <c r="H161" s="31">
        <v>-0.03074758177999387</v>
      </c>
      <c r="I161" s="31">
        <v>0.9692524182200062</v>
      </c>
      <c r="J161" s="88"/>
      <c r="K161" s="64">
        <f>($K$2*'Data'!E139)+($K$3*'Data'!H139)+($K$4*'Data'!J139)</f>
        <v>-0.02823293866707824</v>
      </c>
      <c r="L161" s="89">
        <f>K161+1</f>
        <v>0.9717670613329218</v>
      </c>
      <c r="M161" s="58"/>
      <c r="N161" s="2"/>
      <c r="O161" s="2"/>
      <c r="P161" s="2"/>
      <c r="Q161" s="2"/>
      <c r="R161" s="2"/>
      <c r="S161" s="2"/>
    </row>
    <row r="162" ht="15" customHeight="1">
      <c r="A162" s="5">
        <v>137</v>
      </c>
      <c r="B162" s="31">
        <v>0.00265352491083057</v>
      </c>
      <c r="C162" s="31">
        <v>1.002653524910831</v>
      </c>
      <c r="D162" s="31"/>
      <c r="E162" s="31">
        <v>-0.001998606587363394</v>
      </c>
      <c r="F162" s="31">
        <v>0.9980013934126366</v>
      </c>
      <c r="G162" s="31"/>
      <c r="H162" s="31">
        <v>-0.009030691460227733</v>
      </c>
      <c r="I162" s="31">
        <v>0.9909693085397723</v>
      </c>
      <c r="J162" s="88"/>
      <c r="K162" s="64">
        <f>($K$2*'Data'!E140)+($K$3*'Data'!H140)+($K$4*'Data'!J140)</f>
        <v>-0.0008086299000282075</v>
      </c>
      <c r="L162" s="89">
        <f>K162+1</f>
        <v>0.9991913700999718</v>
      </c>
      <c r="M162" s="58"/>
      <c r="N162" s="2"/>
      <c r="O162" s="2"/>
      <c r="P162" s="2"/>
      <c r="Q162" s="2"/>
      <c r="R162" s="2"/>
      <c r="S162" s="2"/>
    </row>
    <row r="163" ht="15" customHeight="1">
      <c r="A163" s="5">
        <v>138</v>
      </c>
      <c r="B163" s="31">
        <v>0.01863260423001434</v>
      </c>
      <c r="C163" s="31">
        <v>1.018632604230014</v>
      </c>
      <c r="D163" s="31"/>
      <c r="E163" s="31">
        <v>0.02016581772570996</v>
      </c>
      <c r="F163" s="31">
        <v>1.02016581772571</v>
      </c>
      <c r="G163" s="31"/>
      <c r="H163" s="31">
        <v>0.02207850886233232</v>
      </c>
      <c r="I163" s="31">
        <v>1.022078508862332</v>
      </c>
      <c r="J163" s="88"/>
      <c r="K163" s="64">
        <f>($K$2*'Data'!E141)+($K$3*'Data'!H141)+($K$4*'Data'!J141)</f>
        <v>0.01997607890524659</v>
      </c>
      <c r="L163" s="89">
        <f>K163+1</f>
        <v>1.019976078905247</v>
      </c>
      <c r="M163" s="58"/>
      <c r="N163" s="2"/>
      <c r="O163" s="2"/>
      <c r="P163" s="2"/>
      <c r="Q163" s="2"/>
      <c r="R163" s="2"/>
      <c r="S163" s="2"/>
    </row>
    <row r="164" ht="15" customHeight="1">
      <c r="A164" s="5">
        <v>139</v>
      </c>
      <c r="B164" s="31">
        <v>-0.01580363075372393</v>
      </c>
      <c r="C164" s="31">
        <v>0.9841963692462761</v>
      </c>
      <c r="D164" s="31"/>
      <c r="E164" s="31">
        <v>-0.02013771304102261</v>
      </c>
      <c r="F164" s="31">
        <v>0.9798622869589774</v>
      </c>
      <c r="G164" s="31"/>
      <c r="H164" s="31">
        <v>-0.02610644548314439</v>
      </c>
      <c r="I164" s="31">
        <v>0.9738935545168556</v>
      </c>
      <c r="J164" s="88"/>
      <c r="K164" s="64">
        <f>($K$2*'Data'!E142)+($K$3*'Data'!H142)+($K$4*'Data'!J142)</f>
        <v>-0.01932038796361107</v>
      </c>
      <c r="L164" s="89">
        <f>K164+1</f>
        <v>0.980679612036389</v>
      </c>
      <c r="M164" s="58"/>
      <c r="N164" s="2"/>
      <c r="O164" s="2"/>
      <c r="P164" s="2"/>
      <c r="Q164" s="2"/>
      <c r="R164" s="2"/>
      <c r="S164" s="2"/>
    </row>
    <row r="165" ht="15" customHeight="1">
      <c r="A165" s="5">
        <v>140</v>
      </c>
      <c r="B165" s="31">
        <v>0.01215805907256011</v>
      </c>
      <c r="C165" s="31">
        <v>1.01215805907256</v>
      </c>
      <c r="D165" s="31"/>
      <c r="E165" s="31">
        <v>0.01848087203250674</v>
      </c>
      <c r="F165" s="31">
        <v>1.018480872032507</v>
      </c>
      <c r="G165" s="31"/>
      <c r="H165" s="31">
        <v>0.02790176651687577</v>
      </c>
      <c r="I165" s="31">
        <v>1.027901766516876</v>
      </c>
      <c r="J165" s="88"/>
      <c r="K165" s="64">
        <f>($K$2*'Data'!E143)+($K$3*'Data'!H143)+($K$4*'Data'!J143)</f>
        <v>0.01693183127029554</v>
      </c>
      <c r="L165" s="89">
        <f>K165+1</f>
        <v>1.016931831270296</v>
      </c>
      <c r="M165" s="58"/>
      <c r="N165" s="2"/>
      <c r="O165" s="2"/>
      <c r="P165" s="2"/>
      <c r="Q165" s="2"/>
      <c r="R165" s="2"/>
      <c r="S165" s="2"/>
    </row>
    <row r="166" ht="15" customHeight="1">
      <c r="A166" s="5">
        <v>141</v>
      </c>
      <c r="B166" s="31">
        <v>-0.02561950814468354</v>
      </c>
      <c r="C166" s="31">
        <v>0.9743804918553165</v>
      </c>
      <c r="D166" s="31"/>
      <c r="E166" s="31">
        <v>-0.0349568957022729</v>
      </c>
      <c r="F166" s="31">
        <v>0.9650431042977271</v>
      </c>
      <c r="G166" s="31"/>
      <c r="H166" s="31">
        <v>-0.04824436518851979</v>
      </c>
      <c r="I166" s="31">
        <v>0.9517556348114802</v>
      </c>
      <c r="J166" s="88"/>
      <c r="K166" s="64">
        <f>($K$2*'Data'!E144)+($K$3*'Data'!H144)+($K$4*'Data'!J144)</f>
        <v>-0.03298185473794414</v>
      </c>
      <c r="L166" s="89">
        <f>K166+1</f>
        <v>0.9670181452620559</v>
      </c>
      <c r="M166" s="58"/>
      <c r="N166" s="2"/>
      <c r="O166" s="2"/>
      <c r="P166" s="2"/>
      <c r="Q166" s="2"/>
      <c r="R166" s="2"/>
      <c r="S166" s="2"/>
    </row>
    <row r="167" ht="15" customHeight="1">
      <c r="A167" s="5">
        <v>142</v>
      </c>
      <c r="B167" s="31">
        <v>-0.005627152953475527</v>
      </c>
      <c r="C167" s="31">
        <v>0.9943728470465245</v>
      </c>
      <c r="D167" s="31"/>
      <c r="E167" s="31">
        <v>-0.007916050256945152</v>
      </c>
      <c r="F167" s="31">
        <v>0.9920839497430548</v>
      </c>
      <c r="G167" s="31"/>
      <c r="H167" s="31">
        <v>-0.0110747694528918</v>
      </c>
      <c r="I167" s="31">
        <v>0.9889252305471082</v>
      </c>
      <c r="J167" s="88"/>
      <c r="K167" s="64">
        <f>($K$2*'Data'!E145)+($K$3*'Data'!H145)+($K$4*'Data'!J145)</f>
        <v>-0.007481139310706645</v>
      </c>
      <c r="L167" s="89">
        <f>K167+1</f>
        <v>0.9925188606892934</v>
      </c>
      <c r="M167" s="58"/>
      <c r="N167" s="2"/>
      <c r="O167" s="2"/>
      <c r="P167" s="2"/>
      <c r="Q167" s="2"/>
      <c r="R167" s="2"/>
      <c r="S167" s="2"/>
    </row>
    <row r="168" ht="15" customHeight="1">
      <c r="A168" s="5">
        <v>143</v>
      </c>
      <c r="B168" s="31">
        <v>-0.009888662637221754</v>
      </c>
      <c r="C168" s="31">
        <v>0.9901113373627782</v>
      </c>
      <c r="D168" s="31"/>
      <c r="E168" s="31">
        <v>-0.02201971597530496</v>
      </c>
      <c r="F168" s="31">
        <v>0.9779802840246951</v>
      </c>
      <c r="G168" s="31"/>
      <c r="H168" s="31">
        <v>-0.04005285175113552</v>
      </c>
      <c r="I168" s="31">
        <v>0.9599471482488645</v>
      </c>
      <c r="J168" s="88"/>
      <c r="K168" s="64">
        <f>($K$2*'Data'!E146)+($K$3*'Data'!H146)+($K$4*'Data'!J146)</f>
        <v>-0.01906867475643128</v>
      </c>
      <c r="L168" s="89">
        <f>K168+1</f>
        <v>0.9809313252435687</v>
      </c>
      <c r="M168" s="90"/>
      <c r="N168" s="2"/>
      <c r="O168" s="2"/>
      <c r="P168" s="2"/>
      <c r="Q168" s="2"/>
      <c r="R168" s="2"/>
      <c r="S168" s="2"/>
    </row>
    <row r="169" ht="15" customHeight="1">
      <c r="A169" s="5">
        <v>144</v>
      </c>
      <c r="B169" s="31">
        <v>0.0231455107206986</v>
      </c>
      <c r="C169" s="31">
        <v>1.023145510720699</v>
      </c>
      <c r="D169" s="31">
        <v>-0.02967255405459557</v>
      </c>
      <c r="E169" s="31">
        <v>0.02009228449038521</v>
      </c>
      <c r="F169" s="31">
        <v>1.020092284490385</v>
      </c>
      <c r="G169" s="31">
        <v>-0.05810139157069594</v>
      </c>
      <c r="H169" s="31">
        <v>0.01488001465821021</v>
      </c>
      <c r="I169" s="31">
        <v>1.01488001465821</v>
      </c>
      <c r="J169" s="88">
        <v>-0.09797878155353967</v>
      </c>
      <c r="K169" s="64">
        <f>($K$2*'Data'!E147)+($K$3*'Data'!H147)+($K$4*'Data'!J147)</f>
        <v>0.02117180629131601</v>
      </c>
      <c r="L169" s="89">
        <f>K169+1</f>
        <v>1.021171806291316</v>
      </c>
      <c r="M169" s="89">
        <f>PRODUCT(L158:L169)-1</f>
        <v>-0.05202946439339384</v>
      </c>
      <c r="N169" s="91"/>
      <c r="O169" s="2"/>
      <c r="P169" s="2"/>
      <c r="Q169" s="2"/>
      <c r="R169" s="2"/>
      <c r="S169" s="2"/>
    </row>
    <row r="170" ht="15" customHeight="1">
      <c r="A170" s="5">
        <v>145</v>
      </c>
      <c r="B170" s="31">
        <v>0.01169117014017682</v>
      </c>
      <c r="C170" s="31">
        <v>1.011691170140177</v>
      </c>
      <c r="D170" s="31"/>
      <c r="E170" s="31">
        <v>0.01445070693240647</v>
      </c>
      <c r="F170" s="31">
        <v>1.014450706932406</v>
      </c>
      <c r="G170" s="31"/>
      <c r="H170" s="31">
        <v>0.01843171419607597</v>
      </c>
      <c r="I170" s="31">
        <v>1.018431714196076</v>
      </c>
      <c r="J170" s="88"/>
      <c r="K170" s="64">
        <f>($K$2*'Data'!E148)+($K$3*'Data'!H148)+($K$4*'Data'!J148)</f>
        <v>0.01383997169668655</v>
      </c>
      <c r="L170" s="89">
        <f>K170+1</f>
        <v>1.013839971696687</v>
      </c>
      <c r="M170" s="66"/>
      <c r="N170" s="2"/>
      <c r="O170" s="2"/>
      <c r="P170" s="2"/>
      <c r="Q170" s="2"/>
      <c r="R170" s="2"/>
      <c r="S170" s="2"/>
    </row>
    <row r="171" ht="15" customHeight="1">
      <c r="A171" s="5">
        <v>146</v>
      </c>
      <c r="B171" s="31">
        <v>-0.02728752361910145</v>
      </c>
      <c r="C171" s="31">
        <v>0.9727124763808985</v>
      </c>
      <c r="D171" s="31"/>
      <c r="E171" s="31">
        <v>-0.04251859524073179</v>
      </c>
      <c r="F171" s="31">
        <v>0.9574814047592682</v>
      </c>
      <c r="G171" s="31"/>
      <c r="H171" s="31">
        <v>-0.06476852386361884</v>
      </c>
      <c r="I171" s="31">
        <v>0.9352314761363811</v>
      </c>
      <c r="J171" s="88"/>
      <c r="K171" s="64">
        <f>($K$2*'Data'!E149)+($K$3*'Data'!H149)+($K$4*'Data'!J149)</f>
        <v>-0.03900916674010346</v>
      </c>
      <c r="L171" s="89">
        <f>K171+1</f>
        <v>0.9609908332598965</v>
      </c>
      <c r="M171" s="58"/>
      <c r="N171" s="2"/>
      <c r="O171" s="2"/>
      <c r="P171" s="2"/>
      <c r="Q171" s="2"/>
      <c r="R171" s="2"/>
      <c r="S171" s="2"/>
    </row>
    <row r="172" ht="15" customHeight="1">
      <c r="A172" s="5">
        <v>147</v>
      </c>
      <c r="B172" s="31">
        <v>-0.04459092775862279</v>
      </c>
      <c r="C172" s="31">
        <v>0.9554090722413772</v>
      </c>
      <c r="D172" s="31"/>
      <c r="E172" s="31">
        <v>-0.05287348147555554</v>
      </c>
      <c r="F172" s="31">
        <v>0.9471265185244444</v>
      </c>
      <c r="G172" s="31"/>
      <c r="H172" s="31">
        <v>-0.06400954204633522</v>
      </c>
      <c r="I172" s="31">
        <v>0.9359904579536648</v>
      </c>
      <c r="J172" s="88"/>
      <c r="K172" s="64">
        <f>($K$2*'Data'!E150)+($K$3*'Data'!H150)+($K$4*'Data'!J150)</f>
        <v>-0.05144672804863208</v>
      </c>
      <c r="L172" s="89">
        <f>K172+1</f>
        <v>0.948553271951368</v>
      </c>
      <c r="M172" s="58"/>
      <c r="N172" s="2"/>
      <c r="O172" s="2"/>
      <c r="P172" s="2"/>
      <c r="Q172" s="2"/>
      <c r="R172" s="2"/>
      <c r="S172" s="2"/>
    </row>
    <row r="173" ht="15" customHeight="1">
      <c r="A173" s="5">
        <v>148</v>
      </c>
      <c r="B173" s="31">
        <v>0.03389803154884548</v>
      </c>
      <c r="C173" s="31">
        <v>1.033898031548846</v>
      </c>
      <c r="D173" s="31"/>
      <c r="E173" s="31">
        <v>0.04942848848570112</v>
      </c>
      <c r="F173" s="31">
        <v>1.049428488485701</v>
      </c>
      <c r="G173" s="31"/>
      <c r="H173" s="31">
        <v>0.07217986168266784</v>
      </c>
      <c r="I173" s="31">
        <v>1.072179861682668</v>
      </c>
      <c r="J173" s="88"/>
      <c r="K173" s="64">
        <f>($K$2*'Data'!E151)+($K$3*'Data'!H151)+($K$4*'Data'!J151)</f>
        <v>0.0458180303556456</v>
      </c>
      <c r="L173" s="89">
        <f>K173+1</f>
        <v>1.045818030355646</v>
      </c>
      <c r="M173" s="58"/>
      <c r="N173" s="2"/>
      <c r="O173" s="2"/>
      <c r="P173" s="2"/>
      <c r="Q173" s="2"/>
      <c r="R173" s="2"/>
      <c r="S173" s="2"/>
    </row>
    <row r="174" ht="15" customHeight="1">
      <c r="A174" s="5">
        <v>149</v>
      </c>
      <c r="B174" s="31">
        <v>-0.01139335269474625</v>
      </c>
      <c r="C174" s="31">
        <v>0.9886066473052537</v>
      </c>
      <c r="D174" s="31"/>
      <c r="E174" s="31">
        <v>-0.01518225261088913</v>
      </c>
      <c r="F174" s="31">
        <v>0.9848177473891109</v>
      </c>
      <c r="G174" s="31"/>
      <c r="H174" s="31">
        <v>-0.02050899039284159</v>
      </c>
      <c r="I174" s="31">
        <v>0.9794910096071584</v>
      </c>
      <c r="J174" s="88"/>
      <c r="K174" s="64">
        <f>($K$2*'Data'!E152)+($K$3*'Data'!H152)+($K$4*'Data'!J152)</f>
        <v>-0.01441333367798433</v>
      </c>
      <c r="L174" s="89">
        <f>K174+1</f>
        <v>0.9855866663220156</v>
      </c>
      <c r="M174" s="58"/>
      <c r="N174" s="2"/>
      <c r="O174" s="2"/>
      <c r="P174" s="2"/>
      <c r="Q174" s="2"/>
      <c r="R174" s="2"/>
      <c r="S174" s="2"/>
    </row>
    <row r="175" ht="15" customHeight="1">
      <c r="A175" s="5">
        <v>150</v>
      </c>
      <c r="B175" s="31">
        <v>-0.01220510797870373</v>
      </c>
      <c r="C175" s="31">
        <v>0.9877948920212962</v>
      </c>
      <c r="D175" s="31"/>
      <c r="E175" s="31">
        <v>-0.01530713565545911</v>
      </c>
      <c r="F175" s="31">
        <v>0.9846928643445408</v>
      </c>
      <c r="G175" s="31"/>
      <c r="H175" s="31">
        <v>-0.01956460709313516</v>
      </c>
      <c r="I175" s="31">
        <v>0.9804353929068649</v>
      </c>
      <c r="J175" s="88"/>
      <c r="K175" s="64">
        <f>($K$2*'Data'!E153)+($K$3*'Data'!H153)+($K$4*'Data'!J153)</f>
        <v>-0.01472941377499877</v>
      </c>
      <c r="L175" s="89">
        <f>K175+1</f>
        <v>0.9852705862250012</v>
      </c>
      <c r="M175" s="58"/>
      <c r="N175" s="2"/>
      <c r="O175" s="2"/>
      <c r="P175" s="2"/>
      <c r="Q175" s="2"/>
      <c r="R175" s="2"/>
      <c r="S175" s="2"/>
    </row>
    <row r="176" ht="15" customHeight="1">
      <c r="A176" s="5">
        <v>151</v>
      </c>
      <c r="B176" s="31">
        <v>0.008931968124147595</v>
      </c>
      <c r="C176" s="31">
        <v>1.008931968124148</v>
      </c>
      <c r="D176" s="31"/>
      <c r="E176" s="31">
        <v>0.002688242059495783</v>
      </c>
      <c r="F176" s="31">
        <v>1.002688242059496</v>
      </c>
      <c r="G176" s="31"/>
      <c r="H176" s="31">
        <v>-0.007015619174537472</v>
      </c>
      <c r="I176" s="31">
        <v>0.9929843808254625</v>
      </c>
      <c r="J176" s="88"/>
      <c r="K176" s="64">
        <f>($K$2*'Data'!E154)+($K$3*'Data'!H154)+($K$4*'Data'!J154)</f>
        <v>0.004418309644186508</v>
      </c>
      <c r="L176" s="89">
        <f>K176+1</f>
        <v>1.004418309644187</v>
      </c>
      <c r="M176" s="58"/>
      <c r="N176" s="2"/>
      <c r="O176" s="2"/>
      <c r="P176" s="2"/>
      <c r="Q176" s="2"/>
      <c r="R176" s="2"/>
      <c r="S176" s="2"/>
    </row>
    <row r="177" ht="15" customHeight="1">
      <c r="A177" s="5">
        <v>152</v>
      </c>
      <c r="B177" s="31">
        <v>0.001920053832468033</v>
      </c>
      <c r="C177" s="31">
        <v>1.001920053832468</v>
      </c>
      <c r="D177" s="31"/>
      <c r="E177" s="31">
        <v>-0.01293587777558075</v>
      </c>
      <c r="F177" s="31">
        <v>0.9870641222244193</v>
      </c>
      <c r="G177" s="31"/>
      <c r="H177" s="31">
        <v>-0.03556331130184268</v>
      </c>
      <c r="I177" s="31">
        <v>0.9644366886981574</v>
      </c>
      <c r="J177" s="88"/>
      <c r="K177" s="64">
        <f>($K$2*'Data'!E155)+($K$3*'Data'!H155)+($K$4*'Data'!J155)</f>
        <v>-0.009050126816474172</v>
      </c>
      <c r="L177" s="89">
        <f>K177+1</f>
        <v>0.9909498731835258</v>
      </c>
      <c r="M177" s="58"/>
      <c r="N177" s="2"/>
      <c r="O177" s="2"/>
      <c r="P177" s="2"/>
      <c r="Q177" s="2"/>
      <c r="R177" s="2"/>
      <c r="S177" s="2"/>
    </row>
    <row r="178" ht="15" customHeight="1">
      <c r="A178" s="5">
        <v>153</v>
      </c>
      <c r="B178" s="31">
        <v>-0.02074561825804907</v>
      </c>
      <c r="C178" s="31">
        <v>0.9792543817419509</v>
      </c>
      <c r="D178" s="31"/>
      <c r="E178" s="31">
        <v>-0.03677195415418019</v>
      </c>
      <c r="F178" s="31">
        <v>0.9632280458458198</v>
      </c>
      <c r="G178" s="31"/>
      <c r="H178" s="31">
        <v>-0.06049233585717869</v>
      </c>
      <c r="I178" s="31">
        <v>0.9395076641428213</v>
      </c>
      <c r="J178" s="88"/>
      <c r="K178" s="64">
        <f>($K$2*'Data'!E156)+($K$3*'Data'!H156)+($K$4*'Data'!J156)</f>
        <v>-0.03292493125074652</v>
      </c>
      <c r="L178" s="89">
        <f>K178+1</f>
        <v>0.9670750687492535</v>
      </c>
      <c r="M178" s="58"/>
      <c r="N178" s="2"/>
      <c r="O178" s="2"/>
      <c r="P178" s="2"/>
      <c r="Q178" s="2"/>
      <c r="R178" s="2"/>
      <c r="S178" s="2"/>
    </row>
    <row r="179" ht="15" customHeight="1">
      <c r="A179" s="5">
        <v>154</v>
      </c>
      <c r="B179" s="31">
        <v>0.02012465160713338</v>
      </c>
      <c r="C179" s="31">
        <v>1.020124651607133</v>
      </c>
      <c r="D179" s="31"/>
      <c r="E179" s="31">
        <v>0.02523383708697591</v>
      </c>
      <c r="F179" s="31">
        <v>1.025233837086976</v>
      </c>
      <c r="G179" s="31"/>
      <c r="H179" s="31">
        <v>0.03247016711239747</v>
      </c>
      <c r="I179" s="31">
        <v>1.032470167112397</v>
      </c>
      <c r="J179" s="88"/>
      <c r="K179" s="64">
        <f>($K$2*'Data'!E157)+($K$3*'Data'!H157)+($K$4*'Data'!J157)</f>
        <v>0.0241702648141864</v>
      </c>
      <c r="L179" s="89">
        <f>K179+1</f>
        <v>1.024170264814186</v>
      </c>
      <c r="M179" s="58"/>
      <c r="N179" s="2"/>
      <c r="O179" s="2"/>
      <c r="P179" s="2"/>
      <c r="Q179" s="2"/>
      <c r="R179" s="2"/>
      <c r="S179" s="2"/>
    </row>
    <row r="180" ht="15" customHeight="1">
      <c r="A180" s="5">
        <v>155</v>
      </c>
      <c r="B180" s="31">
        <v>-0.00406857190515928</v>
      </c>
      <c r="C180" s="31">
        <v>0.9959314280948407</v>
      </c>
      <c r="D180" s="31"/>
      <c r="E180" s="31">
        <v>0.003650237152015247</v>
      </c>
      <c r="F180" s="31">
        <v>1.003650237152015</v>
      </c>
      <c r="G180" s="31"/>
      <c r="H180" s="31">
        <v>0.01560167206691199</v>
      </c>
      <c r="I180" s="31">
        <v>1.015601672066912</v>
      </c>
      <c r="J180" s="88"/>
      <c r="K180" s="64">
        <f>($K$2*'Data'!E158)+($K$3*'Data'!H158)+($K$4*'Data'!J158)</f>
        <v>0.001533924223154139</v>
      </c>
      <c r="L180" s="89">
        <f>K180+1</f>
        <v>1.001533924223154</v>
      </c>
      <c r="M180" s="90"/>
      <c r="N180" s="2"/>
      <c r="O180" s="2"/>
      <c r="P180" s="2"/>
      <c r="Q180" s="2"/>
      <c r="R180" s="2"/>
      <c r="S180" s="2"/>
    </row>
    <row r="181" ht="15" customHeight="1">
      <c r="A181" s="5">
        <v>156</v>
      </c>
      <c r="B181" s="31">
        <v>-0.007667451381442965</v>
      </c>
      <c r="C181" s="31">
        <v>0.992332548618557</v>
      </c>
      <c r="D181" s="31">
        <v>-0.05262873094939269</v>
      </c>
      <c r="E181" s="31">
        <v>-0.002149022648066924</v>
      </c>
      <c r="F181" s="31">
        <v>0.9978509773519331</v>
      </c>
      <c r="G181" s="31">
        <v>-0.08358915789345267</v>
      </c>
      <c r="H181" s="31">
        <v>0.00655231429230928</v>
      </c>
      <c r="I181" s="31">
        <v>1.006552314292309</v>
      </c>
      <c r="J181" s="88">
        <v>-0.1283075787478304</v>
      </c>
      <c r="K181" s="64">
        <f>($K$2*'Data'!E159)+($K$3*'Data'!H159)+($K$4*'Data'!J159)</f>
        <v>-0.003740476751567003</v>
      </c>
      <c r="L181" s="89">
        <f>K181+1</f>
        <v>0.996259523248433</v>
      </c>
      <c r="M181" s="89">
        <f>PRODUCT(L170:L181)-1</f>
        <v>-0.07680455953143661</v>
      </c>
      <c r="N181" s="91"/>
      <c r="O181" s="2"/>
      <c r="P181" s="2"/>
      <c r="Q181" s="2"/>
      <c r="R181" s="2"/>
      <c r="S181" s="2"/>
    </row>
    <row r="182" ht="15" customHeight="1">
      <c r="A182" s="5">
        <v>157</v>
      </c>
      <c r="B182" s="31">
        <v>-0.02023052481338988</v>
      </c>
      <c r="C182" s="31">
        <v>0.9797694751866102</v>
      </c>
      <c r="D182" s="31"/>
      <c r="E182" s="31">
        <v>-0.02430315513899706</v>
      </c>
      <c r="F182" s="31">
        <v>0.9756968448610029</v>
      </c>
      <c r="G182" s="31"/>
      <c r="H182" s="31">
        <v>-0.02984829048636673</v>
      </c>
      <c r="I182" s="31">
        <v>0.9701517095136333</v>
      </c>
      <c r="J182" s="88"/>
      <c r="K182" s="64">
        <f>($K$2*'Data'!E160)+($K$3*'Data'!H160)+($K$4*'Data'!J160)</f>
        <v>-0.02356690262811581</v>
      </c>
      <c r="L182" s="89">
        <f>K182+1</f>
        <v>0.9764330973718842</v>
      </c>
      <c r="M182" s="66"/>
      <c r="N182" s="2"/>
      <c r="O182" s="2"/>
      <c r="P182" s="2"/>
      <c r="Q182" s="2"/>
      <c r="R182" s="2"/>
      <c r="S182" s="2"/>
    </row>
    <row r="183" ht="15" customHeight="1">
      <c r="A183" s="5">
        <v>158</v>
      </c>
      <c r="B183" s="31">
        <v>0.006468334950404317</v>
      </c>
      <c r="C183" s="31">
        <v>1.006468334950404</v>
      </c>
      <c r="D183" s="31"/>
      <c r="E183" s="31">
        <v>0.008264943858028116</v>
      </c>
      <c r="F183" s="31">
        <v>1.008264943858028</v>
      </c>
      <c r="G183" s="31"/>
      <c r="H183" s="31">
        <v>0.01085099822058134</v>
      </c>
      <c r="I183" s="31">
        <v>1.010850998220581</v>
      </c>
      <c r="J183" s="88"/>
      <c r="K183" s="64">
        <f>($K$2*'Data'!E161)+($K$3*'Data'!H161)+($K$4*'Data'!J161)</f>
        <v>0.007870221130563406</v>
      </c>
      <c r="L183" s="89">
        <f>K183+1</f>
        <v>1.007870221130563</v>
      </c>
      <c r="M183" s="58"/>
      <c r="N183" s="2"/>
      <c r="O183" s="2"/>
      <c r="P183" s="2"/>
      <c r="Q183" s="2"/>
      <c r="R183" s="2"/>
      <c r="S183" s="2"/>
    </row>
    <row r="184" ht="15" customHeight="1">
      <c r="A184" s="5">
        <v>159</v>
      </c>
      <c r="B184" s="31">
        <v>0.007267563928850336</v>
      </c>
      <c r="C184" s="31">
        <v>1.00726756392885</v>
      </c>
      <c r="D184" s="31"/>
      <c r="E184" s="31">
        <v>0.01149550648826323</v>
      </c>
      <c r="F184" s="31">
        <v>1.011495506488263</v>
      </c>
      <c r="G184" s="31"/>
      <c r="H184" s="31">
        <v>0.01776363574391457</v>
      </c>
      <c r="I184" s="31">
        <v>1.017763635743915</v>
      </c>
      <c r="J184" s="88"/>
      <c r="K184" s="64">
        <f>($K$2*'Data'!E162)+($K$3*'Data'!H162)+($K$4*'Data'!J162)</f>
        <v>0.01047541314014401</v>
      </c>
      <c r="L184" s="89">
        <f>K184+1</f>
        <v>1.010475413140144</v>
      </c>
      <c r="M184" s="58"/>
      <c r="N184" s="2"/>
      <c r="O184" s="2"/>
      <c r="P184" s="2"/>
      <c r="Q184" s="2"/>
      <c r="R184" s="2"/>
      <c r="S184" s="2"/>
    </row>
    <row r="185" ht="15" customHeight="1">
      <c r="A185" s="5">
        <v>160</v>
      </c>
      <c r="B185" s="31">
        <v>0.01315717586353347</v>
      </c>
      <c r="C185" s="31">
        <v>1.013157175863533</v>
      </c>
      <c r="D185" s="31"/>
      <c r="E185" s="31">
        <v>0.003267614189882303</v>
      </c>
      <c r="F185" s="31">
        <v>1.003267614189882</v>
      </c>
      <c r="G185" s="31"/>
      <c r="H185" s="31">
        <v>-0.01217501498609454</v>
      </c>
      <c r="I185" s="31">
        <v>0.9878249850139055</v>
      </c>
      <c r="J185" s="88"/>
      <c r="K185" s="64">
        <f>($K$2*'Data'!E163)+($K$3*'Data'!H163)+($K$4*'Data'!J163)</f>
        <v>0.006044147941045138</v>
      </c>
      <c r="L185" s="89">
        <f>K185+1</f>
        <v>1.006044147941045</v>
      </c>
      <c r="M185" s="58"/>
      <c r="N185" s="2"/>
      <c r="O185" s="2"/>
      <c r="P185" s="2"/>
      <c r="Q185" s="2"/>
      <c r="R185" s="2"/>
      <c r="S185" s="2"/>
    </row>
    <row r="186" ht="15" customHeight="1">
      <c r="A186" s="5">
        <v>161</v>
      </c>
      <c r="B186" s="31">
        <v>0.007598776072352495</v>
      </c>
      <c r="C186" s="31">
        <v>1.007598776072353</v>
      </c>
      <c r="D186" s="31"/>
      <c r="E186" s="31">
        <v>0.000764581350348507</v>
      </c>
      <c r="F186" s="31">
        <v>1.000764581350349</v>
      </c>
      <c r="G186" s="31"/>
      <c r="H186" s="31">
        <v>-0.009848477939538877</v>
      </c>
      <c r="I186" s="31">
        <v>0.9901515220604611</v>
      </c>
      <c r="J186" s="88"/>
      <c r="K186" s="64">
        <f>($K$2*'Data'!E164)+($K$3*'Data'!H164)+($K$4*'Data'!J164)</f>
        <v>0.002654013634290203</v>
      </c>
      <c r="L186" s="89">
        <f>K186+1</f>
        <v>1.00265401363429</v>
      </c>
      <c r="M186" s="58"/>
      <c r="N186" s="2"/>
      <c r="O186" s="2"/>
      <c r="P186" s="2"/>
      <c r="Q186" s="2"/>
      <c r="R186" s="2"/>
      <c r="S186" s="2"/>
    </row>
    <row r="187" ht="15" customHeight="1">
      <c r="A187" s="5">
        <v>162</v>
      </c>
      <c r="B187" s="31">
        <v>0.006538519234369611</v>
      </c>
      <c r="C187" s="31">
        <v>1.00653851923437</v>
      </c>
      <c r="D187" s="31"/>
      <c r="E187" s="31">
        <v>-0.008992416106124435</v>
      </c>
      <c r="F187" s="31">
        <v>0.9910075838938756</v>
      </c>
      <c r="G187" s="31"/>
      <c r="H187" s="31">
        <v>-0.03283556701741212</v>
      </c>
      <c r="I187" s="31">
        <v>0.9671644329825879</v>
      </c>
      <c r="J187" s="88"/>
      <c r="K187" s="64">
        <f>($K$2*'Data'!E165)+($K$3*'Data'!H165)+($K$4*'Data'!J165)</f>
        <v>-0.004836308320727622</v>
      </c>
      <c r="L187" s="89">
        <f>K187+1</f>
        <v>0.9951636916792724</v>
      </c>
      <c r="M187" s="58"/>
      <c r="N187" s="2"/>
      <c r="O187" s="2"/>
      <c r="P187" s="2"/>
      <c r="Q187" s="2"/>
      <c r="R187" s="2"/>
      <c r="S187" s="2"/>
    </row>
    <row r="188" ht="15" customHeight="1">
      <c r="A188" s="5">
        <v>163</v>
      </c>
      <c r="B188" s="31">
        <v>-0.02215510089350243</v>
      </c>
      <c r="C188" s="31">
        <v>0.9778448991064975</v>
      </c>
      <c r="D188" s="31"/>
      <c r="E188" s="31">
        <v>-0.04114319313300407</v>
      </c>
      <c r="F188" s="31">
        <v>0.9588568068669959</v>
      </c>
      <c r="G188" s="31"/>
      <c r="H188" s="31">
        <v>-0.06937261801790838</v>
      </c>
      <c r="I188" s="31">
        <v>0.9306273819820916</v>
      </c>
      <c r="J188" s="88"/>
      <c r="K188" s="64">
        <f>($K$2*'Data'!E166)+($K$3*'Data'!H166)+($K$4*'Data'!J166)</f>
        <v>-0.03652252681030275</v>
      </c>
      <c r="L188" s="89">
        <f>K188+1</f>
        <v>0.9634774731896972</v>
      </c>
      <c r="M188" s="58"/>
      <c r="N188" s="2"/>
      <c r="O188" s="2"/>
      <c r="P188" s="2"/>
      <c r="Q188" s="2"/>
      <c r="R188" s="2"/>
      <c r="S188" s="2"/>
    </row>
    <row r="189" ht="15" customHeight="1">
      <c r="A189" s="5">
        <v>164</v>
      </c>
      <c r="B189" s="31">
        <v>0.01818857468784028</v>
      </c>
      <c r="C189" s="31">
        <v>1.01818857468784</v>
      </c>
      <c r="D189" s="31"/>
      <c r="E189" s="31">
        <v>0.02016755815062784</v>
      </c>
      <c r="F189" s="31">
        <v>1.020167558150628</v>
      </c>
      <c r="G189" s="31"/>
      <c r="H189" s="31">
        <v>0.02266638478969492</v>
      </c>
      <c r="I189" s="31">
        <v>1.022666384789695</v>
      </c>
      <c r="J189" s="88"/>
      <c r="K189" s="64">
        <f>($K$2*'Data'!E167)+($K$3*'Data'!H167)+($K$4*'Data'!J167)</f>
        <v>0.01990763656248808</v>
      </c>
      <c r="L189" s="89">
        <f>K189+1</f>
        <v>1.019907636562488</v>
      </c>
      <c r="M189" s="58"/>
      <c r="N189" s="2"/>
      <c r="O189" s="2"/>
      <c r="P189" s="2"/>
      <c r="Q189" s="2"/>
      <c r="R189" s="2"/>
      <c r="S189" s="2"/>
    </row>
    <row r="190" ht="15" customHeight="1">
      <c r="A190" s="5">
        <v>165</v>
      </c>
      <c r="B190" s="31">
        <v>-0.02486674084632466</v>
      </c>
      <c r="C190" s="31">
        <v>0.9751332591536753</v>
      </c>
      <c r="D190" s="31"/>
      <c r="E190" s="31">
        <v>-0.03968785587515624</v>
      </c>
      <c r="F190" s="31">
        <v>0.9603121441248438</v>
      </c>
      <c r="G190" s="31"/>
      <c r="H190" s="31">
        <v>-0.06148037613559346</v>
      </c>
      <c r="I190" s="31">
        <v>0.9385196238644066</v>
      </c>
      <c r="J190" s="88"/>
      <c r="K190" s="64">
        <f>($K$2*'Data'!E168)+($K$3*'Data'!H168)+($K$4*'Data'!J168)</f>
        <v>-0.03620215325935343</v>
      </c>
      <c r="L190" s="89">
        <f>K190+1</f>
        <v>0.9637978467406466</v>
      </c>
      <c r="M190" s="58"/>
      <c r="N190" s="2"/>
      <c r="O190" s="2"/>
      <c r="P190" s="2"/>
      <c r="Q190" s="2"/>
      <c r="R190" s="2"/>
      <c r="S190" s="2"/>
    </row>
    <row r="191" ht="15" customHeight="1">
      <c r="A191" s="5">
        <v>166</v>
      </c>
      <c r="B191" s="31">
        <v>0.01882342774496115</v>
      </c>
      <c r="C191" s="31">
        <v>1.018823427744961</v>
      </c>
      <c r="D191" s="31"/>
      <c r="E191" s="31">
        <v>0.02816205183427263</v>
      </c>
      <c r="F191" s="31">
        <v>1.028162051834273</v>
      </c>
      <c r="G191" s="31"/>
      <c r="H191" s="31">
        <v>0.04186237114922078</v>
      </c>
      <c r="I191" s="31">
        <v>1.041862371149221</v>
      </c>
      <c r="J191" s="88"/>
      <c r="K191" s="64">
        <f>($K$2*'Data'!E169)+($K$3*'Data'!H169)+($K$4*'Data'!J169)</f>
        <v>0.0259812042214543</v>
      </c>
      <c r="L191" s="89">
        <f>K191+1</f>
        <v>1.025981204221454</v>
      </c>
      <c r="M191" s="58"/>
      <c r="N191" s="2"/>
      <c r="O191" s="2"/>
      <c r="P191" s="2"/>
      <c r="Q191" s="2"/>
      <c r="R191" s="2"/>
      <c r="S191" s="2"/>
    </row>
    <row r="192" ht="15" customHeight="1">
      <c r="A192" s="5">
        <v>167</v>
      </c>
      <c r="B192" s="31">
        <v>0.009244903746411478</v>
      </c>
      <c r="C192" s="31">
        <v>1.009244903746412</v>
      </c>
      <c r="D192" s="31"/>
      <c r="E192" s="31">
        <v>0.01690705302420577</v>
      </c>
      <c r="F192" s="31">
        <v>1.016907053024206</v>
      </c>
      <c r="G192" s="31"/>
      <c r="H192" s="31">
        <v>0.02834345875060702</v>
      </c>
      <c r="I192" s="31">
        <v>1.028343458750607</v>
      </c>
      <c r="J192" s="88"/>
      <c r="K192" s="64">
        <f>($K$2*'Data'!E170)+($K$3*'Data'!H170)+($K$4*'Data'!J170)</f>
        <v>0.0150199247999023</v>
      </c>
      <c r="L192" s="89">
        <f>K192+1</f>
        <v>1.015019924799902</v>
      </c>
      <c r="M192" s="90"/>
      <c r="N192" s="2"/>
      <c r="O192" s="2"/>
      <c r="P192" s="2"/>
      <c r="Q192" s="2"/>
      <c r="R192" s="2"/>
      <c r="S192" s="2"/>
    </row>
    <row r="193" ht="15" customHeight="1">
      <c r="A193" s="5">
        <v>168</v>
      </c>
      <c r="B193" s="31">
        <v>0.01672959523756219</v>
      </c>
      <c r="C193" s="31">
        <v>1.016729595237562</v>
      </c>
      <c r="D193" s="31">
        <v>0.03592148876180468</v>
      </c>
      <c r="E193" s="31">
        <v>0.001864985156923371</v>
      </c>
      <c r="F193" s="31">
        <v>1.001864985156923</v>
      </c>
      <c r="G193" s="31">
        <v>-0.02575331301416495</v>
      </c>
      <c r="H193" s="31">
        <v>-0.02128767041224508</v>
      </c>
      <c r="I193" s="31">
        <v>0.9787123295877549</v>
      </c>
      <c r="J193" s="88">
        <v>-0.1156738284352831</v>
      </c>
      <c r="K193" s="92">
        <f>($K$2*'Data'!E171)+($K$3*'Data'!H171)+($K$4*'Data'!J171)</f>
        <v>0.006009007901188192</v>
      </c>
      <c r="L193" s="93">
        <f>K193+1</f>
        <v>1.006009007901188</v>
      </c>
      <c r="M193" s="93">
        <f>PRODUCT(L182:L193)-1</f>
        <v>-0.009533670585923915</v>
      </c>
      <c r="N193" s="91"/>
      <c r="O193" s="2"/>
      <c r="P193" s="2"/>
      <c r="Q193" s="2"/>
      <c r="R193" s="2"/>
      <c r="S19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