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  <sheet name="Returns of the SAAs" sheetId="2" r:id="rId5"/>
  </sheets>
</workbook>
</file>

<file path=xl/sharedStrings.xml><?xml version="1.0" encoding="utf-8"?>
<sst xmlns="http://schemas.openxmlformats.org/spreadsheetml/2006/main" uniqueCount="55">
  <si>
    <t>DATE</t>
  </si>
  <si>
    <t>WORLD BONDS INDEX</t>
  </si>
  <si>
    <t>WORLD EQUITIES INDEX</t>
  </si>
  <si>
    <t>3-MONTHS CASH USD</t>
  </si>
  <si>
    <t>price</t>
  </si>
  <si>
    <t>yield</t>
  </si>
  <si>
    <t>(holding) return</t>
  </si>
  <si>
    <t>P/E ratio</t>
  </si>
  <si>
    <t>CONSERVATIVE</t>
  </si>
  <si>
    <t>BALANCED</t>
  </si>
  <si>
    <t>AGGRESSIVE</t>
  </si>
  <si>
    <t>Davina Turner’s TAA</t>
  </si>
  <si>
    <t>Max. pos. deviation for SAA</t>
  </si>
  <si>
    <t>Max. neg. deviation from SAA</t>
  </si>
  <si>
    <t>Davina Turner’s original allocation</t>
  </si>
  <si>
    <t>Risk-free rate</t>
  </si>
  <si>
    <t>Allocation to bonds</t>
  </si>
  <si>
    <t>+9%</t>
  </si>
  <si>
    <t>-9%</t>
  </si>
  <si>
    <t>Allocation to equities</t>
  </si>
  <si>
    <t>+11%</t>
  </si>
  <si>
    <t>-11%</t>
  </si>
  <si>
    <t>Allocation to cash</t>
  </si>
  <si>
    <t>+5%</t>
  </si>
  <si>
    <t>-5%</t>
  </si>
  <si>
    <t>TOTAL</t>
  </si>
  <si>
    <t>in percentages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</si>
  <si>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</si>
  <si>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</si>
  <si>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</si>
  <si>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</si>
  <si>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</si>
  <si>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Risk management: Variance-covariance approach</t>
  </si>
  <si>
    <r>
      <rPr>
        <sz val="11"/>
        <color indexed="8"/>
        <rFont val="Calibri"/>
      </rPr>
      <t>Average return (μ)</t>
    </r>
  </si>
  <si>
    <r>
      <rPr>
        <sz val="11"/>
        <color indexed="8"/>
        <rFont val="Calibri"/>
      </rPr>
      <t>Standard deviation of returns (σ)</t>
    </r>
  </si>
  <si>
    <t>Value-at-risk (95%)</t>
  </si>
  <si>
    <t>Phi</t>
  </si>
  <si>
    <t>Expected shortfall (95%)</t>
  </si>
  <si>
    <t>Risk managment: Historical approach</t>
  </si>
  <si>
    <t>Sum of returns that are below the VaR</t>
  </si>
  <si>
    <t>Performance ratios</t>
  </si>
  <si>
    <t>Average monthly excess return</t>
  </si>
  <si>
    <t>Standard deviation of monthly (excess) returns</t>
  </si>
  <si>
    <t>Sharpe ratio</t>
  </si>
  <si>
    <t>MAX(M37:M96)</t>
  </si>
  <si>
    <t>Standard deviation of returns below the mean</t>
  </si>
  <si>
    <t>Sortino ratio</t>
  </si>
  <si>
    <t>CAGR</t>
  </si>
  <si>
    <t>Biggest drawdown</t>
  </si>
  <si>
    <t>MAR</t>
  </si>
  <si>
    <t>Portfolio worth (base = 100)</t>
  </si>
  <si>
    <t>MONTH n°</t>
  </si>
  <si>
    <t>Monthly return</t>
  </si>
  <si>
    <t>Monthly return + 1</t>
  </si>
  <si>
    <t>Drawdown (in %)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</si>
</sst>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* #,##0&quot; &quot;;&quot; &quot;* &quot;-&quot;#,##0&quot; &quot;;&quot; &quot;* &quot;-&quot;??&quot; &quot;"/>
    <numFmt numFmtId="60" formatCode="0.0000"/>
    <numFmt numFmtId="61" formatCode="0.000"/>
  </numFmts>
  <fonts count="9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11"/>
      <name val="Calibri"/>
    </font>
    <font>
      <b val="1"/>
      <sz val="11"/>
      <color indexed="12"/>
      <name val="Calibri"/>
    </font>
    <font>
      <b val="1"/>
      <sz val="11"/>
      <color indexed="13"/>
      <name val="Calibri"/>
    </font>
    <font>
      <b val="1"/>
      <sz val="11"/>
      <color indexed="14"/>
      <name val="Calibri"/>
    </font>
    <font>
      <sz val="10"/>
      <color indexed="8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bottom"/>
    </xf>
    <xf numFmtId="0" fontId="3" fillId="3" borderId="3" applyNumberFormat="0" applyFont="1" applyFill="1" applyBorder="1" applyAlignment="1" applyProtection="0">
      <alignment horizontal="center" vertical="bottom"/>
    </xf>
    <xf numFmtId="49" fontId="3" fillId="4" borderId="3" applyNumberFormat="1" applyFont="1" applyFill="1" applyBorder="1" applyAlignment="1" applyProtection="0">
      <alignment horizontal="center" vertical="bottom"/>
    </xf>
    <xf numFmtId="0" fontId="3" fillId="4" borderId="3" applyNumberFormat="0" applyFont="1" applyFill="1" applyBorder="1" applyAlignment="1" applyProtection="0">
      <alignment horizontal="center" vertical="bottom"/>
    </xf>
    <xf numFmtId="49" fontId="3" fillId="5" borderId="3" applyNumberFormat="1" applyFont="1" applyFill="1" applyBorder="1" applyAlignment="1" applyProtection="0">
      <alignment horizontal="center" vertical="bottom"/>
    </xf>
    <xf numFmtId="0" fontId="3" fillId="5" borderId="3" applyNumberFormat="0" applyFont="1" applyFill="1" applyBorder="1" applyAlignment="1" applyProtection="0">
      <alignment horizontal="center" vertical="bottom"/>
    </xf>
    <xf numFmtId="49" fontId="3" fillId="6" borderId="3" applyNumberFormat="1" applyFont="1" applyFill="1" applyBorder="1" applyAlignment="1" applyProtection="0">
      <alignment horizontal="center" vertical="bottom"/>
    </xf>
    <xf numFmtId="0" fontId="3" fillId="6" borderId="3" applyNumberFormat="0" applyFont="1" applyFill="1" applyBorder="1" applyAlignment="1" applyProtection="0">
      <alignment horizontal="center" vertical="bottom"/>
    </xf>
    <xf numFmtId="49" fontId="3" fillId="7" borderId="3" applyNumberFormat="1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vertical="bottom"/>
    </xf>
    <xf numFmtId="9" fontId="4" fillId="2" borderId="5" applyNumberFormat="1" applyFont="1" applyFill="1" applyBorder="1" applyAlignment="1" applyProtection="0">
      <alignment vertical="bottom"/>
    </xf>
    <xf numFmtId="9" fontId="0" fillId="2" borderId="5" applyNumberFormat="1" applyFont="1" applyFill="1" applyBorder="1" applyAlignment="1" applyProtection="0">
      <alignment vertical="bottom"/>
    </xf>
    <xf numFmtId="9" fontId="0" fillId="2" borderId="5" applyNumberFormat="1" applyFont="1" applyFill="1" applyBorder="1" applyAlignment="1" applyProtection="0">
      <alignment horizontal="center" vertical="bottom"/>
    </xf>
    <xf numFmtId="9" fontId="5" fillId="2" borderId="5" applyNumberFormat="1" applyFont="1" applyFill="1" applyBorder="1" applyAlignment="1" applyProtection="0">
      <alignment vertical="bottom"/>
    </xf>
    <xf numFmtId="9" fontId="6" fillId="2" borderId="5" applyNumberFormat="1" applyFont="1" applyFill="1" applyBorder="1" applyAlignment="1" applyProtection="0">
      <alignment vertical="bottom"/>
    </xf>
    <xf numFmtId="9" fontId="0" fillId="2" borderId="6" applyNumberFormat="1" applyFont="1" applyFill="1" applyBorder="1" applyAlignment="1" applyProtection="0">
      <alignment vertical="bottom"/>
    </xf>
    <xf numFmtId="9" fontId="7" fillId="8" borderId="7" applyNumberFormat="1" applyFont="1" applyFill="1" applyBorder="1" applyAlignment="1" applyProtection="0">
      <alignment horizontal="center" vertical="bottom"/>
    </xf>
    <xf numFmtId="49" fontId="8" fillId="2" borderId="8" applyNumberFormat="1" applyFont="1" applyFill="1" applyBorder="1" applyAlignment="1" applyProtection="0">
      <alignment horizontal="right" vertical="center"/>
    </xf>
    <xf numFmtId="49" fontId="8" fillId="2" borderId="5" applyNumberFormat="1" applyFont="1" applyFill="1" applyBorder="1" applyAlignment="1" applyProtection="0">
      <alignment horizontal="center" vertical="center"/>
    </xf>
    <xf numFmtId="49" fontId="8" fillId="2" borderId="6" applyNumberFormat="1" applyFont="1" applyFill="1" applyBorder="1" applyAlignment="1" applyProtection="0">
      <alignment horizontal="right" vertical="center"/>
    </xf>
    <xf numFmtId="9" fontId="8" fillId="8" borderId="7" applyNumberFormat="1" applyFont="1" applyFill="1" applyBorder="1" applyAlignment="1" applyProtection="0">
      <alignment horizontal="center" vertical="center"/>
    </xf>
    <xf numFmtId="9" fontId="8" fillId="2" borderId="8" applyNumberFormat="1" applyFont="1" applyFill="1" applyBorder="1" applyAlignment="1" applyProtection="0">
      <alignment vertical="center"/>
    </xf>
    <xf numFmtId="9" fontId="8" fillId="2" borderId="5" applyNumberFormat="1" applyFont="1" applyFill="1" applyBorder="1" applyAlignment="1" applyProtection="0">
      <alignment vertical="center"/>
    </xf>
    <xf numFmtId="10" fontId="8" fillId="2" borderId="5" applyNumberFormat="1" applyFont="1" applyFill="1" applyBorder="1" applyAlignment="1" applyProtection="0">
      <alignment vertical="center"/>
    </xf>
    <xf numFmtId="59" fontId="0" fillId="2" borderId="1" applyNumberFormat="1" applyFont="1" applyFill="1" applyBorder="1" applyAlignment="1" applyProtection="0">
      <alignment vertical="bottom"/>
    </xf>
    <xf numFmtId="9" fontId="4" fillId="2" borderId="1" applyNumberFormat="1" applyFont="1" applyFill="1" applyBorder="1" applyAlignment="1" applyProtection="0">
      <alignment vertical="bottom"/>
    </xf>
    <xf numFmtId="9" fontId="0" fillId="2" borderId="1" applyNumberFormat="1" applyFont="1" applyFill="1" applyBorder="1" applyAlignment="1" applyProtection="0">
      <alignment vertical="bottom"/>
    </xf>
    <xf numFmtId="9" fontId="0" fillId="2" borderId="1" applyNumberFormat="1" applyFont="1" applyFill="1" applyBorder="1" applyAlignment="1" applyProtection="0">
      <alignment horizontal="center" vertical="bottom"/>
    </xf>
    <xf numFmtId="9" fontId="5" fillId="2" borderId="1" applyNumberFormat="1" applyFont="1" applyFill="1" applyBorder="1" applyAlignment="1" applyProtection="0">
      <alignment vertical="bottom"/>
    </xf>
    <xf numFmtId="9" fontId="6" fillId="2" borderId="1" applyNumberFormat="1" applyFont="1" applyFill="1" applyBorder="1" applyAlignment="1" applyProtection="0">
      <alignment vertical="bottom"/>
    </xf>
    <xf numFmtId="9" fontId="0" fillId="2" borderId="2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right" vertical="bottom"/>
    </xf>
    <xf numFmtId="49" fontId="8" fillId="2" borderId="1" applyNumberFormat="1" applyFont="1" applyFill="1" applyBorder="1" applyAlignment="1" applyProtection="0">
      <alignment horizontal="center" vertical="center"/>
    </xf>
    <xf numFmtId="49" fontId="8" fillId="2" borderId="2" applyNumberFormat="1" applyFont="1" applyFill="1" applyBorder="1" applyAlignment="1" applyProtection="0">
      <alignment horizontal="right" vertical="center"/>
    </xf>
    <xf numFmtId="9" fontId="8" fillId="2" borderId="4" applyNumberFormat="1" applyFont="1" applyFill="1" applyBorder="1" applyAlignment="1" applyProtection="0">
      <alignment vertical="center"/>
    </xf>
    <xf numFmtId="9" fontId="8" fillId="2" borderId="1" applyNumberFormat="1" applyFont="1" applyFill="1" applyBorder="1" applyAlignment="1" applyProtection="0">
      <alignment vertical="center"/>
    </xf>
    <xf numFmtId="49" fontId="3" fillId="2" borderId="9" applyNumberFormat="1" applyFont="1" applyFill="1" applyBorder="1" applyAlignment="1" applyProtection="0">
      <alignment vertical="bottom"/>
    </xf>
    <xf numFmtId="9" fontId="0" fillId="2" borderId="9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horizontal="center" vertical="bottom"/>
    </xf>
    <xf numFmtId="9" fontId="0" fillId="2" borderId="10" applyNumberFormat="1" applyFont="1" applyFill="1" applyBorder="1" applyAlignment="1" applyProtection="0">
      <alignment horizontal="center" vertical="bottom"/>
    </xf>
    <xf numFmtId="10" fontId="0" fillId="2" borderId="9" applyNumberFormat="1" applyFont="1" applyFill="1" applyBorder="1" applyAlignment="1" applyProtection="0">
      <alignment vertical="bottom"/>
    </xf>
    <xf numFmtId="59" fontId="8" fillId="2" borderId="9" applyNumberFormat="1" applyFont="1" applyFill="1" applyBorder="1" applyAlignment="1" applyProtection="0">
      <alignment horizontal="center" vertical="center"/>
    </xf>
    <xf numFmtId="59" fontId="8" fillId="2" borderId="9" applyNumberFormat="1" applyFont="1" applyFill="1" applyBorder="1" applyAlignment="1" applyProtection="0">
      <alignment vertical="center"/>
    </xf>
    <xf numFmtId="9" fontId="8" fillId="2" borderId="10" applyNumberFormat="1" applyFont="1" applyFill="1" applyBorder="1" applyAlignment="1" applyProtection="0">
      <alignment horizontal="center" vertical="center"/>
    </xf>
    <xf numFmtId="9" fontId="8" fillId="2" borderId="9" applyNumberFormat="1" applyFont="1" applyFill="1" applyBorder="1" applyAlignment="1" applyProtection="0">
      <alignment vertical="center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horizontal="center" vertical="bottom"/>
    </xf>
    <xf numFmtId="0" fontId="3" fillId="2" borderId="12" applyNumberFormat="0" applyFont="1" applyFill="1" applyBorder="1" applyAlignment="1" applyProtection="0">
      <alignment horizontal="center" vertical="bottom"/>
    </xf>
    <xf numFmtId="10" fontId="0" fillId="2" borderId="12" applyNumberFormat="1" applyFont="1" applyFill="1" applyBorder="1" applyAlignment="1" applyProtection="0">
      <alignment vertical="bottom"/>
    </xf>
    <xf numFmtId="10" fontId="0" fillId="2" borderId="12" applyNumberFormat="1" applyFont="1" applyFill="1" applyBorder="1" applyAlignment="1" applyProtection="0">
      <alignment horizontal="center" vertical="bottom"/>
    </xf>
    <xf numFmtId="49" fontId="3" fillId="3" borderId="7" applyNumberFormat="1" applyFont="1" applyFill="1" applyBorder="1" applyAlignment="1" applyProtection="0">
      <alignment horizontal="center" vertical="bottom"/>
    </xf>
    <xf numFmtId="0" fontId="3" fillId="3" borderId="7" applyNumberFormat="0" applyFont="1" applyFill="1" applyBorder="1" applyAlignment="1" applyProtection="0">
      <alignment horizontal="center" vertical="bottom"/>
    </xf>
    <xf numFmtId="49" fontId="3" fillId="4" borderId="7" applyNumberFormat="1" applyFont="1" applyFill="1" applyBorder="1" applyAlignment="1" applyProtection="0">
      <alignment horizontal="center" vertical="bottom"/>
    </xf>
    <xf numFmtId="0" fontId="3" fillId="4" borderId="7" applyNumberFormat="0" applyFont="1" applyFill="1" applyBorder="1" applyAlignment="1" applyProtection="0">
      <alignment horizontal="center" vertical="bottom"/>
    </xf>
    <xf numFmtId="49" fontId="3" fillId="5" borderId="7" applyNumberFormat="1" applyFont="1" applyFill="1" applyBorder="1" applyAlignment="1" applyProtection="0">
      <alignment horizontal="center" vertical="bottom"/>
    </xf>
    <xf numFmtId="0" fontId="0" fillId="5" borderId="7" applyNumberFormat="0" applyFont="1" applyFill="1" applyBorder="1" applyAlignment="1" applyProtection="0">
      <alignment horizontal="center" vertical="bottom"/>
    </xf>
    <xf numFmtId="0" fontId="0" fillId="5" borderId="7" applyNumberFormat="0" applyFont="1" applyFill="1" applyBorder="1" applyAlignment="1" applyProtection="0">
      <alignment vertical="bottom"/>
    </xf>
    <xf numFmtId="49" fontId="3" fillId="6" borderId="7" applyNumberFormat="1" applyFont="1" applyFill="1" applyBorder="1" applyAlignment="1" applyProtection="0">
      <alignment horizontal="center" vertical="bottom"/>
    </xf>
    <xf numFmtId="10" fontId="0" fillId="6" borderId="7" applyNumberFormat="1" applyFont="1" applyFill="1" applyBorder="1" applyAlignment="1" applyProtection="0">
      <alignment horizontal="center" vertical="bottom"/>
    </xf>
    <xf numFmtId="10" fontId="0" fillId="6" borderId="7" applyNumberFormat="1" applyFont="1" applyFill="1" applyBorder="1" applyAlignment="1" applyProtection="0">
      <alignment vertical="bottom"/>
    </xf>
    <xf numFmtId="10" fontId="0" fillId="4" borderId="7" applyNumberFormat="1" applyFont="1" applyFill="1" applyBorder="1" applyAlignment="1" applyProtection="0">
      <alignment vertical="bottom"/>
    </xf>
    <xf numFmtId="10" fontId="0" fillId="7" borderId="7" applyNumberFormat="1" applyFont="1" applyFill="1" applyBorder="1" applyAlignment="1" applyProtection="0">
      <alignment vertical="bottom"/>
    </xf>
    <xf numFmtId="10" fontId="0" fillId="2" borderId="4" applyNumberFormat="1" applyFont="1" applyFill="1" applyBorder="1" applyAlignment="1" applyProtection="0">
      <alignment vertical="bottom"/>
    </xf>
    <xf numFmtId="59" fontId="8" fillId="2" borderId="5" applyNumberFormat="1" applyFont="1" applyFill="1" applyBorder="1" applyAlignment="1" applyProtection="0">
      <alignment vertical="center"/>
    </xf>
    <xf numFmtId="59" fontId="8" fillId="2" borderId="5" applyNumberFormat="1" applyFont="1" applyFill="1" applyBorder="1" applyAlignment="1" applyProtection="0">
      <alignment horizontal="center" vertical="center"/>
    </xf>
    <xf numFmtId="10" fontId="0" fillId="2" borderId="5" applyNumberFormat="1" applyFont="1" applyFill="1" applyBorder="1" applyAlignment="1" applyProtection="0">
      <alignment vertical="bottom"/>
    </xf>
    <xf numFmtId="59" fontId="0" fillId="2" borderId="5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10" fontId="0" fillId="2" borderId="5" applyNumberFormat="1" applyFont="1" applyFill="1" applyBorder="1" applyAlignment="1" applyProtection="0">
      <alignment horizontal="center" vertical="bottom"/>
    </xf>
    <xf numFmtId="59" fontId="8" fillId="2" borderId="1" applyNumberFormat="1" applyFont="1" applyFill="1" applyBorder="1" applyAlignment="1" applyProtection="0">
      <alignment vertical="center"/>
    </xf>
    <xf numFmtId="59" fontId="8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bottom"/>
    </xf>
    <xf numFmtId="10" fontId="0" fillId="2" borderId="1" applyNumberFormat="1" applyFont="1" applyFill="1" applyBorder="1" applyAlignment="1" applyProtection="0">
      <alignment horizontal="center" vertical="bottom"/>
    </xf>
    <xf numFmtId="59" fontId="0" fillId="2" borderId="9" applyNumberFormat="1" applyFont="1" applyFill="1" applyBorder="1" applyAlignment="1" applyProtection="0">
      <alignment vertical="bottom"/>
    </xf>
    <xf numFmtId="10" fontId="0" fillId="2" borderId="9" applyNumberFormat="1" applyFont="1" applyFill="1" applyBorder="1" applyAlignment="1" applyProtection="0">
      <alignment horizontal="center" vertical="bottom"/>
    </xf>
    <xf numFmtId="0" fontId="0" fillId="2" borderId="11" applyNumberFormat="0" applyFont="1" applyFill="1" applyBorder="1" applyAlignment="1" applyProtection="0">
      <alignment horizontal="center" vertical="bottom"/>
    </xf>
    <xf numFmtId="0" fontId="3" fillId="2" borderId="11" applyNumberFormat="0" applyFont="1" applyFill="1" applyBorder="1" applyAlignment="1" applyProtection="0">
      <alignment horizontal="center" vertical="bottom"/>
    </xf>
    <xf numFmtId="10" fontId="0" fillId="2" borderId="11" applyNumberFormat="1" applyFont="1" applyFill="1" applyBorder="1" applyAlignment="1" applyProtection="0">
      <alignment vertical="bottom"/>
    </xf>
    <xf numFmtId="10" fontId="0" fillId="2" borderId="11" applyNumberFormat="1" applyFont="1" applyFill="1" applyBorder="1" applyAlignment="1" applyProtection="0">
      <alignment horizontal="center" vertical="bottom"/>
    </xf>
    <xf numFmtId="60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horizontal="center" vertical="bottom"/>
    </xf>
    <xf numFmtId="49" fontId="0" fillId="2" borderId="9" applyNumberFormat="1" applyFont="1" applyFill="1" applyBorder="1" applyAlignment="1" applyProtection="0">
      <alignment vertical="bottom"/>
    </xf>
    <xf numFmtId="59" fontId="0" fillId="2" borderId="1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61" fontId="0" fillId="2" borderId="1" applyNumberFormat="1" applyFont="1" applyFill="1" applyBorder="1" applyAlignment="1" applyProtection="0">
      <alignment vertical="bottom"/>
    </xf>
    <xf numFmtId="61" fontId="0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bottom"/>
    </xf>
    <xf numFmtId="61" fontId="0" fillId="2" borderId="13" applyNumberFormat="1" applyFont="1" applyFill="1" applyBorder="1" applyAlignment="1" applyProtection="0">
      <alignment vertical="bottom"/>
    </xf>
    <xf numFmtId="61" fontId="0" fillId="2" borderId="13" applyNumberFormat="1" applyFont="1" applyFill="1" applyBorder="1" applyAlignment="1" applyProtection="0">
      <alignment horizontal="center" vertical="bottom"/>
    </xf>
    <xf numFmtId="49" fontId="0" fillId="2" borderId="2" applyNumberFormat="1" applyFont="1" applyFill="1" applyBorder="1" applyAlignment="1" applyProtection="0">
      <alignment horizontal="left" vertical="bottom"/>
    </xf>
    <xf numFmtId="10" fontId="0" fillId="8" borderId="7" applyNumberFormat="1" applyFont="1" applyFill="1" applyBorder="1" applyAlignment="1" applyProtection="0">
      <alignment vertical="bottom"/>
    </xf>
    <xf numFmtId="61" fontId="0" fillId="2" borderId="4" applyNumberFormat="1" applyFont="1" applyFill="1" applyBorder="1" applyAlignment="1" applyProtection="0">
      <alignment vertical="bottom"/>
    </xf>
    <xf numFmtId="61" fontId="0" fillId="2" borderId="2" applyNumberFormat="1" applyFont="1" applyFill="1" applyBorder="1" applyAlignment="1" applyProtection="0">
      <alignment horizontal="center" vertical="bottom"/>
    </xf>
    <xf numFmtId="61" fontId="0" fillId="2" borderId="2" applyNumberFormat="1" applyFont="1" applyFill="1" applyBorder="1" applyAlignment="1" applyProtection="0">
      <alignment vertical="bottom"/>
    </xf>
    <xf numFmtId="10" fontId="0" fillId="8" borderId="7" applyNumberFormat="1" applyFont="1" applyFill="1" applyBorder="1" applyAlignment="1" applyProtection="0">
      <alignment horizontal="center" vertical="bottom"/>
    </xf>
    <xf numFmtId="59" fontId="0" fillId="2" borderId="4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horizontal="left" vertical="bottom"/>
    </xf>
    <xf numFmtId="61" fontId="0" fillId="8" borderId="15" applyNumberFormat="1" applyFont="1" applyFill="1" applyBorder="1" applyAlignment="1" applyProtection="0">
      <alignment vertical="bottom"/>
    </xf>
    <xf numFmtId="61" fontId="0" fillId="2" borderId="16" applyNumberFormat="1" applyFont="1" applyFill="1" applyBorder="1" applyAlignment="1" applyProtection="0">
      <alignment vertical="bottom"/>
    </xf>
    <xf numFmtId="61" fontId="0" fillId="2" borderId="9" applyNumberFormat="1" applyFont="1" applyFill="1" applyBorder="1" applyAlignment="1" applyProtection="0">
      <alignment horizontal="center" vertical="bottom"/>
    </xf>
    <xf numFmtId="61" fontId="0" fillId="2" borderId="14" applyNumberFormat="1" applyFont="1" applyFill="1" applyBorder="1" applyAlignment="1" applyProtection="0">
      <alignment horizontal="center" vertical="bottom"/>
    </xf>
    <xf numFmtId="61" fontId="0" fillId="2" borderId="14" applyNumberFormat="1" applyFont="1" applyFill="1" applyBorder="1" applyAlignment="1" applyProtection="0">
      <alignment vertical="bottom"/>
    </xf>
    <xf numFmtId="61" fontId="0" fillId="8" borderId="15" applyNumberFormat="1" applyFont="1" applyFill="1" applyBorder="1" applyAlignment="1" applyProtection="0">
      <alignment horizontal="center" vertical="bottom"/>
    </xf>
    <xf numFmtId="59" fontId="0" fillId="2" borderId="16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horizontal="left" vertical="bottom"/>
    </xf>
    <xf numFmtId="61" fontId="0" fillId="2" borderId="11" applyNumberFormat="1" applyFont="1" applyFill="1" applyBorder="1" applyAlignment="1" applyProtection="0">
      <alignment vertical="bottom"/>
    </xf>
    <xf numFmtId="61" fontId="0" fillId="2" borderId="12" applyNumberFormat="1" applyFont="1" applyFill="1" applyBorder="1" applyAlignment="1" applyProtection="0">
      <alignment horizontal="center" vertical="bottom"/>
    </xf>
    <xf numFmtId="61" fontId="0" fillId="2" borderId="11" applyNumberFormat="1" applyFont="1" applyFill="1" applyBorder="1" applyAlignment="1" applyProtection="0">
      <alignment horizontal="center" vertical="bottom"/>
    </xf>
    <xf numFmtId="0" fontId="0" fillId="2" borderId="17" applyNumberFormat="0" applyFont="1" applyFill="1" applyBorder="1" applyAlignment="1" applyProtection="0">
      <alignment vertical="bottom"/>
    </xf>
    <xf numFmtId="49" fontId="3" fillId="8" borderId="7" applyNumberFormat="1" applyFont="1" applyFill="1" applyBorder="1" applyAlignment="1" applyProtection="0">
      <alignment horizontal="center" vertical="bottom"/>
    </xf>
    <xf numFmtId="0" fontId="0" fillId="2" borderId="18" applyNumberFormat="0" applyFont="1" applyFill="1" applyBorder="1" applyAlignment="1" applyProtection="0">
      <alignment horizontal="center" vertical="bottom"/>
    </xf>
    <xf numFmtId="0" fontId="0" fillId="2" borderId="18" applyNumberFormat="0" applyFont="1" applyFill="1" applyBorder="1" applyAlignment="1" applyProtection="0">
      <alignment vertical="bottom"/>
    </xf>
    <xf numFmtId="49" fontId="3" fillId="8" borderId="7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1" fontId="0" fillId="8" borderId="7" applyNumberFormat="1" applyFont="1" applyFill="1" applyBorder="1" applyAlignment="1" applyProtection="0">
      <alignment horizontal="center" vertical="bottom"/>
    </xf>
    <xf numFmtId="49" fontId="3" fillId="2" borderId="19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bottom"/>
    </xf>
    <xf numFmtId="1" fontId="0" fillId="8" borderId="7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10" fontId="0" fillId="2" borderId="2" applyNumberFormat="1" applyFont="1" applyFill="1" applyBorder="1" applyAlignment="1" applyProtection="0">
      <alignment vertical="bottom"/>
    </xf>
    <xf numFmtId="2" fontId="0" fillId="8" borderId="7" applyNumberFormat="1" applyFont="1" applyFill="1" applyBorder="1" applyAlignment="1" applyProtection="0">
      <alignment horizontal="center" vertical="bottom"/>
    </xf>
    <xf numFmtId="9" fontId="0" fillId="8" borderId="7" applyNumberFormat="1" applyFont="1" applyFill="1" applyBorder="1" applyAlignment="1" applyProtection="0">
      <alignment horizontal="center" vertical="bottom"/>
    </xf>
    <xf numFmtId="10" fontId="0" fillId="2" borderId="19" applyNumberFormat="1" applyFont="1" applyFill="1" applyBorder="1" applyAlignment="1" applyProtection="0">
      <alignment vertical="bottom"/>
    </xf>
    <xf numFmtId="2" fontId="0" fillId="8" borderId="7" applyNumberFormat="1" applyFont="1" applyFill="1" applyBorder="1" applyAlignment="1" applyProtection="0">
      <alignment vertical="bottom"/>
    </xf>
    <xf numFmtId="10" fontId="0" fillId="8" borderId="20" applyNumberFormat="1" applyFont="1" applyFill="1" applyBorder="1" applyAlignment="1" applyProtection="0">
      <alignment vertical="bottom"/>
    </xf>
    <xf numFmtId="2" fontId="0" fillId="8" borderId="20" applyNumberFormat="1" applyFont="1" applyFill="1" applyBorder="1" applyAlignment="1" applyProtection="0">
      <alignment horizontal="center" vertical="bottom"/>
    </xf>
    <xf numFmtId="9" fontId="0" fillId="8" borderId="20" applyNumberFormat="1" applyFont="1" applyFill="1" applyBorder="1" applyAlignment="1" applyProtection="0">
      <alignment horizontal="center" vertical="bottom"/>
    </xf>
    <xf numFmtId="10" fontId="0" fillId="8" borderId="20" applyNumberFormat="1" applyFont="1" applyFill="1" applyBorder="1" applyAlignment="1" applyProtection="0">
      <alignment horizontal="center" vertical="bottom"/>
    </xf>
    <xf numFmtId="2" fontId="0" fillId="8" borderId="20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2d050"/>
      <rgbColor rgb="ffffc000"/>
      <rgbColor rgb="ffc00000"/>
      <rgbColor rgb="ff00b0f0"/>
      <rgbColor rgb="ffb15d24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3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0.1719" style="1" customWidth="1"/>
    <col min="3" max="5" width="20.5" style="1" customWidth="1"/>
    <col min="6" max="8" width="22.1719" style="1" customWidth="1"/>
    <col min="9" max="10" width="20" style="1" customWidth="1"/>
    <col min="11" max="256" width="8.85156" style="1" customWidth="1"/>
  </cols>
  <sheetData>
    <row r="1" ht="15" customHeight="1">
      <c r="A1" s="2"/>
      <c r="B1" t="s" s="3">
        <v>0</v>
      </c>
      <c r="C1" t="s" s="3">
        <v>1</v>
      </c>
      <c r="D1" t="s" s="3">
        <v>1</v>
      </c>
      <c r="E1" t="s" s="3">
        <v>1</v>
      </c>
      <c r="F1" t="s" s="3">
        <v>2</v>
      </c>
      <c r="G1" t="s" s="3">
        <v>2</v>
      </c>
      <c r="H1" t="s" s="3">
        <v>2</v>
      </c>
      <c r="I1" t="s" s="3">
        <v>3</v>
      </c>
      <c r="J1" t="s" s="3">
        <v>3</v>
      </c>
    </row>
    <row r="2" ht="15" customHeight="1">
      <c r="A2" s="2"/>
      <c r="B2" s="2"/>
      <c r="C2" t="s" s="3">
        <v>4</v>
      </c>
      <c r="D2" t="s" s="3">
        <v>5</v>
      </c>
      <c r="E2" t="s" s="3">
        <v>6</v>
      </c>
      <c r="F2" t="s" s="3">
        <v>4</v>
      </c>
      <c r="G2" t="s" s="3">
        <v>7</v>
      </c>
      <c r="H2" t="s" s="3">
        <v>6</v>
      </c>
      <c r="I2" s="2"/>
      <c r="J2" t="s" s="3">
        <v>6</v>
      </c>
    </row>
    <row r="3" ht="15" customHeight="1">
      <c r="A3" s="4">
        <v>134</v>
      </c>
      <c r="B3" s="5">
        <v>58838</v>
      </c>
      <c r="C3" s="4">
        <v>220.616330749354</v>
      </c>
      <c r="D3" s="4">
        <v>4.6891</v>
      </c>
      <c r="E3" s="6">
        <v>-0.02976859727653219</v>
      </c>
      <c r="F3" s="4">
        <v>272.436609534120</v>
      </c>
      <c r="G3" s="4">
        <v>25.039</v>
      </c>
      <c r="H3" s="6">
        <v>-0.0515650214282953</v>
      </c>
      <c r="I3" s="4">
        <v>178.2987223457581</v>
      </c>
      <c r="J3" s="6">
        <v>0.0042455633862615</v>
      </c>
    </row>
    <row r="4" ht="15" customHeight="1">
      <c r="A4" s="4">
        <v>135</v>
      </c>
      <c r="B4" s="5">
        <v>58866</v>
      </c>
      <c r="C4" s="4">
        <v>221.4120930232558</v>
      </c>
      <c r="D4" s="4">
        <v>4.5106</v>
      </c>
      <c r="E4" s="6">
        <v>0.003606996232776076</v>
      </c>
      <c r="F4" s="4">
        <v>274.4931388429952</v>
      </c>
      <c r="G4" s="4">
        <v>24.48</v>
      </c>
      <c r="H4" s="6">
        <v>0.00754865255588093</v>
      </c>
      <c r="I4" s="4">
        <v>179.1391851656428</v>
      </c>
      <c r="J4" s="6">
        <v>0.00471379047941147</v>
      </c>
    </row>
    <row r="5" ht="15" customHeight="1">
      <c r="A5" s="4">
        <v>136</v>
      </c>
      <c r="B5" s="5">
        <v>58897</v>
      </c>
      <c r="C5" s="4">
        <v>225.0771059431524</v>
      </c>
      <c r="D5" s="4">
        <v>4.3484</v>
      </c>
      <c r="E5" s="6">
        <v>0.01655290309509738</v>
      </c>
      <c r="F5" s="4">
        <v>288.208989590108</v>
      </c>
      <c r="G5" s="4">
        <v>24.299</v>
      </c>
      <c r="H5" s="6">
        <v>0.04996791834187873</v>
      </c>
      <c r="I5" s="4">
        <v>179.9796479855275</v>
      </c>
      <c r="J5" s="6">
        <v>0.004691674906902817</v>
      </c>
    </row>
    <row r="6" ht="15" customHeight="1">
      <c r="A6" s="4">
        <v>137</v>
      </c>
      <c r="B6" s="5">
        <v>58927</v>
      </c>
      <c r="C6" s="4">
        <v>218.1672351421189</v>
      </c>
      <c r="D6" s="4">
        <v>4.5494</v>
      </c>
      <c r="E6" s="6">
        <v>-0.03070001621035059</v>
      </c>
      <c r="F6" s="4">
        <v>278.6298287639414</v>
      </c>
      <c r="G6" s="4">
        <v>23.909</v>
      </c>
      <c r="H6" s="6">
        <v>-0.03323685649011189</v>
      </c>
      <c r="I6" s="4">
        <v>180.857799721102</v>
      </c>
      <c r="J6" s="6">
        <v>0.004879172425346537</v>
      </c>
    </row>
    <row r="7" ht="15" customHeight="1">
      <c r="A7" s="4">
        <v>138</v>
      </c>
      <c r="B7" s="5">
        <v>58958</v>
      </c>
      <c r="C7" s="4">
        <v>220.9585012919897</v>
      </c>
      <c r="D7" s="4">
        <v>4.3415</v>
      </c>
      <c r="E7" s="6">
        <v>0.01279415833478623</v>
      </c>
      <c r="F7" s="4">
        <v>273.9055878943095</v>
      </c>
      <c r="G7" s="4">
        <v>24.187</v>
      </c>
      <c r="H7" s="6">
        <v>-0.01695525884859346</v>
      </c>
      <c r="I7" s="4">
        <v>181.7058003241247</v>
      </c>
      <c r="J7" s="6">
        <v>0.004688769875174547</v>
      </c>
    </row>
    <row r="8" ht="15" customHeight="1">
      <c r="A8" s="4">
        <v>139</v>
      </c>
      <c r="B8" s="5">
        <v>58988</v>
      </c>
      <c r="C8" s="4">
        <v>225.2428940568475</v>
      </c>
      <c r="D8" s="4">
        <v>4.4279</v>
      </c>
      <c r="E8" s="6">
        <v>0.01939003360271791</v>
      </c>
      <c r="F8" s="4">
        <v>280.5158895266872</v>
      </c>
      <c r="G8" s="4">
        <v>23.958</v>
      </c>
      <c r="H8" s="6">
        <v>0.02413350411430221</v>
      </c>
      <c r="I8" s="4">
        <v>182.5877209512682</v>
      </c>
      <c r="J8" s="6">
        <v>0.004853563428192154</v>
      </c>
    </row>
    <row r="9" ht="15" customHeight="1">
      <c r="A9" s="4">
        <v>140</v>
      </c>
      <c r="B9" s="5">
        <v>59019</v>
      </c>
      <c r="C9" s="4">
        <v>222.4825322997416</v>
      </c>
      <c r="D9" s="4">
        <v>4.3634</v>
      </c>
      <c r="E9" s="6">
        <v>-0.01225504479803617</v>
      </c>
      <c r="F9" s="4">
        <v>271.3463379559125</v>
      </c>
      <c r="G9" s="4">
        <v>24.093</v>
      </c>
      <c r="H9" s="6">
        <v>-0.03268817173332483</v>
      </c>
      <c r="I9" s="4">
        <v>183.4922549278257</v>
      </c>
      <c r="J9" s="6">
        <v>0.004953969367956117</v>
      </c>
    </row>
    <row r="10" ht="15" customHeight="1">
      <c r="A10" s="4">
        <v>141</v>
      </c>
      <c r="B10" s="5">
        <v>59050</v>
      </c>
      <c r="C10" s="4">
        <v>222.4287855297158</v>
      </c>
      <c r="D10" s="4">
        <v>4.3935</v>
      </c>
      <c r="E10" s="6">
        <v>-0.0002415774823767795</v>
      </c>
      <c r="F10" s="4">
        <v>281.788950244998</v>
      </c>
      <c r="G10" s="4">
        <v>23.497</v>
      </c>
      <c r="H10" s="6">
        <v>0.0384844415729032</v>
      </c>
      <c r="I10" s="4">
        <v>184.4043266875212</v>
      </c>
      <c r="J10" s="6">
        <v>0.004970628106642519</v>
      </c>
    </row>
    <row r="11" ht="15" customHeight="1">
      <c r="A11" s="4">
        <v>142</v>
      </c>
      <c r="B11" s="5">
        <v>59080</v>
      </c>
      <c r="C11" s="4">
        <v>219.395503875969</v>
      </c>
      <c r="D11" s="4">
        <v>4.293</v>
      </c>
      <c r="E11" s="6">
        <v>-0.01363709128979424</v>
      </c>
      <c r="F11" s="4">
        <v>264.032550605325</v>
      </c>
      <c r="G11" s="4">
        <v>23.88</v>
      </c>
      <c r="H11" s="6">
        <v>-0.06301311539801326</v>
      </c>
      <c r="I11" s="4">
        <v>185.3691629291826</v>
      </c>
      <c r="J11" s="6">
        <v>0.005232177894048494</v>
      </c>
    </row>
    <row r="12" ht="15" customHeight="1">
      <c r="A12" s="4">
        <v>143</v>
      </c>
      <c r="B12" s="5">
        <v>59111</v>
      </c>
      <c r="C12" s="4">
        <v>218.5866149870801</v>
      </c>
      <c r="D12" s="4">
        <v>4.2552</v>
      </c>
      <c r="E12" s="6">
        <v>-0.003686898202554611</v>
      </c>
      <c r="F12" s="4">
        <v>260.1883233085441</v>
      </c>
      <c r="G12" s="4">
        <v>21.868</v>
      </c>
      <c r="H12" s="6">
        <v>-0.01455967185851732</v>
      </c>
      <c r="I12" s="4">
        <v>186.3189236045679</v>
      </c>
      <c r="J12" s="6">
        <v>0.005123617436564703</v>
      </c>
    </row>
    <row r="13" ht="15" customHeight="1">
      <c r="A13" s="4">
        <v>144</v>
      </c>
      <c r="B13" s="5">
        <v>59141</v>
      </c>
      <c r="C13" s="4">
        <v>221.5324547803617</v>
      </c>
      <c r="D13" s="4">
        <v>3.9563</v>
      </c>
      <c r="E13" s="6">
        <v>0.01347676203072065</v>
      </c>
      <c r="F13" s="4">
        <v>244.4991577561169</v>
      </c>
      <c r="G13" s="4">
        <v>22.498</v>
      </c>
      <c r="H13" s="6">
        <v>-0.06029926844112135</v>
      </c>
      <c r="I13" s="4">
        <v>187.2988354125052</v>
      </c>
      <c r="J13" s="6">
        <v>0.005259325188121934</v>
      </c>
    </row>
    <row r="14" ht="15" customHeight="1">
      <c r="A14" s="4">
        <v>145</v>
      </c>
      <c r="B14" s="5">
        <v>59172</v>
      </c>
      <c r="C14" s="4">
        <v>229.4735400516796</v>
      </c>
      <c r="D14" s="4">
        <v>3.9241</v>
      </c>
      <c r="E14" s="6">
        <v>0.0358461484986072</v>
      </c>
      <c r="F14" s="4">
        <v>246.6649565951533</v>
      </c>
      <c r="G14" s="4">
        <v>22.33</v>
      </c>
      <c r="H14" s="6">
        <v>0.008858103475337109</v>
      </c>
      <c r="I14" s="4">
        <v>188.2636716541665</v>
      </c>
      <c r="J14" s="6">
        <v>0.005151320025756695</v>
      </c>
    </row>
    <row r="15" ht="15" customHeight="1">
      <c r="A15" s="4">
        <v>146</v>
      </c>
      <c r="B15" s="5">
        <v>59203</v>
      </c>
      <c r="C15" s="4">
        <v>231.2180878552971</v>
      </c>
      <c r="D15" s="4">
        <v>3.9245</v>
      </c>
      <c r="E15" s="6">
        <v>0.007602391993537364</v>
      </c>
      <c r="F15" s="4">
        <v>252.3063747965082</v>
      </c>
      <c r="G15" s="4">
        <v>21.56</v>
      </c>
      <c r="H15" s="6">
        <v>0.02287077288653541</v>
      </c>
      <c r="I15" s="4">
        <v>189.0777522330683</v>
      </c>
      <c r="J15" s="6">
        <v>0.004324151185137618</v>
      </c>
    </row>
    <row r="16" ht="15" customHeight="1">
      <c r="A16" s="4">
        <v>147</v>
      </c>
      <c r="B16" s="5">
        <v>59231</v>
      </c>
      <c r="C16" s="4">
        <v>230.7753488372093</v>
      </c>
      <c r="D16" s="4">
        <v>3.6601</v>
      </c>
      <c r="E16" s="6">
        <v>-0.001914811346268583</v>
      </c>
      <c r="F16" s="4">
        <v>229.6869761222849</v>
      </c>
      <c r="G16" s="4">
        <v>21.333</v>
      </c>
      <c r="H16" s="6">
        <v>-0.08965052386197714</v>
      </c>
      <c r="I16" s="4">
        <v>189.910677269815</v>
      </c>
      <c r="J16" s="6">
        <v>0.004405198532929402</v>
      </c>
    </row>
    <row r="17" ht="15" customHeight="1">
      <c r="A17" s="4">
        <v>148</v>
      </c>
      <c r="B17" s="5">
        <v>59262</v>
      </c>
      <c r="C17" s="4">
        <v>221.4181395348837</v>
      </c>
      <c r="D17" s="4">
        <v>3.9034</v>
      </c>
      <c r="E17" s="6">
        <v>-0.0405468320142211</v>
      </c>
      <c r="F17" s="4">
        <v>212.1812298780463</v>
      </c>
      <c r="G17" s="4">
        <v>19.448</v>
      </c>
      <c r="H17" s="6">
        <v>-0.07621566768730748</v>
      </c>
      <c r="I17" s="4">
        <v>190.638073342630</v>
      </c>
      <c r="J17" s="6">
        <v>0.003830201035940448</v>
      </c>
    </row>
    <row r="18" ht="15" customHeight="1">
      <c r="A18" s="4">
        <v>149</v>
      </c>
      <c r="B18" s="5">
        <v>59292</v>
      </c>
      <c r="C18" s="4">
        <v>223.0516795865633</v>
      </c>
      <c r="D18" s="4">
        <v>4.0421</v>
      </c>
      <c r="E18" s="6">
        <v>0.00737762522578799</v>
      </c>
      <c r="F18" s="4">
        <v>232.8984096334926</v>
      </c>
      <c r="G18" s="4">
        <v>20.558</v>
      </c>
      <c r="H18" s="6">
        <v>0.09763907847717619</v>
      </c>
      <c r="I18" s="4">
        <v>191.335318282893</v>
      </c>
      <c r="J18" s="6">
        <v>0.003657427543394846</v>
      </c>
    </row>
    <row r="19" ht="15" customHeight="1">
      <c r="A19" s="4">
        <v>150</v>
      </c>
      <c r="B19" s="5">
        <v>59323</v>
      </c>
      <c r="C19" s="4">
        <v>221.4480620155039</v>
      </c>
      <c r="D19" s="4">
        <v>3.9227</v>
      </c>
      <c r="E19" s="6">
        <v>-0.007189444051852837</v>
      </c>
      <c r="F19" s="4">
        <v>226.7469996324019</v>
      </c>
      <c r="G19" s="4">
        <v>21.359</v>
      </c>
      <c r="H19" s="6">
        <v>-0.02641241737447265</v>
      </c>
      <c r="I19" s="4">
        <v>191.9534165002073</v>
      </c>
      <c r="J19" s="6">
        <v>0.003230444974097399</v>
      </c>
    </row>
    <row r="20" ht="15" customHeight="1">
      <c r="A20" s="4">
        <v>151</v>
      </c>
      <c r="B20" s="5">
        <v>59353</v>
      </c>
      <c r="C20" s="4">
        <v>219.275142118863</v>
      </c>
      <c r="D20" s="4">
        <v>3.9646</v>
      </c>
      <c r="E20" s="6">
        <v>-0.009812322929648036</v>
      </c>
      <c r="F20" s="4">
        <v>221.2471672732707</v>
      </c>
      <c r="G20" s="4">
        <v>20.816</v>
      </c>
      <c r="H20" s="6">
        <v>-0.02425536994115646</v>
      </c>
      <c r="I20" s="4">
        <v>192.5526702596766</v>
      </c>
      <c r="J20" s="6">
        <v>0.003121870766330815</v>
      </c>
    </row>
    <row r="21" ht="15" customHeight="1">
      <c r="A21" s="4">
        <v>152</v>
      </c>
      <c r="B21" s="5">
        <v>59384</v>
      </c>
      <c r="C21" s="4">
        <v>224.8084754521963</v>
      </c>
      <c r="D21" s="4">
        <v>3.8357</v>
      </c>
      <c r="E21" s="6">
        <v>0.02523465852017934</v>
      </c>
      <c r="F21" s="4">
        <v>217.2609501803654</v>
      </c>
      <c r="G21" s="4">
        <v>20.444</v>
      </c>
      <c r="H21" s="6">
        <v>-0.01801703109708877</v>
      </c>
      <c r="I21" s="4">
        <v>193.140617344439</v>
      </c>
      <c r="J21" s="6">
        <v>0.003053435114503917</v>
      </c>
    </row>
    <row r="22" ht="15" customHeight="1">
      <c r="A22" s="4">
        <v>153</v>
      </c>
      <c r="B22" s="5">
        <v>59415</v>
      </c>
      <c r="C22" s="4">
        <v>232.9102842377261</v>
      </c>
      <c r="D22" s="4">
        <v>3.6754</v>
      </c>
      <c r="E22" s="6">
        <v>0.03603871593022985</v>
      </c>
      <c r="F22" s="4">
        <v>203.9852072081534</v>
      </c>
      <c r="G22" s="4">
        <v>20.293</v>
      </c>
      <c r="H22" s="6">
        <v>-0.06110505804743455</v>
      </c>
      <c r="I22" s="4">
        <v>193.6946444050805</v>
      </c>
      <c r="J22" s="6">
        <v>0.002868516567146526</v>
      </c>
    </row>
    <row r="23" ht="15" customHeight="1">
      <c r="A23" s="4">
        <v>154</v>
      </c>
      <c r="B23" s="5">
        <v>59445</v>
      </c>
      <c r="C23" s="4">
        <v>235.0245478036176</v>
      </c>
      <c r="D23" s="4">
        <v>3.6218</v>
      </c>
      <c r="E23" s="6">
        <v>0.009077587848089538</v>
      </c>
      <c r="F23" s="4">
        <v>186.2185067440104</v>
      </c>
      <c r="G23" s="4">
        <v>17.444</v>
      </c>
      <c r="H23" s="6">
        <v>-0.08709798473775243</v>
      </c>
      <c r="I23" s="4">
        <v>194.1996758753251</v>
      </c>
      <c r="J23" s="6">
        <v>0.002607358978849417</v>
      </c>
    </row>
    <row r="24" ht="15" customHeight="1">
      <c r="A24" s="4">
        <v>155</v>
      </c>
      <c r="B24" s="5">
        <v>59476</v>
      </c>
      <c r="C24" s="4">
        <v>238.2948837209302</v>
      </c>
      <c r="D24" s="4">
        <v>3.6015</v>
      </c>
      <c r="E24" s="6">
        <v>0.01391486952267338</v>
      </c>
      <c r="F24" s="4">
        <v>193.7611339793903</v>
      </c>
      <c r="G24" s="4">
        <v>19.965</v>
      </c>
      <c r="H24" s="6">
        <v>0.04050417634241118</v>
      </c>
      <c r="I24" s="4">
        <v>194.6142539479139</v>
      </c>
      <c r="J24" s="6">
        <v>0.00213480311293109</v>
      </c>
    </row>
    <row r="25" ht="15" customHeight="1">
      <c r="A25" s="4">
        <v>156</v>
      </c>
      <c r="B25" s="5">
        <v>59506</v>
      </c>
      <c r="C25" s="4">
        <v>232.6312144702842</v>
      </c>
      <c r="D25" s="4">
        <v>3.8415</v>
      </c>
      <c r="E25" s="6">
        <v>-0.02376748154307313</v>
      </c>
      <c r="F25" s="4">
        <v>199.4073996275545</v>
      </c>
      <c r="G25" s="4">
        <v>21.449</v>
      </c>
      <c r="H25" s="6">
        <v>0.02914034167845456</v>
      </c>
      <c r="I25" s="4">
        <v>194.953454189123</v>
      </c>
      <c r="J25" s="6">
        <v>0.001742936266630495</v>
      </c>
    </row>
    <row r="26" ht="15" customHeight="1">
      <c r="A26" s="4">
        <v>157</v>
      </c>
      <c r="B26" s="5">
        <v>59537</v>
      </c>
      <c r="C26" s="4">
        <v>227.2018087855297</v>
      </c>
      <c r="D26" s="4">
        <v>3.7708</v>
      </c>
      <c r="E26" s="6">
        <v>-0.02333911077719149</v>
      </c>
      <c r="F26" s="4">
        <v>202.6871013479941</v>
      </c>
      <c r="G26" s="4">
        <v>21.764</v>
      </c>
      <c r="H26" s="6">
        <v>0.01644724181031055</v>
      </c>
      <c r="I26" s="4">
        <v>195.2587344062112</v>
      </c>
      <c r="J26" s="6">
        <v>0.00156591335279462</v>
      </c>
    </row>
    <row r="27" ht="15" customHeight="1">
      <c r="A27" s="4">
        <v>158</v>
      </c>
      <c r="B27" s="5">
        <v>59568</v>
      </c>
      <c r="C27" s="4">
        <v>223.2168475452196</v>
      </c>
      <c r="D27" s="4">
        <v>3.8344</v>
      </c>
      <c r="E27" s="6">
        <v>-0.01753930244486623</v>
      </c>
      <c r="F27" s="4">
        <v>195.4013887935109</v>
      </c>
      <c r="G27" s="4">
        <v>21.081</v>
      </c>
      <c r="H27" s="6">
        <v>-0.03594561521689733</v>
      </c>
      <c r="I27" s="4">
        <v>195.5187879244714</v>
      </c>
      <c r="J27" s="6">
        <v>0.001331840642371609</v>
      </c>
    </row>
    <row r="28" ht="15" customHeight="1">
      <c r="A28" s="4">
        <v>159</v>
      </c>
      <c r="B28" s="5">
        <v>59596</v>
      </c>
      <c r="C28" s="4">
        <v>224.0795865633075</v>
      </c>
      <c r="D28" s="4">
        <v>4.0589</v>
      </c>
      <c r="E28" s="6">
        <v>0.003865026442115299</v>
      </c>
      <c r="F28" s="4">
        <v>198.084854556398</v>
      </c>
      <c r="G28" s="4">
        <v>20.815</v>
      </c>
      <c r="H28" s="6">
        <v>0.0137330946287331</v>
      </c>
      <c r="I28" s="4">
        <v>195.8089925752836</v>
      </c>
      <c r="J28" s="6">
        <v>0.001484280124139811</v>
      </c>
    </row>
    <row r="29" ht="15" customHeight="1">
      <c r="A29" s="4">
        <v>160</v>
      </c>
      <c r="B29" s="5">
        <v>59627</v>
      </c>
      <c r="C29" s="4">
        <v>223.9214987080103</v>
      </c>
      <c r="D29" s="4">
        <v>3.9629</v>
      </c>
      <c r="E29" s="6">
        <v>-0.0007054986923252527</v>
      </c>
      <c r="F29" s="4">
        <v>202.9967320129427</v>
      </c>
      <c r="G29" s="4">
        <v>21.457</v>
      </c>
      <c r="H29" s="6">
        <v>0.02479683501065532</v>
      </c>
      <c r="I29" s="4">
        <v>196.0916594429578</v>
      </c>
      <c r="J29" s="6">
        <v>0.00144358470955086</v>
      </c>
    </row>
    <row r="30" ht="15" customHeight="1">
      <c r="A30" s="4">
        <v>161</v>
      </c>
      <c r="B30" s="5">
        <v>59657</v>
      </c>
      <c r="C30" s="4">
        <v>232.8141602067184</v>
      </c>
      <c r="D30" s="4">
        <v>4.0088</v>
      </c>
      <c r="E30" s="6">
        <v>0.03971329930362743</v>
      </c>
      <c r="F30" s="4">
        <v>196.9677200437886</v>
      </c>
      <c r="G30" s="4">
        <v>20.854</v>
      </c>
      <c r="H30" s="6">
        <v>-0.0297000444754435</v>
      </c>
      <c r="I30" s="4">
        <v>196.385632985339</v>
      </c>
      <c r="J30" s="6">
        <v>0.00149916392780954</v>
      </c>
    </row>
    <row r="31" ht="15" customHeight="1">
      <c r="A31" s="4">
        <v>162</v>
      </c>
      <c r="B31" s="5">
        <v>59688</v>
      </c>
      <c r="C31" s="4">
        <v>238.7176744186047</v>
      </c>
      <c r="D31" s="4">
        <v>3.7963</v>
      </c>
      <c r="E31" s="6">
        <v>0.02535719565615992</v>
      </c>
      <c r="F31" s="4">
        <v>192.6583398302586</v>
      </c>
      <c r="G31" s="4">
        <v>20.124</v>
      </c>
      <c r="H31" s="6">
        <v>-0.02187861144238254</v>
      </c>
      <c r="I31" s="4">
        <v>196.6682998530133</v>
      </c>
      <c r="J31" s="6">
        <v>0.001439345961195335</v>
      </c>
    </row>
    <row r="32" ht="15" customHeight="1">
      <c r="A32" s="4">
        <v>163</v>
      </c>
      <c r="B32" s="5">
        <v>59718</v>
      </c>
      <c r="C32" s="4">
        <v>249.2467700258398</v>
      </c>
      <c r="D32" s="4">
        <v>3.6642</v>
      </c>
      <c r="E32" s="6">
        <v>0.04410689586717307</v>
      </c>
      <c r="F32" s="4">
        <v>181.1381805108401</v>
      </c>
      <c r="G32" s="4">
        <v>18.391</v>
      </c>
      <c r="H32" s="6">
        <v>-0.05979579876774743</v>
      </c>
      <c r="I32" s="4">
        <v>196.9547356122565</v>
      </c>
      <c r="J32" s="6">
        <v>0.001456440918324314</v>
      </c>
    </row>
    <row r="33" ht="15" customHeight="1">
      <c r="A33" s="4">
        <v>164</v>
      </c>
      <c r="B33" s="5">
        <v>59749</v>
      </c>
      <c r="C33" s="4">
        <v>252.848165374677</v>
      </c>
      <c r="D33" s="4">
        <v>3.4058</v>
      </c>
      <c r="E33" s="6">
        <v>0.01444911542269459</v>
      </c>
      <c r="F33" s="4">
        <v>162.8309897274523</v>
      </c>
      <c r="G33" s="4">
        <v>16.409</v>
      </c>
      <c r="H33" s="6">
        <v>-0.1010675426448387</v>
      </c>
      <c r="I33" s="4">
        <v>197.2411713714997</v>
      </c>
      <c r="J33" s="6">
        <v>0.001454322783114391</v>
      </c>
    </row>
    <row r="34" ht="15" customHeight="1">
      <c r="A34" s="4">
        <v>165</v>
      </c>
      <c r="B34" s="5">
        <v>59780</v>
      </c>
      <c r="C34" s="4">
        <v>257.6174160206718</v>
      </c>
      <c r="D34" s="4">
        <v>3.194</v>
      </c>
      <c r="E34" s="6">
        <v>0.01886211291637285</v>
      </c>
      <c r="F34" s="4">
        <v>166.9604084781845</v>
      </c>
      <c r="G34" s="4">
        <v>16.632</v>
      </c>
      <c r="H34" s="6">
        <v>0.02536015261986682</v>
      </c>
      <c r="I34" s="4">
        <v>197.5125315644669</v>
      </c>
      <c r="J34" s="6">
        <v>0.00137577865250111</v>
      </c>
    </row>
    <row r="35" ht="15" customHeight="1">
      <c r="A35" s="4">
        <v>166</v>
      </c>
      <c r="B35" s="5">
        <v>59810</v>
      </c>
      <c r="C35" s="4">
        <v>257.940826873385</v>
      </c>
      <c r="D35" s="4">
        <v>3.27</v>
      </c>
      <c r="E35" s="6">
        <v>0.001255392037187649</v>
      </c>
      <c r="F35" s="4">
        <v>152.6206509313157</v>
      </c>
      <c r="G35" s="4">
        <v>15.816</v>
      </c>
      <c r="H35" s="6">
        <v>-0.08588717335788279</v>
      </c>
      <c r="I35" s="4">
        <v>197.7876606490031</v>
      </c>
      <c r="J35" s="6">
        <v>0.001392970270579747</v>
      </c>
    </row>
    <row r="36" ht="15" customHeight="1">
      <c r="A36" s="4">
        <v>167</v>
      </c>
      <c r="B36" s="5">
        <v>59841</v>
      </c>
      <c r="C36" s="4">
        <v>258.6313695090439</v>
      </c>
      <c r="D36" s="4">
        <v>3.2619</v>
      </c>
      <c r="E36" s="6">
        <v>0.00267713585332431</v>
      </c>
      <c r="F36" s="4">
        <v>161.3502967041401</v>
      </c>
      <c r="G36" s="4">
        <v>15.913</v>
      </c>
      <c r="H36" s="6">
        <v>0.05719832617378269</v>
      </c>
      <c r="I36" s="4">
        <v>198.0401763841254</v>
      </c>
      <c r="J36" s="6">
        <v>0.001276701156653142</v>
      </c>
    </row>
    <row r="37" ht="15" customHeight="1">
      <c r="A37" s="4">
        <v>168</v>
      </c>
      <c r="B37" s="5">
        <v>59871</v>
      </c>
      <c r="C37" s="4">
        <v>257.0839793281654</v>
      </c>
      <c r="D37" s="4">
        <v>3.2012</v>
      </c>
      <c r="E37" s="6">
        <v>-0.005982994962351006</v>
      </c>
      <c r="F37" s="4">
        <v>167.9971561645385</v>
      </c>
      <c r="G37" s="4">
        <v>16.039</v>
      </c>
      <c r="H37" s="6">
        <v>0.04119521064523587</v>
      </c>
      <c r="I37" s="4">
        <v>198.2738476614028</v>
      </c>
      <c r="J37" s="6">
        <v>0.001179918547558472</v>
      </c>
    </row>
    <row r="38" ht="15" customHeight="1">
      <c r="A38" s="4">
        <v>169</v>
      </c>
      <c r="B38" s="5">
        <v>59902</v>
      </c>
      <c r="C38" s="4">
        <v>271.4941085271318</v>
      </c>
      <c r="D38" s="4">
        <v>3.1296</v>
      </c>
      <c r="E38" s="6">
        <v>0.05605222556700838</v>
      </c>
      <c r="F38" s="4">
        <v>160.0091697535477</v>
      </c>
      <c r="G38" s="4">
        <v>16.145</v>
      </c>
      <c r="H38" s="6">
        <v>-0.04754834303961216</v>
      </c>
      <c r="I38" s="4">
        <v>198.4924433724042</v>
      </c>
      <c r="J38" s="6">
        <v>0.001102493917274817</v>
      </c>
    </row>
    <row r="39" ht="15" customHeight="1">
      <c r="A39" s="4">
        <v>170</v>
      </c>
      <c r="B39" s="5">
        <v>59933</v>
      </c>
      <c r="C39" s="4">
        <v>274.6984496124031</v>
      </c>
      <c r="D39" s="4">
        <v>2.998</v>
      </c>
      <c r="E39" s="6">
        <v>0.01180261738516178</v>
      </c>
      <c r="F39" s="4">
        <v>156.4408429710002</v>
      </c>
      <c r="G39" s="4">
        <v>16.34</v>
      </c>
      <c r="H39" s="6">
        <v>-0.02230076431271803</v>
      </c>
      <c r="I39" s="4">
        <v>198.6733501677157</v>
      </c>
      <c r="J39" s="6">
        <v>0.0009114039418220562</v>
      </c>
    </row>
    <row r="40" ht="15" customHeight="1">
      <c r="A40" s="4">
        <v>171</v>
      </c>
      <c r="B40" s="5">
        <v>59962</v>
      </c>
      <c r="C40" s="4">
        <v>280.4414987080103</v>
      </c>
      <c r="D40" s="4">
        <v>2.9241</v>
      </c>
      <c r="E40" s="6">
        <v>0.02090674011342471</v>
      </c>
      <c r="F40" s="4">
        <v>152.0304742822749</v>
      </c>
      <c r="G40" s="4">
        <v>15.189</v>
      </c>
      <c r="H40" s="6">
        <v>-0.02819192612982041</v>
      </c>
      <c r="I40" s="4">
        <v>198.8768703124411</v>
      </c>
      <c r="J40" s="6">
        <v>0.001024395796183079</v>
      </c>
    </row>
    <row r="41" ht="15" customHeight="1">
      <c r="A41" s="4">
        <v>172</v>
      </c>
      <c r="B41" s="5">
        <v>59993</v>
      </c>
      <c r="C41" s="4">
        <v>279.902015503876</v>
      </c>
      <c r="D41" s="4">
        <v>3.039</v>
      </c>
      <c r="E41" s="6">
        <v>-0.001923692487095287</v>
      </c>
      <c r="F41" s="4">
        <v>152.8234357895077</v>
      </c>
      <c r="G41" s="4">
        <v>15.195</v>
      </c>
      <c r="H41" s="6">
        <v>0.005215806311045982</v>
      </c>
      <c r="I41" s="4">
        <v>199.0653148908906</v>
      </c>
      <c r="J41" s="6">
        <v>0.0009475439660399491</v>
      </c>
    </row>
    <row r="42" ht="15" customHeight="1">
      <c r="A42" s="4">
        <v>173</v>
      </c>
      <c r="B42" s="5">
        <v>60023</v>
      </c>
      <c r="C42" s="4">
        <v>285.3536950904393</v>
      </c>
      <c r="D42" s="4">
        <v>2.7619</v>
      </c>
      <c r="E42" s="6">
        <v>0.01947710014431045</v>
      </c>
      <c r="F42" s="4">
        <v>164.6015196745747</v>
      </c>
      <c r="G42" s="4">
        <v>15.528</v>
      </c>
      <c r="H42" s="6">
        <v>0.07706988018048269</v>
      </c>
      <c r="I42" s="4">
        <v>199.2575283609091</v>
      </c>
      <c r="J42" s="6">
        <v>0.0009655799159381317</v>
      </c>
    </row>
    <row r="43" ht="15" customHeight="1">
      <c r="A43" s="4">
        <v>174</v>
      </c>
      <c r="B43" s="5">
        <v>60054</v>
      </c>
      <c r="C43" s="4">
        <v>295.3397416020672</v>
      </c>
      <c r="D43" s="4">
        <v>2.5086</v>
      </c>
      <c r="E43" s="6">
        <v>0.03499532924731506</v>
      </c>
      <c r="F43" s="4">
        <v>174.813272309364</v>
      </c>
      <c r="G43" s="4">
        <v>16.222</v>
      </c>
      <c r="H43" s="6">
        <v>0.06203923666669923</v>
      </c>
      <c r="I43" s="4">
        <v>199.4384351562205</v>
      </c>
      <c r="J43" s="6">
        <v>0.0009079044430570905</v>
      </c>
    </row>
    <row r="44" ht="15" customHeight="1">
      <c r="A44" s="4">
        <v>175</v>
      </c>
      <c r="B44" s="5">
        <v>60084</v>
      </c>
      <c r="C44" s="4">
        <v>292.7466666666667</v>
      </c>
      <c r="D44" s="4">
        <v>3.0425</v>
      </c>
      <c r="E44" s="6">
        <v>-0.008779972926550339</v>
      </c>
      <c r="F44" s="4">
        <v>176.615108683797</v>
      </c>
      <c r="G44" s="4">
        <v>17.216</v>
      </c>
      <c r="H44" s="6">
        <v>0.01030720580096615</v>
      </c>
      <c r="I44" s="4">
        <v>199.6118041683941</v>
      </c>
      <c r="J44" s="6">
        <v>0.0008692858627663095</v>
      </c>
    </row>
    <row r="45" ht="15" customHeight="1">
      <c r="A45" s="4">
        <v>176</v>
      </c>
      <c r="B45" s="5">
        <v>60115</v>
      </c>
      <c r="C45" s="4">
        <v>282.3012403100775</v>
      </c>
      <c r="D45" s="4">
        <v>3.3009</v>
      </c>
      <c r="E45" s="6">
        <v>-0.03568076957297265</v>
      </c>
      <c r="F45" s="4">
        <v>177.8990761574289</v>
      </c>
      <c r="G45" s="4">
        <v>16.978</v>
      </c>
      <c r="H45" s="6">
        <v>0.007269862036156094</v>
      </c>
      <c r="I45" s="4">
        <v>199.7776353974297</v>
      </c>
      <c r="J45" s="6">
        <v>0.0008307686498123062</v>
      </c>
    </row>
    <row r="46" ht="15" customHeight="1">
      <c r="A46" s="4">
        <v>177</v>
      </c>
      <c r="B46" s="5">
        <v>60146</v>
      </c>
      <c r="C46" s="4">
        <v>280.0940051679586</v>
      </c>
      <c r="D46" s="4">
        <v>3.3416</v>
      </c>
      <c r="E46" s="6">
        <v>-0.007818722793050613</v>
      </c>
      <c r="F46" s="4">
        <v>183.9282901035334</v>
      </c>
      <c r="G46" s="4">
        <v>16.68</v>
      </c>
      <c r="H46" s="6">
        <v>0.03389120436336061</v>
      </c>
      <c r="I46" s="4">
        <v>199.9283910601892</v>
      </c>
      <c r="J46" s="6">
        <v>0.0007546173146940548</v>
      </c>
    </row>
    <row r="47" ht="15" customHeight="1">
      <c r="A47" s="4">
        <v>178</v>
      </c>
      <c r="B47" s="5">
        <v>60176</v>
      </c>
      <c r="C47" s="4">
        <v>298.1754521963824</v>
      </c>
      <c r="D47" s="4">
        <v>3.4103</v>
      </c>
      <c r="E47" s="6">
        <v>0.06455492332862042</v>
      </c>
      <c r="F47" s="4">
        <v>187.5143908577153</v>
      </c>
      <c r="G47" s="4">
        <v>17.293</v>
      </c>
      <c r="H47" s="6">
        <v>0.01949727664060438</v>
      </c>
      <c r="I47" s="4">
        <v>200.0904533976558</v>
      </c>
      <c r="J47" s="6">
        <v>0.0008106019190529164</v>
      </c>
    </row>
    <row r="48" ht="15" customHeight="1">
      <c r="A48" s="4">
        <v>179</v>
      </c>
      <c r="B48" s="5">
        <v>60207</v>
      </c>
      <c r="C48" s="4">
        <v>291.4880103359173</v>
      </c>
      <c r="D48" s="4">
        <v>3.3792</v>
      </c>
      <c r="E48" s="6">
        <v>-0.02242787530363394</v>
      </c>
      <c r="F48" s="4">
        <v>195.2795966924255</v>
      </c>
      <c r="G48" s="4">
        <v>17.258</v>
      </c>
      <c r="H48" s="6">
        <v>0.04141125275340792</v>
      </c>
      <c r="I48" s="4">
        <v>200.2449779519843</v>
      </c>
      <c r="J48" s="6">
        <v>0.0007722734978338085</v>
      </c>
    </row>
    <row r="49" ht="15" customHeight="1">
      <c r="A49" s="4">
        <v>180</v>
      </c>
      <c r="B49" s="5">
        <v>60237</v>
      </c>
      <c r="C49" s="4">
        <v>299.0484237726098</v>
      </c>
      <c r="D49" s="4">
        <v>3.3677</v>
      </c>
      <c r="E49" s="6">
        <v>0.02593730503007554</v>
      </c>
      <c r="F49" s="4">
        <v>199.6081647162426</v>
      </c>
      <c r="G49" s="4">
        <v>16.813</v>
      </c>
      <c r="H49" s="6">
        <v>0.02216600247610519</v>
      </c>
      <c r="I49" s="4">
        <v>200.4070402894509</v>
      </c>
      <c r="J49" s="6">
        <v>0.0008093203591125256</v>
      </c>
    </row>
    <row r="50" ht="15" customHeight="1">
      <c r="A50" s="4">
        <v>181</v>
      </c>
      <c r="B50" s="5">
        <v>60268</v>
      </c>
      <c r="C50" s="4">
        <v>311.9760206718346</v>
      </c>
      <c r="D50" s="4">
        <v>3.2119</v>
      </c>
      <c r="E50" s="6">
        <v>0.04322910897217994</v>
      </c>
      <c r="F50" s="4">
        <v>209.3123492747008</v>
      </c>
      <c r="G50" s="4">
        <v>17.052</v>
      </c>
      <c r="H50" s="6">
        <v>0.04861617044700232</v>
      </c>
      <c r="I50" s="4">
        <v>200.5653337353484</v>
      </c>
      <c r="J50" s="6">
        <v>0.0007898597058712618</v>
      </c>
    </row>
    <row r="51" ht="15" customHeight="1">
      <c r="A51" s="4">
        <v>182</v>
      </c>
      <c r="B51" s="5">
        <v>60299</v>
      </c>
      <c r="C51" s="4">
        <v>313.3260465116279</v>
      </c>
      <c r="D51" s="4">
        <v>3.2012</v>
      </c>
      <c r="E51" s="6">
        <v>0.004327338482252779</v>
      </c>
      <c r="F51" s="4">
        <v>213.2149479101445</v>
      </c>
      <c r="G51" s="4">
        <v>17.595</v>
      </c>
      <c r="H51" s="6">
        <v>0.018644856115594</v>
      </c>
      <c r="I51" s="4">
        <v>200.712320506539</v>
      </c>
      <c r="J51" s="6">
        <v>0.0007328622970534</v>
      </c>
    </row>
    <row r="52" ht="15" customHeight="1">
      <c r="A52" s="4">
        <v>183</v>
      </c>
      <c r="B52" s="5">
        <v>60327</v>
      </c>
      <c r="C52" s="4">
        <v>313.6301291989664</v>
      </c>
      <c r="D52" s="4">
        <v>3.0624</v>
      </c>
      <c r="E52" s="6">
        <v>0.0009704992314680276</v>
      </c>
      <c r="F52" s="4">
        <v>218.3526355972256</v>
      </c>
      <c r="G52" s="4">
        <v>17.58</v>
      </c>
      <c r="H52" s="6">
        <v>0.02409628282368964</v>
      </c>
      <c r="I52" s="4">
        <v>200.8706139524366</v>
      </c>
      <c r="J52" s="6">
        <v>0.000788658341939837</v>
      </c>
    </row>
    <row r="53" ht="15" customHeight="1">
      <c r="A53" s="4">
        <v>184</v>
      </c>
      <c r="B53" s="5">
        <v>60358</v>
      </c>
      <c r="C53" s="4">
        <v>318.6463049095607</v>
      </c>
      <c r="D53" s="4">
        <v>3.4139</v>
      </c>
      <c r="E53" s="6">
        <v>0.01599392164077474</v>
      </c>
      <c r="F53" s="4">
        <v>215.8053022989016</v>
      </c>
      <c r="G53" s="4">
        <v>16.969</v>
      </c>
      <c r="H53" s="6">
        <v>-0.01166614403969386</v>
      </c>
      <c r="I53" s="4">
        <v>201.0213696151962</v>
      </c>
      <c r="J53" s="6">
        <v>0.000750511285813514</v>
      </c>
    </row>
    <row r="54" ht="15" customHeight="1">
      <c r="A54" s="4">
        <v>185</v>
      </c>
      <c r="B54" s="5">
        <v>60388</v>
      </c>
      <c r="C54" s="4">
        <v>303.9159689922481</v>
      </c>
      <c r="D54" s="4">
        <v>3.5924</v>
      </c>
      <c r="E54" s="6">
        <v>-0.04622785731500462</v>
      </c>
      <c r="F54" s="4">
        <v>210.399389221702</v>
      </c>
      <c r="G54" s="4">
        <v>17.009</v>
      </c>
      <c r="H54" s="6">
        <v>-0.02504995484175877</v>
      </c>
      <c r="I54" s="4">
        <v>201.1834319526627</v>
      </c>
      <c r="J54" s="6">
        <v>0.0008061945741228886</v>
      </c>
    </row>
    <row r="55" ht="15" customHeight="1">
      <c r="A55" s="4">
        <v>186</v>
      </c>
      <c r="B55" s="5">
        <v>60419</v>
      </c>
      <c r="C55" s="4">
        <v>306.5497674418605</v>
      </c>
      <c r="D55" s="4">
        <v>3.6458</v>
      </c>
      <c r="E55" s="6">
        <v>0.008666206183063692</v>
      </c>
      <c r="F55" s="4">
        <v>210.3844429273731</v>
      </c>
      <c r="G55" s="4">
        <v>15.755</v>
      </c>
      <c r="H55" s="6">
        <v>-7.103772679289027e-05</v>
      </c>
      <c r="I55" s="4">
        <v>201.3492631816983</v>
      </c>
      <c r="J55" s="6">
        <v>0.0008242787560884533</v>
      </c>
    </row>
    <row r="56" ht="15" customHeight="1">
      <c r="A56" s="4">
        <v>187</v>
      </c>
      <c r="B56" s="5">
        <v>60449</v>
      </c>
      <c r="C56" s="4">
        <v>307.8798966408269</v>
      </c>
      <c r="D56" s="4">
        <v>3.5456</v>
      </c>
      <c r="E56" s="6">
        <v>0.004339031831817237</v>
      </c>
      <c r="F56" s="4">
        <v>213.3785492399607</v>
      </c>
      <c r="G56" s="4">
        <v>16.072</v>
      </c>
      <c r="H56" s="6">
        <v>0.0142315956014924</v>
      </c>
      <c r="I56" s="4">
        <v>201.5414766517167</v>
      </c>
      <c r="J56" s="6">
        <v>0.0009546271338725133</v>
      </c>
    </row>
    <row r="57" ht="15" customHeight="1">
      <c r="A57" s="4">
        <v>188</v>
      </c>
      <c r="B57" s="5">
        <v>60480</v>
      </c>
      <c r="C57" s="4">
        <v>306.3193798449612</v>
      </c>
      <c r="D57" s="4">
        <v>3.3459</v>
      </c>
      <c r="E57" s="6">
        <v>-0.005068589449626138</v>
      </c>
      <c r="F57" s="4">
        <v>207.947792997863</v>
      </c>
      <c r="G57" s="4">
        <v>15.682</v>
      </c>
      <c r="H57" s="6">
        <v>-0.0254512754981307</v>
      </c>
      <c r="I57" s="4">
        <v>201.7600723627182</v>
      </c>
      <c r="J57" s="6">
        <v>0.001084618980832326</v>
      </c>
    </row>
    <row r="58" ht="15" customHeight="1">
      <c r="A58" s="4">
        <v>189</v>
      </c>
      <c r="B58" s="5">
        <v>60511</v>
      </c>
      <c r="C58" s="4">
        <v>313.3128165374677</v>
      </c>
      <c r="D58" s="4">
        <v>3.2899</v>
      </c>
      <c r="E58" s="6">
        <v>0.02283053947173091</v>
      </c>
      <c r="F58" s="4">
        <v>208.9140507285309</v>
      </c>
      <c r="G58" s="4">
        <v>15.077</v>
      </c>
      <c r="H58" s="6">
        <v>0.004646636142359778</v>
      </c>
      <c r="I58" s="4">
        <v>201.9975125315645</v>
      </c>
      <c r="J58" s="6">
        <v>0.001176844189565061</v>
      </c>
    </row>
    <row r="59" ht="15" customHeight="1">
      <c r="A59" s="4">
        <v>190</v>
      </c>
      <c r="B59" s="5">
        <v>60541</v>
      </c>
      <c r="C59" s="4">
        <v>316.242480620155</v>
      </c>
      <c r="D59" s="4">
        <v>3.1917</v>
      </c>
      <c r="E59" s="6">
        <v>0.009350604022727532</v>
      </c>
      <c r="F59" s="4">
        <v>214.6705957916083</v>
      </c>
      <c r="G59" s="4">
        <v>15.354</v>
      </c>
      <c r="H59" s="6">
        <v>0.02755460938602747</v>
      </c>
      <c r="I59" s="4">
        <v>202.2688727245317</v>
      </c>
      <c r="J59" s="6">
        <v>0.001343383834614394</v>
      </c>
    </row>
    <row r="60" ht="15" customHeight="1">
      <c r="A60" s="4">
        <v>191</v>
      </c>
      <c r="B60" s="5">
        <v>60572</v>
      </c>
      <c r="C60" s="4">
        <v>326.6466666666666</v>
      </c>
      <c r="D60" s="4">
        <v>3.2047</v>
      </c>
      <c r="E60" s="6">
        <v>0.0328993942436477</v>
      </c>
      <c r="F60" s="4">
        <v>217.2498414480939</v>
      </c>
      <c r="G60" s="4">
        <v>15.216</v>
      </c>
      <c r="H60" s="6">
        <v>0.01201489960455268</v>
      </c>
      <c r="I60" s="4">
        <v>202.555308483775</v>
      </c>
      <c r="J60" s="6">
        <v>0.001416113885369578</v>
      </c>
    </row>
    <row r="61" ht="15" customHeight="1">
      <c r="A61" s="4">
        <v>192</v>
      </c>
      <c r="B61" s="5">
        <v>60602</v>
      </c>
      <c r="C61" s="4">
        <v>338.7039276485788</v>
      </c>
      <c r="D61" s="4">
        <v>3.0668</v>
      </c>
      <c r="E61" s="6">
        <v>0.03691224253090652</v>
      </c>
      <c r="F61" s="4">
        <v>230.1466756613735</v>
      </c>
      <c r="G61" s="4">
        <v>15.673</v>
      </c>
      <c r="H61" s="6">
        <v>0.05936406732136071</v>
      </c>
      <c r="I61" s="4">
        <v>202.890739833415</v>
      </c>
      <c r="J61" s="6">
        <v>0.001655998809169486</v>
      </c>
    </row>
    <row r="62" ht="15" customHeight="1">
      <c r="A62" s="4">
        <v>193</v>
      </c>
      <c r="B62" s="5">
        <v>60633</v>
      </c>
      <c r="C62" s="4">
        <v>342.268992248062</v>
      </c>
      <c r="D62" s="4">
        <v>3.1066</v>
      </c>
      <c r="E62" s="6">
        <v>0.01052560749511612</v>
      </c>
      <c r="F62" s="4">
        <v>234.6032970717382</v>
      </c>
      <c r="G62" s="4">
        <v>15.6</v>
      </c>
      <c r="H62" s="6">
        <v>0.01936426584289198</v>
      </c>
      <c r="I62" s="4">
        <v>203.252553424038</v>
      </c>
      <c r="J62" s="6">
        <v>0.001783292775806536</v>
      </c>
    </row>
    <row r="63" ht="15" customHeight="1">
      <c r="A63" s="2"/>
      <c r="B63" s="5"/>
      <c r="C63" s="2"/>
      <c r="D63" s="2"/>
      <c r="E63" s="2"/>
      <c r="F63" s="2"/>
      <c r="G63" s="2"/>
      <c r="H63" s="2"/>
      <c r="I63" s="2"/>
      <c r="J63" s="2"/>
    </row>
    <row r="64" ht="15" customHeight="1">
      <c r="A64" s="2"/>
      <c r="B64" s="5"/>
      <c r="C64" s="2"/>
      <c r="D64" s="2"/>
      <c r="E64" s="2"/>
      <c r="F64" s="2"/>
      <c r="G64" s="2"/>
      <c r="H64" s="2"/>
      <c r="I64" s="2"/>
      <c r="J64" s="2"/>
    </row>
    <row r="65" ht="15" customHeight="1">
      <c r="A65" s="2"/>
      <c r="B65" s="5"/>
      <c r="C65" s="2"/>
      <c r="D65" s="2"/>
      <c r="E65" s="2"/>
      <c r="F65" s="2"/>
      <c r="G65" s="2"/>
      <c r="H65" s="2"/>
      <c r="I65" s="2"/>
      <c r="J65" s="2"/>
    </row>
    <row r="66" ht="15" customHeight="1">
      <c r="A66" s="2"/>
      <c r="B66" s="5"/>
      <c r="C66" s="2"/>
      <c r="D66" s="2"/>
      <c r="E66" s="2"/>
      <c r="F66" s="2"/>
      <c r="G66" s="2"/>
      <c r="H66" s="2"/>
      <c r="I66" s="2"/>
      <c r="J66" s="2"/>
    </row>
    <row r="67" ht="15" customHeight="1">
      <c r="A67" s="2"/>
      <c r="B67" s="5"/>
      <c r="C67" s="2"/>
      <c r="D67" s="2"/>
      <c r="E67" s="2"/>
      <c r="F67" s="2"/>
      <c r="G67" s="2"/>
      <c r="H67" s="2"/>
      <c r="I67" s="2"/>
      <c r="J67" s="2"/>
    </row>
    <row r="68" ht="15" customHeight="1">
      <c r="A68" s="2"/>
      <c r="B68" s="5"/>
      <c r="C68" s="2"/>
      <c r="D68" s="2"/>
      <c r="E68" s="2"/>
      <c r="F68" s="2"/>
      <c r="G68" s="2"/>
      <c r="H68" s="2"/>
      <c r="I68" s="2"/>
      <c r="J68" s="2"/>
    </row>
    <row r="69" ht="15" customHeight="1">
      <c r="A69" s="2"/>
      <c r="B69" s="5"/>
      <c r="C69" s="2"/>
      <c r="D69" s="2"/>
      <c r="E69" s="2"/>
      <c r="F69" s="2"/>
      <c r="G69" s="2"/>
      <c r="H69" s="2"/>
      <c r="I69" s="2"/>
      <c r="J69" s="2"/>
    </row>
    <row r="70" ht="15" customHeight="1">
      <c r="A70" s="2"/>
      <c r="B70" s="5"/>
      <c r="C70" s="2"/>
      <c r="D70" s="2"/>
      <c r="E70" s="2"/>
      <c r="F70" s="2"/>
      <c r="G70" s="2"/>
      <c r="H70" s="2"/>
      <c r="I70" s="2"/>
      <c r="J70" s="2"/>
    </row>
    <row r="71" ht="15" customHeight="1">
      <c r="A71" s="2"/>
      <c r="B71" s="5"/>
      <c r="C71" s="2"/>
      <c r="D71" s="2"/>
      <c r="E71" s="2"/>
      <c r="F71" s="2"/>
      <c r="G71" s="2"/>
      <c r="H71" s="2"/>
      <c r="I71" s="2"/>
      <c r="J71" s="2"/>
    </row>
    <row r="72" ht="15" customHeight="1">
      <c r="A72" s="2"/>
      <c r="B72" s="5"/>
      <c r="C72" s="2"/>
      <c r="D72" s="2"/>
      <c r="E72" s="2"/>
      <c r="F72" s="2"/>
      <c r="G72" s="2"/>
      <c r="H72" s="2"/>
      <c r="I72" s="2"/>
      <c r="J72" s="2"/>
    </row>
    <row r="73" ht="15" customHeight="1">
      <c r="A73" s="2"/>
      <c r="B73" s="5"/>
      <c r="C73" s="2"/>
      <c r="D73" s="2"/>
      <c r="E73" s="2"/>
      <c r="F73" s="2"/>
      <c r="G73" s="2"/>
      <c r="H73" s="2"/>
      <c r="I73" s="2"/>
      <c r="J73" s="2"/>
    </row>
    <row r="74" ht="15" customHeight="1">
      <c r="A74" s="2"/>
      <c r="B74" s="5"/>
      <c r="C74" s="2"/>
      <c r="D74" s="2"/>
      <c r="E74" s="2"/>
      <c r="F74" s="2"/>
      <c r="G74" s="2"/>
      <c r="H74" s="2"/>
      <c r="I74" s="2"/>
      <c r="J74" s="2"/>
    </row>
    <row r="75" ht="15" customHeight="1">
      <c r="A75" s="2"/>
      <c r="B75" s="5"/>
      <c r="C75" s="2"/>
      <c r="D75" s="2"/>
      <c r="E75" s="2"/>
      <c r="F75" s="2"/>
      <c r="G75" s="2"/>
      <c r="H75" s="2"/>
      <c r="I75" s="2"/>
      <c r="J75" s="2"/>
    </row>
    <row r="76" ht="15" customHeight="1">
      <c r="A76" s="2"/>
      <c r="B76" s="5"/>
      <c r="C76" s="2"/>
      <c r="D76" s="2"/>
      <c r="E76" s="2"/>
      <c r="F76" s="2"/>
      <c r="G76" s="2"/>
      <c r="H76" s="2"/>
      <c r="I76" s="2"/>
      <c r="J76" s="2"/>
    </row>
    <row r="77" ht="15" customHeight="1">
      <c r="A77" s="2"/>
      <c r="B77" s="5"/>
      <c r="C77" s="2"/>
      <c r="D77" s="2"/>
      <c r="E77" s="2"/>
      <c r="F77" s="2"/>
      <c r="G77" s="2"/>
      <c r="H77" s="2"/>
      <c r="I77" s="2"/>
      <c r="J77" s="2"/>
    </row>
    <row r="78" ht="15" customHeight="1">
      <c r="A78" s="2"/>
      <c r="B78" s="5"/>
      <c r="C78" s="2"/>
      <c r="D78" s="2"/>
      <c r="E78" s="2"/>
      <c r="F78" s="2"/>
      <c r="G78" s="2"/>
      <c r="H78" s="2"/>
      <c r="I78" s="2"/>
      <c r="J78" s="2"/>
    </row>
    <row r="79" ht="15" customHeight="1">
      <c r="A79" s="2"/>
      <c r="B79" s="5"/>
      <c r="C79" s="2"/>
      <c r="D79" s="2"/>
      <c r="E79" s="2"/>
      <c r="F79" s="2"/>
      <c r="G79" s="2"/>
      <c r="H79" s="2"/>
      <c r="I79" s="2"/>
      <c r="J79" s="2"/>
    </row>
    <row r="80" ht="15" customHeight="1">
      <c r="A80" s="2"/>
      <c r="B80" s="5"/>
      <c r="C80" s="2"/>
      <c r="D80" s="2"/>
      <c r="E80" s="2"/>
      <c r="F80" s="2"/>
      <c r="G80" s="2"/>
      <c r="H80" s="2"/>
      <c r="I80" s="2"/>
      <c r="J80" s="2"/>
    </row>
    <row r="81" ht="15" customHeight="1">
      <c r="A81" s="2"/>
      <c r="B81" s="5"/>
      <c r="C81" s="2"/>
      <c r="D81" s="2"/>
      <c r="E81" s="2"/>
      <c r="F81" s="2"/>
      <c r="G81" s="2"/>
      <c r="H81" s="2"/>
      <c r="I81" s="2"/>
      <c r="J81" s="2"/>
    </row>
    <row r="82" ht="15" customHeight="1">
      <c r="A82" s="2"/>
      <c r="B82" s="5"/>
      <c r="C82" s="2"/>
      <c r="D82" s="2"/>
      <c r="E82" s="2"/>
      <c r="F82" s="2"/>
      <c r="G82" s="2"/>
      <c r="H82" s="2"/>
      <c r="I82" s="2"/>
      <c r="J82" s="2"/>
    </row>
    <row r="83" ht="15" customHeight="1">
      <c r="A83" s="2"/>
      <c r="B83" s="5"/>
      <c r="C83" s="2"/>
      <c r="D83" s="2"/>
      <c r="E83" s="2"/>
      <c r="F83" s="2"/>
      <c r="G83" s="2"/>
      <c r="H83" s="2"/>
      <c r="I83" s="2"/>
      <c r="J83" s="2"/>
    </row>
    <row r="84" ht="15" customHeight="1">
      <c r="A84" s="2"/>
      <c r="B84" s="5"/>
      <c r="C84" s="2"/>
      <c r="D84" s="2"/>
      <c r="E84" s="2"/>
      <c r="F84" s="2"/>
      <c r="G84" s="2"/>
      <c r="H84" s="2"/>
      <c r="I84" s="2"/>
      <c r="J84" s="2"/>
    </row>
    <row r="85" ht="15" customHeight="1">
      <c r="A85" s="2"/>
      <c r="B85" s="5"/>
      <c r="C85" s="2"/>
      <c r="D85" s="2"/>
      <c r="E85" s="2"/>
      <c r="F85" s="2"/>
      <c r="G85" s="2"/>
      <c r="H85" s="2"/>
      <c r="I85" s="2"/>
      <c r="J85" s="2"/>
    </row>
    <row r="86" ht="15" customHeight="1">
      <c r="A86" s="2"/>
      <c r="B86" s="5"/>
      <c r="C86" s="2"/>
      <c r="D86" s="2"/>
      <c r="E86" s="2"/>
      <c r="F86" s="2"/>
      <c r="G86" s="2"/>
      <c r="H86" s="2"/>
      <c r="I86" s="2"/>
      <c r="J86" s="2"/>
    </row>
    <row r="87" ht="15" customHeight="1">
      <c r="A87" s="2"/>
      <c r="B87" s="5"/>
      <c r="C87" s="2"/>
      <c r="D87" s="2"/>
      <c r="E87" s="2"/>
      <c r="F87" s="2"/>
      <c r="G87" s="2"/>
      <c r="H87" s="2"/>
      <c r="I87" s="2"/>
      <c r="J87" s="2"/>
    </row>
    <row r="88" ht="15" customHeight="1">
      <c r="A88" s="2"/>
      <c r="B88" s="5"/>
      <c r="C88" s="2"/>
      <c r="D88" s="2"/>
      <c r="E88" s="2"/>
      <c r="F88" s="2"/>
      <c r="G88" s="2"/>
      <c r="H88" s="2"/>
      <c r="I88" s="2"/>
      <c r="J88" s="2"/>
    </row>
    <row r="89" ht="15" customHeight="1">
      <c r="A89" s="2"/>
      <c r="B89" s="5"/>
      <c r="C89" s="2"/>
      <c r="D89" s="2"/>
      <c r="E89" s="2"/>
      <c r="F89" s="2"/>
      <c r="G89" s="2"/>
      <c r="H89" s="2"/>
      <c r="I89" s="2"/>
      <c r="J89" s="2"/>
    </row>
    <row r="90" ht="15" customHeight="1">
      <c r="A90" s="2"/>
      <c r="B90" s="5"/>
      <c r="C90" s="2"/>
      <c r="D90" s="2"/>
      <c r="E90" s="2"/>
      <c r="F90" s="2"/>
      <c r="G90" s="2"/>
      <c r="H90" s="2"/>
      <c r="I90" s="2"/>
      <c r="J90" s="2"/>
    </row>
    <row r="91" ht="15" customHeight="1">
      <c r="A91" s="2"/>
      <c r="B91" s="5"/>
      <c r="C91" s="2"/>
      <c r="D91" s="2"/>
      <c r="E91" s="2"/>
      <c r="F91" s="2"/>
      <c r="G91" s="2"/>
      <c r="H91" s="2"/>
      <c r="I91" s="2"/>
      <c r="J91" s="2"/>
    </row>
    <row r="92" ht="15" customHeight="1">
      <c r="A92" s="2"/>
      <c r="B92" s="5"/>
      <c r="C92" s="2"/>
      <c r="D92" s="2"/>
      <c r="E92" s="2"/>
      <c r="F92" s="2"/>
      <c r="G92" s="2"/>
      <c r="H92" s="2"/>
      <c r="I92" s="2"/>
      <c r="J92" s="2"/>
    </row>
    <row r="93" ht="15" customHeight="1">
      <c r="A93" s="2"/>
      <c r="B93" s="5"/>
      <c r="C93" s="2"/>
      <c r="D93" s="2"/>
      <c r="E93" s="2"/>
      <c r="F93" s="2"/>
      <c r="G93" s="2"/>
      <c r="H93" s="2"/>
      <c r="I93" s="2"/>
      <c r="J93" s="2"/>
    </row>
    <row r="94" ht="15" customHeight="1">
      <c r="A94" s="2"/>
      <c r="B94" s="5"/>
      <c r="C94" s="2"/>
      <c r="D94" s="2"/>
      <c r="E94" s="2"/>
      <c r="F94" s="2"/>
      <c r="G94" s="2"/>
      <c r="H94" s="2"/>
      <c r="I94" s="2"/>
      <c r="J94" s="2"/>
    </row>
    <row r="95" ht="15" customHeight="1">
      <c r="A95" s="2"/>
      <c r="B95" s="5"/>
      <c r="C95" s="2"/>
      <c r="D95" s="2"/>
      <c r="E95" s="2"/>
      <c r="F95" s="2"/>
      <c r="G95" s="2"/>
      <c r="H95" s="2"/>
      <c r="I95" s="2"/>
      <c r="J95" s="2"/>
    </row>
    <row r="96" ht="15" customHeight="1">
      <c r="A96" s="2"/>
      <c r="B96" s="5"/>
      <c r="C96" s="2"/>
      <c r="D96" s="2"/>
      <c r="E96" s="2"/>
      <c r="F96" s="2"/>
      <c r="G96" s="2"/>
      <c r="H96" s="2"/>
      <c r="I96" s="2"/>
      <c r="J96" s="2"/>
    </row>
    <row r="97" ht="15" customHeight="1">
      <c r="A97" s="2"/>
      <c r="B97" s="5"/>
      <c r="C97" s="2"/>
      <c r="D97" s="2"/>
      <c r="E97" s="2"/>
      <c r="F97" s="2"/>
      <c r="G97" s="2"/>
      <c r="H97" s="2"/>
      <c r="I97" s="2"/>
      <c r="J97" s="2"/>
    </row>
    <row r="98" ht="15" customHeight="1">
      <c r="A98" s="2"/>
      <c r="B98" s="5"/>
      <c r="C98" s="2"/>
      <c r="D98" s="2"/>
      <c r="E98" s="2"/>
      <c r="F98" s="2"/>
      <c r="G98" s="2"/>
      <c r="H98" s="2"/>
      <c r="I98" s="2"/>
      <c r="J98" s="2"/>
    </row>
    <row r="99" ht="15" customHeight="1">
      <c r="A99" s="2"/>
      <c r="B99" s="5"/>
      <c r="C99" s="2"/>
      <c r="D99" s="2"/>
      <c r="E99" s="2"/>
      <c r="F99" s="2"/>
      <c r="G99" s="2"/>
      <c r="H99" s="2"/>
      <c r="I99" s="2"/>
      <c r="J99" s="2"/>
    </row>
    <row r="100" ht="15" customHeight="1">
      <c r="A100" s="2"/>
      <c r="B100" s="5"/>
      <c r="C100" s="2"/>
      <c r="D100" s="2"/>
      <c r="E100" s="2"/>
      <c r="F100" s="2"/>
      <c r="G100" s="2"/>
      <c r="H100" s="2"/>
      <c r="I100" s="2"/>
      <c r="J100" s="2"/>
    </row>
    <row r="101" ht="15" customHeight="1">
      <c r="A101" s="2"/>
      <c r="B101" s="5"/>
      <c r="C101" s="2"/>
      <c r="D101" s="2"/>
      <c r="E101" s="2"/>
      <c r="F101" s="2"/>
      <c r="G101" s="2"/>
      <c r="H101" s="2"/>
      <c r="I101" s="2"/>
      <c r="J101" s="2"/>
    </row>
    <row r="102" ht="15" customHeight="1">
      <c r="A102" s="2"/>
      <c r="B102" s="5"/>
      <c r="C102" s="2"/>
      <c r="D102" s="2"/>
      <c r="E102" s="2"/>
      <c r="F102" s="2"/>
      <c r="G102" s="2"/>
      <c r="H102" s="2"/>
      <c r="I102" s="2"/>
      <c r="J102" s="2"/>
    </row>
    <row r="103" ht="15" customHeight="1">
      <c r="A103" s="2"/>
      <c r="B103" s="5"/>
      <c r="C103" s="2"/>
      <c r="D103" s="2"/>
      <c r="E103" s="2"/>
      <c r="F103" s="2"/>
      <c r="G103" s="2"/>
      <c r="H103" s="2"/>
      <c r="I103" s="2"/>
      <c r="J103" s="2"/>
    </row>
    <row r="104" ht="15" customHeight="1">
      <c r="A104" s="2"/>
      <c r="B104" s="5"/>
      <c r="C104" s="2"/>
      <c r="D104" s="2"/>
      <c r="E104" s="2"/>
      <c r="F104" s="2"/>
      <c r="G104" s="2"/>
      <c r="H104" s="2"/>
      <c r="I104" s="2"/>
      <c r="J104" s="2"/>
    </row>
    <row r="105" ht="15" customHeight="1">
      <c r="A105" s="2"/>
      <c r="B105" s="5"/>
      <c r="C105" s="2"/>
      <c r="D105" s="2"/>
      <c r="E105" s="2"/>
      <c r="F105" s="2"/>
      <c r="G105" s="2"/>
      <c r="H105" s="2"/>
      <c r="I105" s="2"/>
      <c r="J105" s="2"/>
    </row>
    <row r="106" ht="15" customHeight="1">
      <c r="A106" s="2"/>
      <c r="B106" s="5"/>
      <c r="C106" s="2"/>
      <c r="D106" s="2"/>
      <c r="E106" s="2"/>
      <c r="F106" s="2"/>
      <c r="G106" s="2"/>
      <c r="H106" s="2"/>
      <c r="I106" s="2"/>
      <c r="J106" s="2"/>
    </row>
    <row r="107" ht="15" customHeight="1">
      <c r="A107" s="2"/>
      <c r="B107" s="5"/>
      <c r="C107" s="2"/>
      <c r="D107" s="2"/>
      <c r="E107" s="2"/>
      <c r="F107" s="2"/>
      <c r="G107" s="2"/>
      <c r="H107" s="2"/>
      <c r="I107" s="2"/>
      <c r="J107" s="2"/>
    </row>
    <row r="108" ht="15" customHeight="1">
      <c r="A108" s="2"/>
      <c r="B108" s="5"/>
      <c r="C108" s="2"/>
      <c r="D108" s="2"/>
      <c r="E108" s="2"/>
      <c r="F108" s="2"/>
      <c r="G108" s="2"/>
      <c r="H108" s="2"/>
      <c r="I108" s="2"/>
      <c r="J108" s="2"/>
    </row>
    <row r="109" ht="15" customHeight="1">
      <c r="A109" s="2"/>
      <c r="B109" s="5"/>
      <c r="C109" s="2"/>
      <c r="D109" s="2"/>
      <c r="E109" s="2"/>
      <c r="F109" s="2"/>
      <c r="G109" s="2"/>
      <c r="H109" s="2"/>
      <c r="I109" s="2"/>
      <c r="J109" s="2"/>
    </row>
    <row r="110" ht="15" customHeight="1">
      <c r="A110" s="2"/>
      <c r="B110" s="5"/>
      <c r="C110" s="2"/>
      <c r="D110" s="2"/>
      <c r="E110" s="2"/>
      <c r="F110" s="2"/>
      <c r="G110" s="2"/>
      <c r="H110" s="2"/>
      <c r="I110" s="2"/>
      <c r="J110" s="2"/>
    </row>
    <row r="111" ht="15" customHeight="1">
      <c r="A111" s="2"/>
      <c r="B111" s="5"/>
      <c r="C111" s="2"/>
      <c r="D111" s="2"/>
      <c r="E111" s="2"/>
      <c r="F111" s="2"/>
      <c r="G111" s="2"/>
      <c r="H111" s="2"/>
      <c r="I111" s="2"/>
      <c r="J111" s="2"/>
    </row>
    <row r="112" ht="15" customHeight="1">
      <c r="A112" s="2"/>
      <c r="B112" s="5"/>
      <c r="C112" s="2"/>
      <c r="D112" s="2"/>
      <c r="E112" s="2"/>
      <c r="F112" s="2"/>
      <c r="G112" s="2"/>
      <c r="H112" s="2"/>
      <c r="I112" s="2"/>
      <c r="J112" s="2"/>
    </row>
    <row r="113" ht="15" customHeight="1">
      <c r="A113" s="2"/>
      <c r="B113" s="5"/>
      <c r="C113" s="2"/>
      <c r="D113" s="2"/>
      <c r="E113" s="2"/>
      <c r="F113" s="2"/>
      <c r="G113" s="2"/>
      <c r="H113" s="2"/>
      <c r="I113" s="2"/>
      <c r="J113" s="2"/>
    </row>
    <row r="114" ht="15" customHeight="1">
      <c r="A114" s="2"/>
      <c r="B114" s="5"/>
      <c r="C114" s="2"/>
      <c r="D114" s="2"/>
      <c r="E114" s="2"/>
      <c r="F114" s="2"/>
      <c r="G114" s="2"/>
      <c r="H114" s="2"/>
      <c r="I114" s="2"/>
      <c r="J114" s="2"/>
    </row>
    <row r="115" ht="15" customHeight="1">
      <c r="A115" s="2"/>
      <c r="B115" s="5"/>
      <c r="C115" s="2"/>
      <c r="D115" s="2"/>
      <c r="E115" s="2"/>
      <c r="F115" s="2"/>
      <c r="G115" s="2"/>
      <c r="H115" s="2"/>
      <c r="I115" s="2"/>
      <c r="J115" s="2"/>
    </row>
    <row r="116" ht="15" customHeight="1">
      <c r="A116" s="2"/>
      <c r="B116" s="5"/>
      <c r="C116" s="2"/>
      <c r="D116" s="2"/>
      <c r="E116" s="2"/>
      <c r="F116" s="2"/>
      <c r="G116" s="2"/>
      <c r="H116" s="2"/>
      <c r="I116" s="2"/>
      <c r="J116" s="2"/>
    </row>
    <row r="117" ht="15" customHeight="1">
      <c r="A117" s="2"/>
      <c r="B117" s="5"/>
      <c r="C117" s="2"/>
      <c r="D117" s="2"/>
      <c r="E117" s="2"/>
      <c r="F117" s="2"/>
      <c r="G117" s="2"/>
      <c r="H117" s="2"/>
      <c r="I117" s="2"/>
      <c r="J117" s="2"/>
    </row>
    <row r="118" ht="15" customHeight="1">
      <c r="A118" s="2"/>
      <c r="B118" s="5"/>
      <c r="C118" s="2"/>
      <c r="D118" s="2"/>
      <c r="E118" s="2"/>
      <c r="F118" s="2"/>
      <c r="G118" s="2"/>
      <c r="H118" s="2"/>
      <c r="I118" s="2"/>
      <c r="J118" s="2"/>
    </row>
    <row r="119" ht="15" customHeight="1">
      <c r="A119" s="2"/>
      <c r="B119" s="5"/>
      <c r="C119" s="2"/>
      <c r="D119" s="2"/>
      <c r="E119" s="2"/>
      <c r="F119" s="2"/>
      <c r="G119" s="2"/>
      <c r="H119" s="2"/>
      <c r="I119" s="2"/>
      <c r="J119" s="2"/>
    </row>
    <row r="120" ht="15" customHeight="1">
      <c r="A120" s="2"/>
      <c r="B120" s="5"/>
      <c r="C120" s="2"/>
      <c r="D120" s="2"/>
      <c r="E120" s="2"/>
      <c r="F120" s="2"/>
      <c r="G120" s="2"/>
      <c r="H120" s="2"/>
      <c r="I120" s="2"/>
      <c r="J120" s="2"/>
    </row>
    <row r="121" ht="15" customHeight="1">
      <c r="A121" s="2"/>
      <c r="B121" s="5"/>
      <c r="C121" s="2"/>
      <c r="D121" s="2"/>
      <c r="E121" s="2"/>
      <c r="F121" s="2"/>
      <c r="G121" s="2"/>
      <c r="H121" s="2"/>
      <c r="I121" s="2"/>
      <c r="J121" s="2"/>
    </row>
    <row r="122" ht="15" customHeight="1">
      <c r="A122" s="2"/>
      <c r="B122" s="5"/>
      <c r="C122" s="2"/>
      <c r="D122" s="2"/>
      <c r="E122" s="2"/>
      <c r="F122" s="2"/>
      <c r="G122" s="2"/>
      <c r="H122" s="2"/>
      <c r="I122" s="2"/>
      <c r="J122" s="2"/>
    </row>
    <row r="123" ht="15" customHeight="1">
      <c r="A123" s="2"/>
      <c r="B123" s="5"/>
      <c r="C123" s="2"/>
      <c r="D123" s="2"/>
      <c r="E123" s="2"/>
      <c r="F123" s="2"/>
      <c r="G123" s="2"/>
      <c r="H123" s="2"/>
      <c r="I123" s="2"/>
      <c r="J123" s="2"/>
    </row>
    <row r="124" ht="15" customHeight="1">
      <c r="A124" s="2"/>
      <c r="B124" s="5"/>
      <c r="C124" s="2"/>
      <c r="D124" s="2"/>
      <c r="E124" s="2"/>
      <c r="F124" s="2"/>
      <c r="G124" s="2"/>
      <c r="H124" s="2"/>
      <c r="I124" s="2"/>
      <c r="J124" s="2"/>
    </row>
    <row r="125" ht="15" customHeight="1">
      <c r="A125" s="2"/>
      <c r="B125" s="5"/>
      <c r="C125" s="2"/>
      <c r="D125" s="2"/>
      <c r="E125" s="2"/>
      <c r="F125" s="2"/>
      <c r="G125" s="2"/>
      <c r="H125" s="2"/>
      <c r="I125" s="2"/>
      <c r="J125" s="2"/>
    </row>
    <row r="126" ht="15" customHeight="1">
      <c r="A126" s="2"/>
      <c r="B126" s="5"/>
      <c r="C126" s="2"/>
      <c r="D126" s="2"/>
      <c r="E126" s="2"/>
      <c r="F126" s="2"/>
      <c r="G126" s="2"/>
      <c r="H126" s="2"/>
      <c r="I126" s="2"/>
      <c r="J126" s="2"/>
    </row>
    <row r="127" ht="15" customHeight="1">
      <c r="A127" s="2"/>
      <c r="B127" s="5"/>
      <c r="C127" s="2"/>
      <c r="D127" s="2"/>
      <c r="E127" s="2"/>
      <c r="F127" s="2"/>
      <c r="G127" s="2"/>
      <c r="H127" s="2"/>
      <c r="I127" s="2"/>
      <c r="J127" s="2"/>
    </row>
    <row r="128" ht="15" customHeight="1">
      <c r="A128" s="2"/>
      <c r="B128" s="5"/>
      <c r="C128" s="2"/>
      <c r="D128" s="2"/>
      <c r="E128" s="2"/>
      <c r="F128" s="2"/>
      <c r="G128" s="2"/>
      <c r="H128" s="2"/>
      <c r="I128" s="2"/>
      <c r="J128" s="2"/>
    </row>
    <row r="129" ht="15" customHeight="1">
      <c r="A129" s="2"/>
      <c r="B129" s="5"/>
      <c r="C129" s="2"/>
      <c r="D129" s="2"/>
      <c r="E129" s="2"/>
      <c r="F129" s="2"/>
      <c r="G129" s="2"/>
      <c r="H129" s="2"/>
      <c r="I129" s="2"/>
      <c r="J129" s="2"/>
    </row>
    <row r="130" ht="15" customHeight="1">
      <c r="A130" s="2"/>
      <c r="B130" s="5"/>
      <c r="C130" s="2"/>
      <c r="D130" s="2"/>
      <c r="E130" s="2"/>
      <c r="F130" s="2"/>
      <c r="G130" s="2"/>
      <c r="H130" s="2"/>
      <c r="I130" s="2"/>
      <c r="J130" s="2"/>
    </row>
    <row r="131" ht="15" customHeight="1">
      <c r="A131" s="2"/>
      <c r="B131" s="5"/>
      <c r="C131" s="2"/>
      <c r="D131" s="2"/>
      <c r="E131" s="2"/>
      <c r="F131" s="2"/>
      <c r="G131" s="2"/>
      <c r="H131" s="2"/>
      <c r="I131" s="2"/>
      <c r="J131" s="2"/>
    </row>
    <row r="132" ht="15" customHeight="1">
      <c r="A132" s="2"/>
      <c r="B132" s="5"/>
      <c r="C132" s="2"/>
      <c r="D132" s="2"/>
      <c r="E132" s="2"/>
      <c r="F132" s="2"/>
      <c r="G132" s="2"/>
      <c r="H132" s="2"/>
      <c r="I132" s="2"/>
      <c r="J132" s="2"/>
    </row>
    <row r="133" ht="15" customHeight="1">
      <c r="A133" s="2"/>
      <c r="B133" s="5"/>
      <c r="C133" s="2"/>
      <c r="D133" s="2"/>
      <c r="E133" s="2"/>
      <c r="F133" s="2"/>
      <c r="G133" s="2"/>
      <c r="H133" s="2"/>
      <c r="I133" s="2"/>
      <c r="J133" s="2"/>
    </row>
    <row r="134" ht="15" customHeight="1">
      <c r="A134" s="2"/>
      <c r="B134" s="5"/>
      <c r="C134" s="2"/>
      <c r="D134" s="2"/>
      <c r="E134" s="2"/>
      <c r="F134" s="2"/>
      <c r="G134" s="2"/>
      <c r="H134" s="2"/>
      <c r="I134" s="2"/>
      <c r="J134" s="2"/>
    </row>
    <row r="135" ht="15" customHeight="1">
      <c r="A135" s="2"/>
      <c r="B135" s="5"/>
      <c r="C135" s="2"/>
      <c r="D135" s="2"/>
      <c r="E135" s="6"/>
      <c r="F135" s="2"/>
      <c r="G135" s="2"/>
      <c r="H135" s="6"/>
      <c r="I135" s="2"/>
      <c r="J135" s="6"/>
    </row>
    <row r="136" ht="15" customHeight="1">
      <c r="A136" s="2"/>
      <c r="B136" s="5"/>
      <c r="C136" s="2"/>
      <c r="D136" s="2"/>
      <c r="E136" s="6"/>
      <c r="F136" s="2"/>
      <c r="G136" s="2"/>
      <c r="H136" s="6"/>
      <c r="I136" s="2"/>
      <c r="J136" s="6"/>
    </row>
    <row r="137" ht="15" customHeight="1">
      <c r="A137" s="2"/>
      <c r="B137" s="5"/>
      <c r="C137" s="2"/>
      <c r="D137" s="2"/>
      <c r="E137" s="6"/>
      <c r="F137" s="2"/>
      <c r="G137" s="2"/>
      <c r="H137" s="6"/>
      <c r="I137" s="2"/>
      <c r="J137" s="6"/>
    </row>
    <row r="138" ht="15" customHeight="1">
      <c r="A138" s="2"/>
      <c r="B138" s="5"/>
      <c r="C138" s="2"/>
      <c r="D138" s="2"/>
      <c r="E138" s="6"/>
      <c r="F138" s="2"/>
      <c r="G138" s="2"/>
      <c r="H138" s="6"/>
      <c r="I138" s="2"/>
      <c r="J138" s="6"/>
    </row>
    <row r="139" ht="15" customHeight="1">
      <c r="A139" s="2"/>
      <c r="B139" s="5"/>
      <c r="C139" s="2"/>
      <c r="D139" s="2"/>
      <c r="E139" s="6"/>
      <c r="F139" s="2"/>
      <c r="G139" s="2"/>
      <c r="H139" s="6"/>
      <c r="I139" s="2"/>
      <c r="J139" s="6"/>
    </row>
    <row r="140" ht="15" customHeight="1">
      <c r="A140" s="2"/>
      <c r="B140" s="5"/>
      <c r="C140" s="2"/>
      <c r="D140" s="2"/>
      <c r="E140" s="6"/>
      <c r="F140" s="2"/>
      <c r="G140" s="2"/>
      <c r="H140" s="6"/>
      <c r="I140" s="2"/>
      <c r="J140" s="6"/>
    </row>
    <row r="141" ht="15" customHeight="1">
      <c r="A141" s="2"/>
      <c r="B141" s="5"/>
      <c r="C141" s="2"/>
      <c r="D141" s="2"/>
      <c r="E141" s="6"/>
      <c r="F141" s="2"/>
      <c r="G141" s="2"/>
      <c r="H141" s="6"/>
      <c r="I141" s="2"/>
      <c r="J141" s="6"/>
    </row>
    <row r="142" ht="15" customHeight="1">
      <c r="A142" s="2"/>
      <c r="B142" s="5"/>
      <c r="C142" s="2"/>
      <c r="D142" s="2"/>
      <c r="E142" s="6"/>
      <c r="F142" s="2"/>
      <c r="G142" s="2"/>
      <c r="H142" s="6"/>
      <c r="I142" s="2"/>
      <c r="J142" s="6"/>
    </row>
    <row r="143" ht="15" customHeight="1">
      <c r="A143" s="2"/>
      <c r="B143" s="5"/>
      <c r="C143" s="2"/>
      <c r="D143" s="2"/>
      <c r="E143" s="6"/>
      <c r="F143" s="2"/>
      <c r="G143" s="2"/>
      <c r="H143" s="6"/>
      <c r="I143" s="2"/>
      <c r="J143" s="6"/>
    </row>
    <row r="144" ht="15" customHeight="1">
      <c r="A144" s="2"/>
      <c r="B144" s="5"/>
      <c r="C144" s="2"/>
      <c r="D144" s="2"/>
      <c r="E144" s="6"/>
      <c r="F144" s="2"/>
      <c r="G144" s="2"/>
      <c r="H144" s="6"/>
      <c r="I144" s="2"/>
      <c r="J144" s="6"/>
    </row>
    <row r="145" ht="15" customHeight="1">
      <c r="A145" s="2"/>
      <c r="B145" s="5"/>
      <c r="C145" s="2"/>
      <c r="D145" s="2"/>
      <c r="E145" s="6"/>
      <c r="F145" s="2"/>
      <c r="G145" s="2"/>
      <c r="H145" s="6"/>
      <c r="I145" s="2"/>
      <c r="J145" s="6"/>
    </row>
    <row r="146" ht="15" customHeight="1">
      <c r="A146" s="2"/>
      <c r="B146" s="5"/>
      <c r="C146" s="2"/>
      <c r="D146" s="2"/>
      <c r="E146" s="6"/>
      <c r="F146" s="2"/>
      <c r="G146" s="2"/>
      <c r="H146" s="6"/>
      <c r="I146" s="2"/>
      <c r="J146" s="6"/>
    </row>
    <row r="147" ht="15" customHeight="1">
      <c r="A147" s="2"/>
      <c r="B147" s="5"/>
      <c r="C147" s="2"/>
      <c r="D147" s="2"/>
      <c r="E147" s="6"/>
      <c r="F147" s="2"/>
      <c r="G147" s="2"/>
      <c r="H147" s="6"/>
      <c r="I147" s="2"/>
      <c r="J147" s="6"/>
    </row>
    <row r="148" ht="15" customHeight="1">
      <c r="A148" s="2"/>
      <c r="B148" s="5"/>
      <c r="C148" s="2"/>
      <c r="D148" s="2"/>
      <c r="E148" s="6"/>
      <c r="F148" s="2"/>
      <c r="G148" s="2"/>
      <c r="H148" s="6"/>
      <c r="I148" s="2"/>
      <c r="J148" s="6"/>
    </row>
    <row r="149" ht="15" customHeight="1">
      <c r="A149" s="2"/>
      <c r="B149" s="5"/>
      <c r="C149" s="2"/>
      <c r="D149" s="2"/>
      <c r="E149" s="6"/>
      <c r="F149" s="2"/>
      <c r="G149" s="2"/>
      <c r="H149" s="6"/>
      <c r="I149" s="2"/>
      <c r="J149" s="6"/>
    </row>
    <row r="150" ht="15" customHeight="1">
      <c r="A150" s="2"/>
      <c r="B150" s="5"/>
      <c r="C150" s="2"/>
      <c r="D150" s="2"/>
      <c r="E150" s="6"/>
      <c r="F150" s="2"/>
      <c r="G150" s="2"/>
      <c r="H150" s="6"/>
      <c r="I150" s="2"/>
      <c r="J150" s="6"/>
    </row>
    <row r="151" ht="15" customHeight="1">
      <c r="A151" s="2"/>
      <c r="B151" s="5"/>
      <c r="C151" s="2"/>
      <c r="D151" s="2"/>
      <c r="E151" s="6"/>
      <c r="F151" s="2"/>
      <c r="G151" s="2"/>
      <c r="H151" s="6"/>
      <c r="I151" s="2"/>
      <c r="J151" s="6"/>
    </row>
    <row r="152" ht="15" customHeight="1">
      <c r="A152" s="2"/>
      <c r="B152" s="5"/>
      <c r="C152" s="2"/>
      <c r="D152" s="2"/>
      <c r="E152" s="6"/>
      <c r="F152" s="2"/>
      <c r="G152" s="2"/>
      <c r="H152" s="6"/>
      <c r="I152" s="2"/>
      <c r="J152" s="6"/>
    </row>
    <row r="153" ht="15" customHeight="1">
      <c r="A153" s="2"/>
      <c r="B153" s="5"/>
      <c r="C153" s="2"/>
      <c r="D153" s="2"/>
      <c r="E153" s="6"/>
      <c r="F153" s="2"/>
      <c r="G153" s="2"/>
      <c r="H153" s="6"/>
      <c r="I153" s="2"/>
      <c r="J153" s="6"/>
    </row>
    <row r="154" ht="15" customHeight="1">
      <c r="A154" s="2"/>
      <c r="B154" s="5"/>
      <c r="C154" s="2"/>
      <c r="D154" s="2"/>
      <c r="E154" s="6"/>
      <c r="F154" s="2"/>
      <c r="G154" s="2"/>
      <c r="H154" s="6"/>
      <c r="I154" s="2"/>
      <c r="J154" s="6"/>
    </row>
    <row r="155" ht="15" customHeight="1">
      <c r="A155" s="2"/>
      <c r="B155" s="5"/>
      <c r="C155" s="2"/>
      <c r="D155" s="2"/>
      <c r="E155" s="6"/>
      <c r="F155" s="2"/>
      <c r="G155" s="2"/>
      <c r="H155" s="6"/>
      <c r="I155" s="2"/>
      <c r="J155" s="6"/>
    </row>
    <row r="156" ht="15" customHeight="1">
      <c r="A156" s="2"/>
      <c r="B156" s="5"/>
      <c r="C156" s="2"/>
      <c r="D156" s="2"/>
      <c r="E156" s="6"/>
      <c r="F156" s="2"/>
      <c r="G156" s="2"/>
      <c r="H156" s="6"/>
      <c r="I156" s="2"/>
      <c r="J156" s="6"/>
    </row>
    <row r="157" ht="15" customHeight="1">
      <c r="A157" s="2"/>
      <c r="B157" s="5"/>
      <c r="C157" s="2"/>
      <c r="D157" s="2"/>
      <c r="E157" s="6"/>
      <c r="F157" s="2"/>
      <c r="G157" s="2"/>
      <c r="H157" s="6"/>
      <c r="I157" s="2"/>
      <c r="J157" s="6"/>
    </row>
    <row r="158" ht="15" customHeight="1">
      <c r="A158" s="2"/>
      <c r="B158" s="5"/>
      <c r="C158" s="2"/>
      <c r="D158" s="2"/>
      <c r="E158" s="6"/>
      <c r="F158" s="2"/>
      <c r="G158" s="2"/>
      <c r="H158" s="6"/>
      <c r="I158" s="2"/>
      <c r="J158" s="6"/>
    </row>
    <row r="159" ht="15" customHeight="1">
      <c r="A159" s="2"/>
      <c r="B159" s="5"/>
      <c r="C159" s="2"/>
      <c r="D159" s="2"/>
      <c r="E159" s="6"/>
      <c r="F159" s="2"/>
      <c r="G159" s="2"/>
      <c r="H159" s="6"/>
      <c r="I159" s="2"/>
      <c r="J159" s="6"/>
    </row>
    <row r="160" ht="15" customHeight="1">
      <c r="A160" s="2"/>
      <c r="B160" s="5"/>
      <c r="C160" s="2"/>
      <c r="D160" s="2"/>
      <c r="E160" s="6"/>
      <c r="F160" s="2"/>
      <c r="G160" s="2"/>
      <c r="H160" s="6"/>
      <c r="I160" s="2"/>
      <c r="J160" s="6"/>
    </row>
    <row r="161" ht="15" customHeight="1">
      <c r="A161" s="2"/>
      <c r="B161" s="5"/>
      <c r="C161" s="2"/>
      <c r="D161" s="2"/>
      <c r="E161" s="6"/>
      <c r="F161" s="2"/>
      <c r="G161" s="2"/>
      <c r="H161" s="6"/>
      <c r="I161" s="2"/>
      <c r="J161" s="6"/>
    </row>
    <row r="162" ht="15" customHeight="1">
      <c r="A162" s="2"/>
      <c r="B162" s="5"/>
      <c r="C162" s="2"/>
      <c r="D162" s="2"/>
      <c r="E162" s="6"/>
      <c r="F162" s="2"/>
      <c r="G162" s="2"/>
      <c r="H162" s="6"/>
      <c r="I162" s="2"/>
      <c r="J162" s="6"/>
    </row>
    <row r="163" ht="15" customHeight="1">
      <c r="A163" s="2"/>
      <c r="B163" s="5"/>
      <c r="C163" s="2"/>
      <c r="D163" s="2"/>
      <c r="E163" s="6"/>
      <c r="F163" s="2"/>
      <c r="G163" s="2"/>
      <c r="H163" s="6"/>
      <c r="I163" s="2"/>
      <c r="J163" s="6"/>
    </row>
    <row r="164" ht="15" customHeight="1">
      <c r="A164" s="2"/>
      <c r="B164" s="5"/>
      <c r="C164" s="2"/>
      <c r="D164" s="2"/>
      <c r="E164" s="6"/>
      <c r="F164" s="2"/>
      <c r="G164" s="2"/>
      <c r="H164" s="6"/>
      <c r="I164" s="2"/>
      <c r="J164" s="6"/>
    </row>
    <row r="165" ht="15" customHeight="1">
      <c r="A165" s="2"/>
      <c r="B165" s="5"/>
      <c r="C165" s="2"/>
      <c r="D165" s="2"/>
      <c r="E165" s="6"/>
      <c r="F165" s="2"/>
      <c r="G165" s="2"/>
      <c r="H165" s="6"/>
      <c r="I165" s="2"/>
      <c r="J165" s="6"/>
    </row>
    <row r="166" ht="15" customHeight="1">
      <c r="A166" s="2"/>
      <c r="B166" s="5"/>
      <c r="C166" s="2"/>
      <c r="D166" s="2"/>
      <c r="E166" s="6"/>
      <c r="F166" s="2"/>
      <c r="G166" s="2"/>
      <c r="H166" s="6"/>
      <c r="I166" s="2"/>
      <c r="J166" s="6"/>
    </row>
    <row r="167" ht="15" customHeight="1">
      <c r="A167" s="2"/>
      <c r="B167" s="5"/>
      <c r="C167" s="2"/>
      <c r="D167" s="2"/>
      <c r="E167" s="6"/>
      <c r="F167" s="2"/>
      <c r="G167" s="2"/>
      <c r="H167" s="6"/>
      <c r="I167" s="2"/>
      <c r="J167" s="6"/>
    </row>
    <row r="168" ht="15" customHeight="1">
      <c r="A168" s="2"/>
      <c r="B168" s="5"/>
      <c r="C168" s="2"/>
      <c r="D168" s="2"/>
      <c r="E168" s="6"/>
      <c r="F168" s="2"/>
      <c r="G168" s="2"/>
      <c r="H168" s="6"/>
      <c r="I168" s="2"/>
      <c r="J168" s="6"/>
    </row>
    <row r="169" ht="15" customHeight="1">
      <c r="A169" s="2"/>
      <c r="B169" s="5"/>
      <c r="C169" s="2"/>
      <c r="D169" s="2"/>
      <c r="E169" s="6"/>
      <c r="F169" s="2"/>
      <c r="G169" s="2"/>
      <c r="H169" s="6"/>
      <c r="I169" s="2"/>
      <c r="J169" s="6"/>
    </row>
    <row r="170" ht="15" customHeight="1">
      <c r="A170" s="2"/>
      <c r="B170" s="5"/>
      <c r="C170" s="2"/>
      <c r="D170" s="2"/>
      <c r="E170" s="6"/>
      <c r="F170" s="2"/>
      <c r="G170" s="2"/>
      <c r="H170" s="6"/>
      <c r="I170" s="2"/>
      <c r="J170" s="6"/>
    </row>
    <row r="171" ht="15" customHeight="1">
      <c r="A171" s="2"/>
      <c r="B171" s="5"/>
      <c r="C171" s="2"/>
      <c r="D171" s="2"/>
      <c r="E171" s="6"/>
      <c r="F171" s="2"/>
      <c r="G171" s="2"/>
      <c r="H171" s="6"/>
      <c r="I171" s="2"/>
      <c r="J171" s="6"/>
    </row>
    <row r="172" ht="15" customHeight="1">
      <c r="A172" s="2"/>
      <c r="B172" s="5"/>
      <c r="C172" s="2"/>
      <c r="D172" s="2"/>
      <c r="E172" s="2"/>
      <c r="F172" s="2"/>
      <c r="G172" s="2"/>
      <c r="H172" s="2"/>
      <c r="I172" s="2"/>
      <c r="J172" s="2"/>
    </row>
    <row r="173" ht="15" customHeight="1">
      <c r="A173" s="2"/>
      <c r="B173" s="5"/>
      <c r="C173" s="2"/>
      <c r="D173" s="2"/>
      <c r="E173" s="2"/>
      <c r="F173" s="2"/>
      <c r="G173" s="2"/>
      <c r="H173" s="2"/>
      <c r="I173" s="2"/>
      <c r="J173" s="2"/>
    </row>
    <row r="174" ht="15" customHeight="1">
      <c r="A174" s="2"/>
      <c r="B174" s="5"/>
      <c r="C174" s="2"/>
      <c r="D174" s="2"/>
      <c r="E174" s="2"/>
      <c r="F174" s="2"/>
      <c r="G174" s="2"/>
      <c r="H174" s="2"/>
      <c r="I174" s="2"/>
      <c r="J174" s="2"/>
    </row>
    <row r="175" ht="15" customHeight="1">
      <c r="A175" s="2"/>
      <c r="B175" s="5"/>
      <c r="C175" s="2"/>
      <c r="D175" s="2"/>
      <c r="E175" s="2"/>
      <c r="F175" s="2"/>
      <c r="G175" s="2"/>
      <c r="H175" s="2"/>
      <c r="I175" s="2"/>
      <c r="J175" s="2"/>
    </row>
    <row r="176" ht="15" customHeight="1">
      <c r="A176" s="2"/>
      <c r="B176" s="5"/>
      <c r="C176" s="2"/>
      <c r="D176" s="2"/>
      <c r="E176" s="2"/>
      <c r="F176" s="2"/>
      <c r="G176" s="2"/>
      <c r="H176" s="2"/>
      <c r="I176" s="2"/>
      <c r="J176" s="2"/>
    </row>
    <row r="177" ht="15" customHeight="1">
      <c r="A177" s="2"/>
      <c r="B177" s="5"/>
      <c r="C177" s="2"/>
      <c r="D177" s="2"/>
      <c r="E177" s="2"/>
      <c r="F177" s="2"/>
      <c r="G177" s="2"/>
      <c r="H177" s="2"/>
      <c r="I177" s="2"/>
      <c r="J177" s="2"/>
    </row>
    <row r="178" ht="15" customHeight="1">
      <c r="A178" s="2"/>
      <c r="B178" s="5"/>
      <c r="C178" s="2"/>
      <c r="D178" s="2"/>
      <c r="E178" s="2"/>
      <c r="F178" s="2"/>
      <c r="G178" s="2"/>
      <c r="H178" s="2"/>
      <c r="I178" s="2"/>
      <c r="J178" s="2"/>
    </row>
    <row r="179" ht="15" customHeight="1">
      <c r="A179" s="2"/>
      <c r="B179" s="5"/>
      <c r="C179" s="2"/>
      <c r="D179" s="2"/>
      <c r="E179" s="2"/>
      <c r="F179" s="2"/>
      <c r="G179" s="2"/>
      <c r="H179" s="2"/>
      <c r="I179" s="2"/>
      <c r="J179" s="2"/>
    </row>
    <row r="180" ht="15" customHeight="1">
      <c r="A180" s="2"/>
      <c r="B180" s="5"/>
      <c r="C180" s="2"/>
      <c r="D180" s="2"/>
      <c r="E180" s="2"/>
      <c r="F180" s="2"/>
      <c r="G180" s="2"/>
      <c r="H180" s="2"/>
      <c r="I180" s="2"/>
      <c r="J180" s="2"/>
    </row>
    <row r="181" ht="15" customHeight="1">
      <c r="A181" s="2"/>
      <c r="B181" s="5"/>
      <c r="C181" s="2"/>
      <c r="D181" s="2"/>
      <c r="E181" s="2"/>
      <c r="F181" s="2"/>
      <c r="G181" s="2"/>
      <c r="H181" s="2"/>
      <c r="I181" s="2"/>
      <c r="J181" s="2"/>
    </row>
    <row r="182" ht="15" customHeight="1">
      <c r="A182" s="2"/>
      <c r="B182" s="5"/>
      <c r="C182" s="2"/>
      <c r="D182" s="2"/>
      <c r="E182" s="2"/>
      <c r="F182" s="2"/>
      <c r="G182" s="2"/>
      <c r="H182" s="2"/>
      <c r="I182" s="2"/>
      <c r="J182" s="2"/>
    </row>
    <row r="183" ht="15" customHeight="1">
      <c r="A183" s="2"/>
      <c r="B183" s="5"/>
      <c r="C183" s="2"/>
      <c r="D183" s="2"/>
      <c r="E183" s="2"/>
      <c r="F183" s="2"/>
      <c r="G183" s="2"/>
      <c r="H183" s="2"/>
      <c r="I183" s="2"/>
      <c r="J183" s="2"/>
    </row>
    <row r="184" ht="15" customHeight="1">
      <c r="A184" s="2"/>
      <c r="B184" s="5"/>
      <c r="C184" s="2"/>
      <c r="D184" s="2"/>
      <c r="E184" s="2"/>
      <c r="F184" s="2"/>
      <c r="G184" s="2"/>
      <c r="H184" s="2"/>
      <c r="I184" s="2"/>
      <c r="J184" s="2"/>
    </row>
    <row r="185" ht="15" customHeight="1">
      <c r="A185" s="2"/>
      <c r="B185" s="5"/>
      <c r="C185" s="2"/>
      <c r="D185" s="2"/>
      <c r="E185" s="2"/>
      <c r="F185" s="2"/>
      <c r="G185" s="2"/>
      <c r="H185" s="2"/>
      <c r="I185" s="2"/>
      <c r="J185" s="2"/>
    </row>
    <row r="186" ht="15" customHeight="1">
      <c r="A186" s="2"/>
      <c r="B186" s="5"/>
      <c r="C186" s="2"/>
      <c r="D186" s="2"/>
      <c r="E186" s="2"/>
      <c r="F186" s="2"/>
      <c r="G186" s="2"/>
      <c r="H186" s="2"/>
      <c r="I186" s="2"/>
      <c r="J186" s="2"/>
    </row>
    <row r="187" ht="15" customHeight="1">
      <c r="A187" s="2"/>
      <c r="B187" s="5"/>
      <c r="C187" s="2"/>
      <c r="D187" s="2"/>
      <c r="E187" s="2"/>
      <c r="F187" s="2"/>
      <c r="G187" s="2"/>
      <c r="H187" s="2"/>
      <c r="I187" s="2"/>
      <c r="J187" s="2"/>
    </row>
    <row r="188" ht="15" customHeight="1">
      <c r="A188" s="2"/>
      <c r="B188" s="5"/>
      <c r="C188" s="2"/>
      <c r="D188" s="2"/>
      <c r="E188" s="2"/>
      <c r="F188" s="2"/>
      <c r="G188" s="2"/>
      <c r="H188" s="2"/>
      <c r="I188" s="2"/>
      <c r="J188" s="2"/>
    </row>
    <row r="189" ht="15" customHeight="1">
      <c r="A189" s="2"/>
      <c r="B189" s="5"/>
      <c r="C189" s="2"/>
      <c r="D189" s="2"/>
      <c r="E189" s="2"/>
      <c r="F189" s="2"/>
      <c r="G189" s="2"/>
      <c r="H189" s="2"/>
      <c r="I189" s="2"/>
      <c r="J189" s="2"/>
    </row>
    <row r="190" ht="15" customHeight="1">
      <c r="A190" s="2"/>
      <c r="B190" s="5"/>
      <c r="C190" s="2"/>
      <c r="D190" s="2"/>
      <c r="E190" s="2"/>
      <c r="F190" s="2"/>
      <c r="G190" s="2"/>
      <c r="H190" s="2"/>
      <c r="I190" s="2"/>
      <c r="J190" s="2"/>
    </row>
    <row r="191" ht="15" customHeight="1">
      <c r="A191" s="2"/>
      <c r="B191" s="5"/>
      <c r="C191" s="2"/>
      <c r="D191" s="2"/>
      <c r="E191" s="2"/>
      <c r="F191" s="2"/>
      <c r="G191" s="2"/>
      <c r="H191" s="2"/>
      <c r="I191" s="2"/>
      <c r="J191" s="2"/>
    </row>
    <row r="192" ht="15" customHeight="1">
      <c r="A192" s="2"/>
      <c r="B192" s="5"/>
      <c r="C192" s="2"/>
      <c r="D192" s="2"/>
      <c r="E192" s="2"/>
      <c r="F192" s="2"/>
      <c r="G192" s="2"/>
      <c r="H192" s="2"/>
      <c r="I192" s="2"/>
      <c r="J192" s="2"/>
    </row>
    <row r="193" ht="15" customHeight="1">
      <c r="A193" s="2"/>
      <c r="B193" s="5"/>
      <c r="C193" s="2"/>
      <c r="D193" s="2"/>
      <c r="E193" s="2"/>
      <c r="F193" s="2"/>
      <c r="G193" s="2"/>
      <c r="H193" s="2"/>
      <c r="I193" s="2"/>
      <c r="J193" s="2"/>
    </row>
    <row r="194" ht="15" customHeight="1">
      <c r="A194" s="2"/>
      <c r="B194" s="5"/>
      <c r="C194" s="2"/>
      <c r="D194" s="2"/>
      <c r="E194" s="2"/>
      <c r="F194" s="2"/>
      <c r="G194" s="2"/>
      <c r="H194" s="2"/>
      <c r="I194" s="2"/>
      <c r="J194" s="2"/>
    </row>
    <row r="195" ht="15" customHeight="1">
      <c r="A195" s="2"/>
      <c r="B195" s="5"/>
      <c r="C195" s="2"/>
      <c r="D195" s="2"/>
      <c r="E195" s="2"/>
      <c r="F195" s="2"/>
      <c r="G195" s="2"/>
      <c r="H195" s="2"/>
      <c r="I195" s="2"/>
      <c r="J195" s="2"/>
    </row>
    <row r="196" ht="15" customHeight="1">
      <c r="A196" s="2"/>
      <c r="B196" s="5"/>
      <c r="C196" s="2"/>
      <c r="D196" s="2"/>
      <c r="E196" s="2"/>
      <c r="F196" s="2"/>
      <c r="G196" s="2"/>
      <c r="H196" s="2"/>
      <c r="I196" s="2"/>
      <c r="J196" s="2"/>
    </row>
    <row r="197" ht="15" customHeight="1">
      <c r="A197" s="2"/>
      <c r="B197" s="5"/>
      <c r="C197" s="2"/>
      <c r="D197" s="2"/>
      <c r="E197" s="2"/>
      <c r="F197" s="2"/>
      <c r="G197" s="2"/>
      <c r="H197" s="2"/>
      <c r="I197" s="2"/>
      <c r="J197" s="2"/>
    </row>
    <row r="198" ht="15" customHeight="1">
      <c r="A198" s="2"/>
      <c r="B198" s="5"/>
      <c r="C198" s="2"/>
      <c r="D198" s="2"/>
      <c r="E198" s="2"/>
      <c r="F198" s="2"/>
      <c r="G198" s="2"/>
      <c r="H198" s="2"/>
      <c r="I198" s="2"/>
      <c r="J198" s="2"/>
    </row>
    <row r="199" ht="15" customHeight="1">
      <c r="A199" s="2"/>
      <c r="B199" s="5"/>
      <c r="C199" s="2"/>
      <c r="D199" s="2"/>
      <c r="E199" s="2"/>
      <c r="F199" s="2"/>
      <c r="G199" s="2"/>
      <c r="H199" s="2"/>
      <c r="I199" s="2"/>
      <c r="J199" s="2"/>
    </row>
    <row r="200" ht="15" customHeight="1">
      <c r="A200" s="2"/>
      <c r="B200" s="5"/>
      <c r="C200" s="2"/>
      <c r="D200" s="2"/>
      <c r="E200" s="2"/>
      <c r="F200" s="2"/>
      <c r="G200" s="2"/>
      <c r="H200" s="2"/>
      <c r="I200" s="2"/>
      <c r="J200" s="2"/>
    </row>
    <row r="201" ht="15" customHeight="1">
      <c r="A201" s="2"/>
      <c r="B201" s="5"/>
      <c r="C201" s="2"/>
      <c r="D201" s="2"/>
      <c r="E201" s="2"/>
      <c r="F201" s="2"/>
      <c r="G201" s="2"/>
      <c r="H201" s="2"/>
      <c r="I201" s="2"/>
      <c r="J201" s="2"/>
    </row>
    <row r="202" ht="15" customHeight="1">
      <c r="A202" s="2"/>
      <c r="B202" s="5"/>
      <c r="C202" s="2"/>
      <c r="D202" s="2"/>
      <c r="E202" s="2"/>
      <c r="F202" s="2"/>
      <c r="G202" s="2"/>
      <c r="H202" s="2"/>
      <c r="I202" s="2"/>
      <c r="J202" s="2"/>
    </row>
    <row r="203" ht="15" customHeight="1">
      <c r="A203" s="2"/>
      <c r="B203" s="5"/>
      <c r="C203" s="2"/>
      <c r="D203" s="2"/>
      <c r="E203" s="2"/>
      <c r="F203" s="2"/>
      <c r="G203" s="2"/>
      <c r="H203" s="2"/>
      <c r="I203" s="2"/>
      <c r="J203" s="2"/>
    </row>
    <row r="204" ht="15" customHeight="1">
      <c r="A204" s="2"/>
      <c r="B204" s="5"/>
      <c r="C204" s="2"/>
      <c r="D204" s="2"/>
      <c r="E204" s="2"/>
      <c r="F204" s="2"/>
      <c r="G204" s="2"/>
      <c r="H204" s="2"/>
      <c r="I204" s="2"/>
      <c r="J204" s="2"/>
    </row>
    <row r="205" ht="15" customHeight="1">
      <c r="A205" s="2"/>
      <c r="B205" s="5"/>
      <c r="C205" s="2"/>
      <c r="D205" s="2"/>
      <c r="E205" s="2"/>
      <c r="F205" s="2"/>
      <c r="G205" s="2"/>
      <c r="H205" s="2"/>
      <c r="I205" s="2"/>
      <c r="J205" s="2"/>
    </row>
    <row r="206" ht="15" customHeight="1">
      <c r="A206" s="2"/>
      <c r="B206" s="5"/>
      <c r="C206" s="2"/>
      <c r="D206" s="2"/>
      <c r="E206" s="2"/>
      <c r="F206" s="2"/>
      <c r="G206" s="2"/>
      <c r="H206" s="2"/>
      <c r="I206" s="2"/>
      <c r="J206" s="2"/>
    </row>
    <row r="207" ht="15" customHeight="1">
      <c r="A207" s="2"/>
      <c r="B207" s="5"/>
      <c r="C207" s="2"/>
      <c r="D207" s="2"/>
      <c r="E207" s="2"/>
      <c r="F207" s="2"/>
      <c r="G207" s="2"/>
      <c r="H207" s="2"/>
      <c r="I207" s="2"/>
      <c r="J207" s="2"/>
    </row>
    <row r="208" ht="15" customHeight="1">
      <c r="A208" s="2"/>
      <c r="B208" s="5"/>
      <c r="C208" s="2"/>
      <c r="D208" s="2"/>
      <c r="E208" s="2"/>
      <c r="F208" s="2"/>
      <c r="G208" s="2"/>
      <c r="H208" s="2"/>
      <c r="I208" s="2"/>
      <c r="J208" s="2"/>
    </row>
    <row r="209" ht="15" customHeight="1">
      <c r="A209" s="2"/>
      <c r="B209" s="5"/>
      <c r="C209" s="2"/>
      <c r="D209" s="2"/>
      <c r="E209" s="2"/>
      <c r="F209" s="2"/>
      <c r="G209" s="2"/>
      <c r="H209" s="2"/>
      <c r="I209" s="2"/>
      <c r="J209" s="2"/>
    </row>
    <row r="210" ht="15" customHeight="1">
      <c r="A210" s="2"/>
      <c r="B210" s="5"/>
      <c r="C210" s="2"/>
      <c r="D210" s="2"/>
      <c r="E210" s="2"/>
      <c r="F210" s="2"/>
      <c r="G210" s="2"/>
      <c r="H210" s="2"/>
      <c r="I210" s="2"/>
      <c r="J210" s="2"/>
    </row>
    <row r="211" ht="15" customHeight="1">
      <c r="A211" s="2"/>
      <c r="B211" s="5"/>
      <c r="C211" s="2"/>
      <c r="D211" s="2"/>
      <c r="E211" s="2"/>
      <c r="F211" s="2"/>
      <c r="G211" s="2"/>
      <c r="H211" s="2"/>
      <c r="I211" s="2"/>
      <c r="J211" s="2"/>
    </row>
    <row r="212" ht="15" customHeight="1">
      <c r="A212" s="2"/>
      <c r="B212" s="5"/>
      <c r="C212" s="2"/>
      <c r="D212" s="2"/>
      <c r="E212" s="2"/>
      <c r="F212" s="2"/>
      <c r="G212" s="2"/>
      <c r="H212" s="2"/>
      <c r="I212" s="2"/>
      <c r="J212" s="2"/>
    </row>
    <row r="213" ht="15" customHeight="1">
      <c r="A213" s="2"/>
      <c r="B213" s="5"/>
      <c r="C213" s="2"/>
      <c r="D213" s="2"/>
      <c r="E213" s="2"/>
      <c r="F213" s="2"/>
      <c r="G213" s="2"/>
      <c r="H213" s="2"/>
      <c r="I213" s="2"/>
      <c r="J213" s="2"/>
    </row>
    <row r="214" ht="15" customHeight="1">
      <c r="A214" s="2"/>
      <c r="B214" s="5"/>
      <c r="C214" s="2"/>
      <c r="D214" s="2"/>
      <c r="E214" s="2"/>
      <c r="F214" s="2"/>
      <c r="G214" s="2"/>
      <c r="H214" s="2"/>
      <c r="I214" s="2"/>
      <c r="J214" s="2"/>
    </row>
    <row r="215" ht="15" customHeight="1">
      <c r="A215" s="2"/>
      <c r="B215" s="5"/>
      <c r="C215" s="2"/>
      <c r="D215" s="2"/>
      <c r="E215" s="2"/>
      <c r="F215" s="2"/>
      <c r="G215" s="2"/>
      <c r="H215" s="2"/>
      <c r="I215" s="2"/>
      <c r="J215" s="2"/>
    </row>
    <row r="216" ht="15" customHeight="1">
      <c r="A216" s="2"/>
      <c r="B216" s="5"/>
      <c r="C216" s="2"/>
      <c r="D216" s="2"/>
      <c r="E216" s="2"/>
      <c r="F216" s="2"/>
      <c r="G216" s="2"/>
      <c r="H216" s="2"/>
      <c r="I216" s="2"/>
      <c r="J216" s="2"/>
    </row>
    <row r="217" ht="15" customHeight="1">
      <c r="A217" s="2"/>
      <c r="B217" s="5"/>
      <c r="C217" s="2"/>
      <c r="D217" s="2"/>
      <c r="E217" s="2"/>
      <c r="F217" s="2"/>
      <c r="G217" s="2"/>
      <c r="H217" s="2"/>
      <c r="I217" s="2"/>
      <c r="J217" s="2"/>
    </row>
    <row r="218" ht="15" customHeight="1">
      <c r="A218" s="2"/>
      <c r="B218" s="5"/>
      <c r="C218" s="2"/>
      <c r="D218" s="2"/>
      <c r="E218" s="2"/>
      <c r="F218" s="2"/>
      <c r="G218" s="2"/>
      <c r="H218" s="2"/>
      <c r="I218" s="2"/>
      <c r="J218" s="2"/>
    </row>
    <row r="219" ht="15" customHeight="1">
      <c r="A219" s="2"/>
      <c r="B219" s="5"/>
      <c r="C219" s="2"/>
      <c r="D219" s="2"/>
      <c r="E219" s="2"/>
      <c r="F219" s="2"/>
      <c r="G219" s="2"/>
      <c r="H219" s="2"/>
      <c r="I219" s="2"/>
      <c r="J219" s="2"/>
    </row>
    <row r="220" ht="15" customHeight="1">
      <c r="A220" s="2"/>
      <c r="B220" s="5"/>
      <c r="C220" s="2"/>
      <c r="D220" s="2"/>
      <c r="E220" s="2"/>
      <c r="F220" s="2"/>
      <c r="G220" s="2"/>
      <c r="H220" s="2"/>
      <c r="I220" s="2"/>
      <c r="J220" s="2"/>
    </row>
    <row r="221" ht="15" customHeight="1">
      <c r="A221" s="2"/>
      <c r="B221" s="5"/>
      <c r="C221" s="2"/>
      <c r="D221" s="2"/>
      <c r="E221" s="2"/>
      <c r="F221" s="2"/>
      <c r="G221" s="2"/>
      <c r="H221" s="2"/>
      <c r="I221" s="2"/>
      <c r="J221" s="2"/>
    </row>
    <row r="222" ht="15" customHeight="1">
      <c r="A222" s="2"/>
      <c r="B222" s="5"/>
      <c r="C222" s="2"/>
      <c r="D222" s="2"/>
      <c r="E222" s="2"/>
      <c r="F222" s="2"/>
      <c r="G222" s="2"/>
      <c r="H222" s="2"/>
      <c r="I222" s="2"/>
      <c r="J222" s="2"/>
    </row>
    <row r="223" ht="15" customHeight="1">
      <c r="A223" s="2"/>
      <c r="B223" s="5"/>
      <c r="C223" s="2"/>
      <c r="D223" s="2"/>
      <c r="E223" s="2"/>
      <c r="F223" s="2"/>
      <c r="G223" s="2"/>
      <c r="H223" s="2"/>
      <c r="I223" s="2"/>
      <c r="J223" s="2"/>
    </row>
    <row r="224" ht="15" customHeight="1">
      <c r="A224" s="2"/>
      <c r="B224" s="5"/>
      <c r="C224" s="2"/>
      <c r="D224" s="2"/>
      <c r="E224" s="2"/>
      <c r="F224" s="2"/>
      <c r="G224" s="2"/>
      <c r="H224" s="2"/>
      <c r="I224" s="2"/>
      <c r="J224" s="2"/>
    </row>
    <row r="225" ht="15" customHeight="1">
      <c r="A225" s="2"/>
      <c r="B225" s="5"/>
      <c r="C225" s="2"/>
      <c r="D225" s="2"/>
      <c r="E225" s="2"/>
      <c r="F225" s="2"/>
      <c r="G225" s="2"/>
      <c r="H225" s="2"/>
      <c r="I225" s="2"/>
      <c r="J225" s="2"/>
    </row>
    <row r="226" ht="15" customHeight="1">
      <c r="A226" s="2"/>
      <c r="B226" s="5"/>
      <c r="C226" s="2"/>
      <c r="D226" s="2"/>
      <c r="E226" s="2"/>
      <c r="F226" s="2"/>
      <c r="G226" s="2"/>
      <c r="H226" s="2"/>
      <c r="I226" s="2"/>
      <c r="J226" s="2"/>
    </row>
    <row r="227" ht="15" customHeight="1">
      <c r="A227" s="2"/>
      <c r="B227" s="5"/>
      <c r="C227" s="2"/>
      <c r="D227" s="2"/>
      <c r="E227" s="2"/>
      <c r="F227" s="2"/>
      <c r="G227" s="2"/>
      <c r="H227" s="2"/>
      <c r="I227" s="2"/>
      <c r="J227" s="2"/>
    </row>
    <row r="228" ht="15" customHeight="1">
      <c r="A228" s="2"/>
      <c r="B228" s="5"/>
      <c r="C228" s="2"/>
      <c r="D228" s="2"/>
      <c r="E228" s="2"/>
      <c r="F228" s="2"/>
      <c r="G228" s="2"/>
      <c r="H228" s="2"/>
      <c r="I228" s="2"/>
      <c r="J228" s="2"/>
    </row>
    <row r="229" ht="15" customHeight="1">
      <c r="A229" s="2"/>
      <c r="B229" s="5"/>
      <c r="C229" s="2"/>
      <c r="D229" s="2"/>
      <c r="E229" s="2"/>
      <c r="F229" s="2"/>
      <c r="G229" s="2"/>
      <c r="H229" s="2"/>
      <c r="I229" s="2"/>
      <c r="J229" s="2"/>
    </row>
    <row r="230" ht="15" customHeight="1">
      <c r="A230" s="2"/>
      <c r="B230" s="5"/>
      <c r="C230" s="2"/>
      <c r="D230" s="2"/>
      <c r="E230" s="2"/>
      <c r="F230" s="2"/>
      <c r="G230" s="2"/>
      <c r="H230" s="2"/>
      <c r="I230" s="2"/>
      <c r="J230" s="2"/>
    </row>
    <row r="231" ht="15" customHeight="1">
      <c r="A231" s="2"/>
      <c r="B231" s="5"/>
      <c r="C231" s="2"/>
      <c r="D231" s="2"/>
      <c r="E231" s="2"/>
      <c r="F231" s="2"/>
      <c r="G231" s="2"/>
      <c r="H231" s="2"/>
      <c r="I231" s="2"/>
      <c r="J231" s="2"/>
    </row>
    <row r="232" ht="15" customHeight="1">
      <c r="A232" s="2"/>
      <c r="B232" s="5"/>
      <c r="C232" s="2"/>
      <c r="D232" s="2"/>
      <c r="E232" s="2"/>
      <c r="F232" s="2"/>
      <c r="G232" s="2"/>
      <c r="H232" s="2"/>
      <c r="I232" s="2"/>
      <c r="J232" s="2"/>
    </row>
    <row r="233" ht="15" customHeight="1">
      <c r="A233" s="2"/>
      <c r="B233" s="5"/>
      <c r="C233" s="2"/>
      <c r="D233" s="2"/>
      <c r="E233" s="2"/>
      <c r="F233" s="2"/>
      <c r="G233" s="2"/>
      <c r="H233" s="2"/>
      <c r="I233" s="2"/>
      <c r="J233" s="2"/>
    </row>
    <row r="234" ht="15" customHeight="1">
      <c r="A234" s="2"/>
      <c r="B234" s="5"/>
      <c r="C234" s="2"/>
      <c r="D234" s="2"/>
      <c r="E234" s="2"/>
      <c r="F234" s="2"/>
      <c r="G234" s="2"/>
      <c r="H234" s="2"/>
      <c r="I234" s="2"/>
      <c r="J234" s="2"/>
    </row>
    <row r="235" ht="15" customHeight="1">
      <c r="A235" s="2"/>
      <c r="B235" s="5"/>
      <c r="C235" s="2"/>
      <c r="D235" s="2"/>
      <c r="E235" s="2"/>
      <c r="F235" s="2"/>
      <c r="G235" s="2"/>
      <c r="H235" s="2"/>
      <c r="I235" s="2"/>
      <c r="J235" s="2"/>
    </row>
    <row r="236" ht="15" customHeight="1">
      <c r="A236" s="2"/>
      <c r="B236" s="5"/>
      <c r="C236" s="2"/>
      <c r="D236" s="2"/>
      <c r="E236" s="2"/>
      <c r="F236" s="2"/>
      <c r="G236" s="2"/>
      <c r="H236" s="2"/>
      <c r="I236" s="2"/>
      <c r="J236" s="2"/>
    </row>
    <row r="237" ht="15" customHeight="1">
      <c r="A237" s="2"/>
      <c r="B237" s="5"/>
      <c r="C237" s="2"/>
      <c r="D237" s="2"/>
      <c r="E237" s="2"/>
      <c r="F237" s="2"/>
      <c r="G237" s="2"/>
      <c r="H237" s="2"/>
      <c r="I237" s="2"/>
      <c r="J237" s="2"/>
    </row>
    <row r="238" ht="15" customHeight="1">
      <c r="A238" s="2"/>
      <c r="B238" s="5"/>
      <c r="C238" s="2"/>
      <c r="D238" s="2"/>
      <c r="E238" s="2"/>
      <c r="F238" s="2"/>
      <c r="G238" s="2"/>
      <c r="H238" s="2"/>
      <c r="I238" s="2"/>
      <c r="J238" s="2"/>
    </row>
    <row r="239" ht="15" customHeight="1">
      <c r="A239" s="2"/>
      <c r="B239" s="5"/>
      <c r="C239" s="2"/>
      <c r="D239" s="2"/>
      <c r="E239" s="2"/>
      <c r="F239" s="2"/>
      <c r="G239" s="2"/>
      <c r="H239" s="2"/>
      <c r="I239" s="2"/>
      <c r="J239" s="2"/>
    </row>
    <row r="240" ht="15" customHeight="1">
      <c r="A240" s="2"/>
      <c r="B240" s="5"/>
      <c r="C240" s="2"/>
      <c r="D240" s="2"/>
      <c r="E240" s="2"/>
      <c r="F240" s="2"/>
      <c r="G240" s="2"/>
      <c r="H240" s="2"/>
      <c r="I240" s="2"/>
      <c r="J240" s="2"/>
    </row>
    <row r="241" ht="15" customHeight="1">
      <c r="A241" s="2"/>
      <c r="B241" s="5"/>
      <c r="C241" s="2"/>
      <c r="D241" s="2"/>
      <c r="E241" s="2"/>
      <c r="F241" s="2"/>
      <c r="G241" s="2"/>
      <c r="H241" s="2"/>
      <c r="I241" s="2"/>
      <c r="J241" s="2"/>
    </row>
    <row r="242" ht="15" customHeight="1">
      <c r="A242" s="2"/>
      <c r="B242" s="5"/>
      <c r="C242" s="2"/>
      <c r="D242" s="2"/>
      <c r="E242" s="2"/>
      <c r="F242" s="2"/>
      <c r="G242" s="2"/>
      <c r="H242" s="2"/>
      <c r="I242" s="2"/>
      <c r="J242" s="2"/>
    </row>
    <row r="243" ht="15" customHeight="1">
      <c r="A243" s="2"/>
      <c r="B243" s="5"/>
      <c r="C243" s="2"/>
      <c r="D243" s="2"/>
      <c r="E243" s="2"/>
      <c r="F243" s="2"/>
      <c r="G243" s="2"/>
      <c r="H243" s="2"/>
      <c r="I243" s="2"/>
      <c r="J243" s="2"/>
    </row>
    <row r="244" ht="15" customHeight="1">
      <c r="A244" s="2"/>
      <c r="B244" s="5"/>
      <c r="C244" s="2"/>
      <c r="D244" s="2"/>
      <c r="E244" s="2"/>
      <c r="F244" s="2"/>
      <c r="G244" s="2"/>
      <c r="H244" s="2"/>
      <c r="I244" s="2"/>
      <c r="J244" s="2"/>
    </row>
    <row r="245" ht="15" customHeight="1">
      <c r="A245" s="2"/>
      <c r="B245" s="5"/>
      <c r="C245" s="2"/>
      <c r="D245" s="2"/>
      <c r="E245" s="2"/>
      <c r="F245" s="2"/>
      <c r="G245" s="2"/>
      <c r="H245" s="2"/>
      <c r="I245" s="2"/>
      <c r="J245" s="2"/>
    </row>
    <row r="246" ht="15" customHeight="1">
      <c r="A246" s="2"/>
      <c r="B246" s="5"/>
      <c r="C246" s="2"/>
      <c r="D246" s="2"/>
      <c r="E246" s="2"/>
      <c r="F246" s="2"/>
      <c r="G246" s="2"/>
      <c r="H246" s="2"/>
      <c r="I246" s="2"/>
      <c r="J246" s="2"/>
    </row>
    <row r="247" ht="15" customHeight="1">
      <c r="A247" s="2"/>
      <c r="B247" s="5"/>
      <c r="C247" s="2"/>
      <c r="D247" s="2"/>
      <c r="E247" s="2"/>
      <c r="F247" s="2"/>
      <c r="G247" s="2"/>
      <c r="H247" s="2"/>
      <c r="I247" s="2"/>
      <c r="J247" s="2"/>
    </row>
    <row r="248" ht="15" customHeight="1">
      <c r="A248" s="2"/>
      <c r="B248" s="5"/>
      <c r="C248" s="2"/>
      <c r="D248" s="2"/>
      <c r="E248" s="2"/>
      <c r="F248" s="2"/>
      <c r="G248" s="2"/>
      <c r="H248" s="2"/>
      <c r="I248" s="2"/>
      <c r="J248" s="2"/>
    </row>
    <row r="249" ht="15" customHeight="1">
      <c r="A249" s="2"/>
      <c r="B249" s="5"/>
      <c r="C249" s="2"/>
      <c r="D249" s="2"/>
      <c r="E249" s="2"/>
      <c r="F249" s="2"/>
      <c r="G249" s="2"/>
      <c r="H249" s="2"/>
      <c r="I249" s="2"/>
      <c r="J249" s="2"/>
    </row>
    <row r="250" ht="15" customHeight="1">
      <c r="A250" s="2"/>
      <c r="B250" s="5"/>
      <c r="C250" s="2"/>
      <c r="D250" s="2"/>
      <c r="E250" s="2"/>
      <c r="F250" s="2"/>
      <c r="G250" s="2"/>
      <c r="H250" s="2"/>
      <c r="I250" s="2"/>
      <c r="J250" s="2"/>
    </row>
    <row r="251" ht="15" customHeight="1">
      <c r="A251" s="2"/>
      <c r="B251" s="5"/>
      <c r="C251" s="2"/>
      <c r="D251" s="2"/>
      <c r="E251" s="2"/>
      <c r="F251" s="2"/>
      <c r="G251" s="2"/>
      <c r="H251" s="2"/>
      <c r="I251" s="2"/>
      <c r="J251" s="2"/>
    </row>
    <row r="252" ht="15" customHeight="1">
      <c r="A252" s="2"/>
      <c r="B252" s="5"/>
      <c r="C252" s="2"/>
      <c r="D252" s="2"/>
      <c r="E252" s="2"/>
      <c r="F252" s="2"/>
      <c r="G252" s="2"/>
      <c r="H252" s="2"/>
      <c r="I252" s="2"/>
      <c r="J252" s="2"/>
    </row>
    <row r="253" ht="15" customHeight="1">
      <c r="A253" s="2"/>
      <c r="B253" s="5"/>
      <c r="C253" s="2"/>
      <c r="D253" s="2"/>
      <c r="E253" s="2"/>
      <c r="F253" s="2"/>
      <c r="G253" s="2"/>
      <c r="H253" s="2"/>
      <c r="I253" s="2"/>
      <c r="J253" s="2"/>
    </row>
    <row r="254" ht="15" customHeight="1">
      <c r="A254" s="2"/>
      <c r="B254" s="5"/>
      <c r="C254" s="2"/>
      <c r="D254" s="2"/>
      <c r="E254" s="2"/>
      <c r="F254" s="2"/>
      <c r="G254" s="2"/>
      <c r="H254" s="2"/>
      <c r="I254" s="2"/>
      <c r="J254" s="2"/>
    </row>
    <row r="255" ht="15" customHeight="1">
      <c r="A255" s="2"/>
      <c r="B255" s="5"/>
      <c r="C255" s="2"/>
      <c r="D255" s="2"/>
      <c r="E255" s="2"/>
      <c r="F255" s="2"/>
      <c r="G255" s="2"/>
      <c r="H255" s="2"/>
      <c r="I255" s="2"/>
      <c r="J255" s="2"/>
    </row>
    <row r="256" ht="15" customHeight="1">
      <c r="A256" s="2"/>
      <c r="B256" s="5"/>
      <c r="C256" s="2"/>
      <c r="D256" s="2"/>
      <c r="E256" s="2"/>
      <c r="F256" s="2"/>
      <c r="G256" s="2"/>
      <c r="H256" s="2"/>
      <c r="I256" s="2"/>
      <c r="J256" s="2"/>
    </row>
    <row r="257" ht="15" customHeight="1">
      <c r="A257" s="2"/>
      <c r="B257" s="5"/>
      <c r="C257" s="2"/>
      <c r="D257" s="2"/>
      <c r="E257" s="2"/>
      <c r="F257" s="2"/>
      <c r="G257" s="2"/>
      <c r="H257" s="2"/>
      <c r="I257" s="2"/>
      <c r="J257" s="2"/>
    </row>
    <row r="258" ht="15" customHeight="1">
      <c r="A258" s="2"/>
      <c r="B258" s="5"/>
      <c r="C258" s="2"/>
      <c r="D258" s="2"/>
      <c r="E258" s="2"/>
      <c r="F258" s="2"/>
      <c r="G258" s="2"/>
      <c r="H258" s="2"/>
      <c r="I258" s="2"/>
      <c r="J258" s="2"/>
    </row>
    <row r="259" ht="15" customHeight="1">
      <c r="A259" s="2"/>
      <c r="B259" s="5"/>
      <c r="C259" s="2"/>
      <c r="D259" s="2"/>
      <c r="E259" s="2"/>
      <c r="F259" s="2"/>
      <c r="G259" s="2"/>
      <c r="H259" s="2"/>
      <c r="I259" s="2"/>
      <c r="J259" s="2"/>
    </row>
    <row r="260" ht="15" customHeight="1">
      <c r="A260" s="2"/>
      <c r="B260" s="5"/>
      <c r="C260" s="2"/>
      <c r="D260" s="2"/>
      <c r="E260" s="2"/>
      <c r="F260" s="2"/>
      <c r="G260" s="2"/>
      <c r="H260" s="2"/>
      <c r="I260" s="2"/>
      <c r="J260" s="2"/>
    </row>
    <row r="261" ht="15" customHeight="1">
      <c r="A261" s="2"/>
      <c r="B261" s="5"/>
      <c r="C261" s="2"/>
      <c r="D261" s="2"/>
      <c r="E261" s="2"/>
      <c r="F261" s="2"/>
      <c r="G261" s="2"/>
      <c r="H261" s="2"/>
      <c r="I261" s="2"/>
      <c r="J261" s="2"/>
    </row>
    <row r="262" ht="15" customHeight="1">
      <c r="A262" s="2"/>
      <c r="B262" s="5"/>
      <c r="C262" s="2"/>
      <c r="D262" s="2"/>
      <c r="E262" s="2"/>
      <c r="F262" s="2"/>
      <c r="G262" s="2"/>
      <c r="H262" s="2"/>
      <c r="I262" s="2"/>
      <c r="J262" s="2"/>
    </row>
    <row r="263" ht="15" customHeight="1">
      <c r="A263" s="2"/>
      <c r="B263" s="5"/>
      <c r="C263" s="2"/>
      <c r="D263" s="2"/>
      <c r="E263" s="2"/>
      <c r="F263" s="2"/>
      <c r="G263" s="2"/>
      <c r="H263" s="2"/>
      <c r="I263" s="2"/>
      <c r="J263" s="2"/>
    </row>
    <row r="264" ht="15" customHeight="1">
      <c r="A264" s="2"/>
      <c r="B264" s="5"/>
      <c r="C264" s="2"/>
      <c r="D264" s="2"/>
      <c r="E264" s="2"/>
      <c r="F264" s="2"/>
      <c r="G264" s="2"/>
      <c r="H264" s="2"/>
      <c r="I264" s="2"/>
      <c r="J264" s="2"/>
    </row>
    <row r="265" ht="15" customHeight="1">
      <c r="A265" s="2"/>
      <c r="B265" s="5"/>
      <c r="C265" s="2"/>
      <c r="D265" s="2"/>
      <c r="E265" s="2"/>
      <c r="F265" s="2"/>
      <c r="G265" s="2"/>
      <c r="H265" s="2"/>
      <c r="I265" s="2"/>
      <c r="J265" s="2"/>
    </row>
    <row r="266" ht="15" customHeight="1">
      <c r="A266" s="2"/>
      <c r="B266" s="5"/>
      <c r="C266" s="2"/>
      <c r="D266" s="2"/>
      <c r="E266" s="2"/>
      <c r="F266" s="2"/>
      <c r="G266" s="2"/>
      <c r="H266" s="2"/>
      <c r="I266" s="2"/>
      <c r="J266" s="2"/>
    </row>
    <row r="267" ht="15" customHeight="1">
      <c r="A267" s="2"/>
      <c r="B267" s="5"/>
      <c r="C267" s="2"/>
      <c r="D267" s="2"/>
      <c r="E267" s="2"/>
      <c r="F267" s="2"/>
      <c r="G267" s="2"/>
      <c r="H267" s="2"/>
      <c r="I267" s="2"/>
      <c r="J267" s="2"/>
    </row>
    <row r="268" ht="15" customHeight="1">
      <c r="A268" s="2"/>
      <c r="B268" s="5"/>
      <c r="C268" s="2"/>
      <c r="D268" s="2"/>
      <c r="E268" s="2"/>
      <c r="F268" s="2"/>
      <c r="G268" s="2"/>
      <c r="H268" s="2"/>
      <c r="I268" s="2"/>
      <c r="J268" s="2"/>
    </row>
    <row r="269" ht="15" customHeight="1">
      <c r="A269" s="2"/>
      <c r="B269" s="5"/>
      <c r="C269" s="2"/>
      <c r="D269" s="2"/>
      <c r="E269" s="2"/>
      <c r="F269" s="2"/>
      <c r="G269" s="2"/>
      <c r="H269" s="2"/>
      <c r="I269" s="2"/>
      <c r="J269" s="2"/>
    </row>
    <row r="270" ht="15" customHeight="1">
      <c r="A270" s="2"/>
      <c r="B270" s="5"/>
      <c r="C270" s="2"/>
      <c r="D270" s="2"/>
      <c r="E270" s="2"/>
      <c r="F270" s="2"/>
      <c r="G270" s="2"/>
      <c r="H270" s="2"/>
      <c r="I270" s="2"/>
      <c r="J270" s="2"/>
    </row>
    <row r="271" ht="15" customHeight="1">
      <c r="A271" s="2"/>
      <c r="B271" s="5"/>
      <c r="C271" s="2"/>
      <c r="D271" s="2"/>
      <c r="E271" s="2"/>
      <c r="F271" s="2"/>
      <c r="G271" s="2"/>
      <c r="H271" s="2"/>
      <c r="I271" s="2"/>
      <c r="J271" s="2"/>
    </row>
    <row r="272" ht="15" customHeight="1">
      <c r="A272" s="2"/>
      <c r="B272" s="5"/>
      <c r="C272" s="2"/>
      <c r="D272" s="2"/>
      <c r="E272" s="2"/>
      <c r="F272" s="2"/>
      <c r="G272" s="2"/>
      <c r="H272" s="2"/>
      <c r="I272" s="2"/>
      <c r="J272" s="2"/>
    </row>
    <row r="273" ht="15" customHeight="1">
      <c r="A273" s="2"/>
      <c r="B273" s="5"/>
      <c r="C273" s="2"/>
      <c r="D273" s="2"/>
      <c r="E273" s="2"/>
      <c r="F273" s="2"/>
      <c r="G273" s="2"/>
      <c r="H273" s="2"/>
      <c r="I273" s="2"/>
      <c r="J273" s="2"/>
    </row>
    <row r="274" ht="15" customHeight="1">
      <c r="A274" s="2"/>
      <c r="B274" s="5"/>
      <c r="C274" s="2"/>
      <c r="D274" s="2"/>
      <c r="E274" s="2"/>
      <c r="F274" s="2"/>
      <c r="G274" s="2"/>
      <c r="H274" s="2"/>
      <c r="I274" s="2"/>
      <c r="J274" s="2"/>
    </row>
    <row r="275" ht="15" customHeight="1">
      <c r="A275" s="2"/>
      <c r="B275" s="5"/>
      <c r="C275" s="2"/>
      <c r="D275" s="2"/>
      <c r="E275" s="2"/>
      <c r="F275" s="2"/>
      <c r="G275" s="2"/>
      <c r="H275" s="2"/>
      <c r="I275" s="2"/>
      <c r="J275" s="2"/>
    </row>
    <row r="276" ht="15" customHeight="1">
      <c r="A276" s="2"/>
      <c r="B276" s="5"/>
      <c r="C276" s="2"/>
      <c r="D276" s="2"/>
      <c r="E276" s="2"/>
      <c r="F276" s="2"/>
      <c r="G276" s="2"/>
      <c r="H276" s="2"/>
      <c r="I276" s="2"/>
      <c r="J276" s="2"/>
    </row>
    <row r="277" ht="15" customHeight="1">
      <c r="A277" s="2"/>
      <c r="B277" s="5"/>
      <c r="C277" s="2"/>
      <c r="D277" s="2"/>
      <c r="E277" s="2"/>
      <c r="F277" s="2"/>
      <c r="G277" s="2"/>
      <c r="H277" s="2"/>
      <c r="I277" s="2"/>
      <c r="J277" s="2"/>
    </row>
    <row r="278" ht="15" customHeight="1">
      <c r="A278" s="2"/>
      <c r="B278" s="5"/>
      <c r="C278" s="2"/>
      <c r="D278" s="2"/>
      <c r="E278" s="2"/>
      <c r="F278" s="2"/>
      <c r="G278" s="2"/>
      <c r="H278" s="2"/>
      <c r="I278" s="2"/>
      <c r="J278" s="2"/>
    </row>
    <row r="279" ht="15" customHeight="1">
      <c r="A279" s="2"/>
      <c r="B279" s="5"/>
      <c r="C279" s="2"/>
      <c r="D279" s="2"/>
      <c r="E279" s="2"/>
      <c r="F279" s="2"/>
      <c r="G279" s="2"/>
      <c r="H279" s="2"/>
      <c r="I279" s="2"/>
      <c r="J279" s="2"/>
    </row>
    <row r="280" ht="15" customHeight="1">
      <c r="A280" s="2"/>
      <c r="B280" s="5"/>
      <c r="C280" s="2"/>
      <c r="D280" s="2"/>
      <c r="E280" s="2"/>
      <c r="F280" s="2"/>
      <c r="G280" s="2"/>
      <c r="H280" s="2"/>
      <c r="I280" s="2"/>
      <c r="J280" s="2"/>
    </row>
    <row r="281" ht="15" customHeight="1">
      <c r="A281" s="2"/>
      <c r="B281" s="5"/>
      <c r="C281" s="2"/>
      <c r="D281" s="2"/>
      <c r="E281" s="2"/>
      <c r="F281" s="2"/>
      <c r="G281" s="2"/>
      <c r="H281" s="2"/>
      <c r="I281" s="2"/>
      <c r="J281" s="2"/>
    </row>
    <row r="282" ht="15" customHeight="1">
      <c r="A282" s="2"/>
      <c r="B282" s="5"/>
      <c r="C282" s="2"/>
      <c r="D282" s="2"/>
      <c r="E282" s="2"/>
      <c r="F282" s="2"/>
      <c r="G282" s="2"/>
      <c r="H282" s="2"/>
      <c r="I282" s="2"/>
      <c r="J282" s="2"/>
    </row>
    <row r="283" ht="15" customHeight="1">
      <c r="A283" s="2"/>
      <c r="B283" s="5"/>
      <c r="C283" s="2"/>
      <c r="D283" s="2"/>
      <c r="E283" s="2"/>
      <c r="F283" s="2"/>
      <c r="G283" s="2"/>
      <c r="H283" s="2"/>
      <c r="I283" s="2"/>
      <c r="J283" s="2"/>
    </row>
    <row r="284" ht="15" customHeight="1">
      <c r="A284" s="2"/>
      <c r="B284" s="5"/>
      <c r="C284" s="2"/>
      <c r="D284" s="2"/>
      <c r="E284" s="2"/>
      <c r="F284" s="2"/>
      <c r="G284" s="2"/>
      <c r="H284" s="2"/>
      <c r="I284" s="2"/>
      <c r="J284" s="2"/>
    </row>
    <row r="285" ht="15" customHeight="1">
      <c r="A285" s="2"/>
      <c r="B285" s="5"/>
      <c r="C285" s="2"/>
      <c r="D285" s="2"/>
      <c r="E285" s="2"/>
      <c r="F285" s="2"/>
      <c r="G285" s="2"/>
      <c r="H285" s="2"/>
      <c r="I285" s="2"/>
      <c r="J285" s="2"/>
    </row>
    <row r="286" ht="15" customHeight="1">
      <c r="A286" s="2"/>
      <c r="B286" s="5"/>
      <c r="C286" s="2"/>
      <c r="D286" s="2"/>
      <c r="E286" s="2"/>
      <c r="F286" s="2"/>
      <c r="G286" s="2"/>
      <c r="H286" s="2"/>
      <c r="I286" s="2"/>
      <c r="J286" s="2"/>
    </row>
    <row r="287" ht="15" customHeight="1">
      <c r="A287" s="2"/>
      <c r="B287" s="5"/>
      <c r="C287" s="2"/>
      <c r="D287" s="2"/>
      <c r="E287" s="2"/>
      <c r="F287" s="2"/>
      <c r="G287" s="2"/>
      <c r="H287" s="2"/>
      <c r="I287" s="2"/>
      <c r="J287" s="2"/>
    </row>
    <row r="288" ht="15" customHeight="1">
      <c r="A288" s="2"/>
      <c r="B288" s="5"/>
      <c r="C288" s="2"/>
      <c r="D288" s="2"/>
      <c r="E288" s="2"/>
      <c r="F288" s="2"/>
      <c r="G288" s="2"/>
      <c r="H288" s="2"/>
      <c r="I288" s="2"/>
      <c r="J288" s="2"/>
    </row>
    <row r="289" ht="15" customHeight="1">
      <c r="A289" s="2"/>
      <c r="B289" s="5"/>
      <c r="C289" s="2"/>
      <c r="D289" s="2"/>
      <c r="E289" s="2"/>
      <c r="F289" s="2"/>
      <c r="G289" s="2"/>
      <c r="H289" s="2"/>
      <c r="I289" s="2"/>
      <c r="J289" s="2"/>
    </row>
    <row r="290" ht="15" customHeight="1">
      <c r="A290" s="2"/>
      <c r="B290" s="5"/>
      <c r="C290" s="2"/>
      <c r="D290" s="2"/>
      <c r="E290" s="2"/>
      <c r="F290" s="2"/>
      <c r="G290" s="2"/>
      <c r="H290" s="2"/>
      <c r="I290" s="2"/>
      <c r="J290" s="2"/>
    </row>
    <row r="291" ht="15" customHeight="1">
      <c r="A291" s="2"/>
      <c r="B291" s="5"/>
      <c r="C291" s="2"/>
      <c r="D291" s="2"/>
      <c r="E291" s="2"/>
      <c r="F291" s="2"/>
      <c r="G291" s="2"/>
      <c r="H291" s="2"/>
      <c r="I291" s="2"/>
      <c r="J291" s="2"/>
    </row>
    <row r="292" ht="15" customHeight="1">
      <c r="A292" s="2"/>
      <c r="B292" s="5"/>
      <c r="C292" s="2"/>
      <c r="D292" s="2"/>
      <c r="E292" s="2"/>
      <c r="F292" s="2"/>
      <c r="G292" s="2"/>
      <c r="H292" s="2"/>
      <c r="I292" s="2"/>
      <c r="J292" s="2"/>
    </row>
    <row r="293" ht="15" customHeight="1">
      <c r="A293" s="2"/>
      <c r="B293" s="5"/>
      <c r="C293" s="2"/>
      <c r="D293" s="2"/>
      <c r="E293" s="2"/>
      <c r="F293" s="2"/>
      <c r="G293" s="2"/>
      <c r="H293" s="2"/>
      <c r="I293" s="2"/>
      <c r="J293" s="2"/>
    </row>
    <row r="294" ht="15" customHeight="1">
      <c r="A294" s="2"/>
      <c r="B294" s="5"/>
      <c r="C294" s="2"/>
      <c r="D294" s="2"/>
      <c r="E294" s="2"/>
      <c r="F294" s="2"/>
      <c r="G294" s="2"/>
      <c r="H294" s="2"/>
      <c r="I294" s="2"/>
      <c r="J294" s="2"/>
    </row>
    <row r="295" ht="15" customHeight="1">
      <c r="A295" s="2"/>
      <c r="B295" s="5"/>
      <c r="C295" s="2"/>
      <c r="D295" s="2"/>
      <c r="E295" s="2"/>
      <c r="F295" s="2"/>
      <c r="G295" s="2"/>
      <c r="H295" s="2"/>
      <c r="I295" s="2"/>
      <c r="J295" s="2"/>
    </row>
    <row r="296" ht="15" customHeight="1">
      <c r="A296" s="2"/>
      <c r="B296" s="5"/>
      <c r="C296" s="2"/>
      <c r="D296" s="2"/>
      <c r="E296" s="2"/>
      <c r="F296" s="2"/>
      <c r="G296" s="2"/>
      <c r="H296" s="2"/>
      <c r="I296" s="2"/>
      <c r="J296" s="2"/>
    </row>
    <row r="297" ht="15" customHeight="1">
      <c r="A297" s="2"/>
      <c r="B297" s="5"/>
      <c r="C297" s="2"/>
      <c r="D297" s="2"/>
      <c r="E297" s="2"/>
      <c r="F297" s="2"/>
      <c r="G297" s="2"/>
      <c r="H297" s="2"/>
      <c r="I297" s="2"/>
      <c r="J297" s="2"/>
    </row>
    <row r="298" ht="15" customHeight="1">
      <c r="A298" s="2"/>
      <c r="B298" s="5"/>
      <c r="C298" s="2"/>
      <c r="D298" s="2"/>
      <c r="E298" s="2"/>
      <c r="F298" s="2"/>
      <c r="G298" s="2"/>
      <c r="H298" s="2"/>
      <c r="I298" s="2"/>
      <c r="J298" s="2"/>
    </row>
    <row r="299" ht="15" customHeight="1">
      <c r="A299" s="2"/>
      <c r="B299" s="5"/>
      <c r="C299" s="2"/>
      <c r="D299" s="2"/>
      <c r="E299" s="2"/>
      <c r="F299" s="2"/>
      <c r="G299" s="2"/>
      <c r="H299" s="2"/>
      <c r="I299" s="2"/>
      <c r="J299" s="2"/>
    </row>
    <row r="300" ht="15" customHeight="1">
      <c r="A300" s="2"/>
      <c r="B300" s="5"/>
      <c r="C300" s="2"/>
      <c r="D300" s="2"/>
      <c r="E300" s="2"/>
      <c r="F300" s="2"/>
      <c r="G300" s="2"/>
      <c r="H300" s="2"/>
      <c r="I300" s="2"/>
      <c r="J300" s="2"/>
    </row>
    <row r="301" ht="15" customHeight="1">
      <c r="A301" s="2"/>
      <c r="B301" s="5"/>
      <c r="C301" s="2"/>
      <c r="D301" s="2"/>
      <c r="E301" s="2"/>
      <c r="F301" s="2"/>
      <c r="G301" s="2"/>
      <c r="H301" s="2"/>
      <c r="I301" s="2"/>
      <c r="J301" s="2"/>
    </row>
    <row r="302" ht="15" customHeight="1">
      <c r="A302" s="2"/>
      <c r="B302" s="5"/>
      <c r="C302" s="2"/>
      <c r="D302" s="2"/>
      <c r="E302" s="2"/>
      <c r="F302" s="2"/>
      <c r="G302" s="2"/>
      <c r="H302" s="2"/>
      <c r="I302" s="2"/>
      <c r="J302" s="2"/>
    </row>
    <row r="303" ht="15" customHeight="1">
      <c r="A303" s="2"/>
      <c r="B303" s="5"/>
      <c r="C303" s="2"/>
      <c r="D303" s="2"/>
      <c r="E303" s="2"/>
      <c r="F303" s="2"/>
      <c r="G303" s="2"/>
      <c r="H303" s="2"/>
      <c r="I303" s="2"/>
      <c r="J303" s="2"/>
    </row>
    <row r="304" ht="15" customHeight="1">
      <c r="A304" s="2"/>
      <c r="B304" s="5"/>
      <c r="C304" s="2"/>
      <c r="D304" s="2"/>
      <c r="E304" s="2"/>
      <c r="F304" s="2"/>
      <c r="G304" s="2"/>
      <c r="H304" s="2"/>
      <c r="I304" s="2"/>
      <c r="J304" s="2"/>
    </row>
    <row r="305" ht="15" customHeight="1">
      <c r="A305" s="2"/>
      <c r="B305" s="5"/>
      <c r="C305" s="2"/>
      <c r="D305" s="2"/>
      <c r="E305" s="2"/>
      <c r="F305" s="2"/>
      <c r="G305" s="2"/>
      <c r="H305" s="2"/>
      <c r="I305" s="2"/>
      <c r="J305" s="2"/>
    </row>
    <row r="306" ht="15" customHeight="1">
      <c r="A306" s="2"/>
      <c r="B306" s="5"/>
      <c r="C306" s="2"/>
      <c r="D306" s="2"/>
      <c r="E306" s="2"/>
      <c r="F306" s="2"/>
      <c r="G306" s="2"/>
      <c r="H306" s="2"/>
      <c r="I306" s="2"/>
      <c r="J306" s="2"/>
    </row>
    <row r="307" ht="15" customHeight="1">
      <c r="A307" s="2"/>
      <c r="B307" s="5"/>
      <c r="C307" s="2"/>
      <c r="D307" s="2"/>
      <c r="E307" s="2"/>
      <c r="F307" s="2"/>
      <c r="G307" s="2"/>
      <c r="H307" s="2"/>
      <c r="I307" s="2"/>
      <c r="J307" s="2"/>
    </row>
    <row r="308" ht="15" customHeight="1">
      <c r="A308" s="2"/>
      <c r="B308" s="5"/>
      <c r="C308" s="2"/>
      <c r="D308" s="2"/>
      <c r="E308" s="2"/>
      <c r="F308" s="2"/>
      <c r="G308" s="2"/>
      <c r="H308" s="2"/>
      <c r="I308" s="2"/>
      <c r="J308" s="2"/>
    </row>
    <row r="309" ht="15" customHeight="1">
      <c r="A309" s="2"/>
      <c r="B309" s="5"/>
      <c r="C309" s="2"/>
      <c r="D309" s="2"/>
      <c r="E309" s="2"/>
      <c r="F309" s="2"/>
      <c r="G309" s="2"/>
      <c r="H309" s="2"/>
      <c r="I309" s="2"/>
      <c r="J309" s="2"/>
    </row>
    <row r="310" ht="15" customHeight="1">
      <c r="A310" s="2"/>
      <c r="B310" s="5"/>
      <c r="C310" s="2"/>
      <c r="D310" s="2"/>
      <c r="E310" s="2"/>
      <c r="F310" s="2"/>
      <c r="G310" s="2"/>
      <c r="H310" s="2"/>
      <c r="I310" s="2"/>
      <c r="J310" s="2"/>
    </row>
    <row r="311" ht="15" customHeight="1">
      <c r="A311" s="2"/>
      <c r="B311" s="5"/>
      <c r="C311" s="2"/>
      <c r="D311" s="2"/>
      <c r="E311" s="2"/>
      <c r="F311" s="2"/>
      <c r="G311" s="2"/>
      <c r="H311" s="2"/>
      <c r="I311" s="2"/>
      <c r="J311" s="2"/>
    </row>
    <row r="312" ht="15" customHeight="1">
      <c r="A312" s="2"/>
      <c r="B312" s="5"/>
      <c r="C312" s="2"/>
      <c r="D312" s="2"/>
      <c r="E312" s="2"/>
      <c r="F312" s="2"/>
      <c r="G312" s="2"/>
      <c r="H312" s="2"/>
      <c r="I312" s="2"/>
      <c r="J312" s="2"/>
    </row>
    <row r="313" ht="15" customHeight="1">
      <c r="A313" s="2"/>
      <c r="B313" s="5"/>
      <c r="C313" s="2"/>
      <c r="D313" s="2"/>
      <c r="E313" s="2"/>
      <c r="F313" s="2"/>
      <c r="G313" s="2"/>
      <c r="H313" s="2"/>
      <c r="I313" s="2"/>
      <c r="J313" s="2"/>
    </row>
    <row r="314" ht="15" customHeight="1">
      <c r="A314" s="2"/>
      <c r="B314" s="5"/>
      <c r="C314" s="2"/>
      <c r="D314" s="2"/>
      <c r="E314" s="2"/>
      <c r="F314" s="2"/>
      <c r="G314" s="2"/>
      <c r="H314" s="2"/>
      <c r="I314" s="2"/>
      <c r="J314" s="2"/>
    </row>
    <row r="315" ht="15" customHeight="1">
      <c r="A315" s="2"/>
      <c r="B315" s="5"/>
      <c r="C315" s="2"/>
      <c r="D315" s="2"/>
      <c r="E315" s="2"/>
      <c r="F315" s="2"/>
      <c r="G315" s="2"/>
      <c r="H315" s="2"/>
      <c r="I315" s="2"/>
      <c r="J315" s="2"/>
    </row>
    <row r="316" ht="15" customHeight="1">
      <c r="A316" s="2"/>
      <c r="B316" s="5"/>
      <c r="C316" s="2"/>
      <c r="D316" s="2"/>
      <c r="E316" s="2"/>
      <c r="F316" s="2"/>
      <c r="G316" s="2"/>
      <c r="H316" s="2"/>
      <c r="I316" s="2"/>
      <c r="J316" s="2"/>
    </row>
    <row r="317" ht="15" customHeight="1">
      <c r="A317" s="2"/>
      <c r="B317" s="5"/>
      <c r="C317" s="2"/>
      <c r="D317" s="2"/>
      <c r="E317" s="2"/>
      <c r="F317" s="2"/>
      <c r="G317" s="2"/>
      <c r="H317" s="2"/>
      <c r="I317" s="2"/>
      <c r="J317" s="2"/>
    </row>
    <row r="318" ht="15" customHeight="1">
      <c r="A318" s="2"/>
      <c r="B318" s="5"/>
      <c r="C318" s="2"/>
      <c r="D318" s="2"/>
      <c r="E318" s="2"/>
      <c r="F318" s="2"/>
      <c r="G318" s="2"/>
      <c r="H318" s="2"/>
      <c r="I318" s="2"/>
      <c r="J318" s="2"/>
    </row>
    <row r="319" ht="15" customHeight="1">
      <c r="A319" s="2"/>
      <c r="B319" s="5"/>
      <c r="C319" s="2"/>
      <c r="D319" s="2"/>
      <c r="E319" s="2"/>
      <c r="F319" s="2"/>
      <c r="G319" s="2"/>
      <c r="H319" s="2"/>
      <c r="I319" s="2"/>
      <c r="J319" s="2"/>
    </row>
    <row r="320" ht="15" customHeight="1">
      <c r="A320" s="2"/>
      <c r="B320" s="5"/>
      <c r="C320" s="2"/>
      <c r="D320" s="2"/>
      <c r="E320" s="2"/>
      <c r="F320" s="2"/>
      <c r="G320" s="2"/>
      <c r="H320" s="2"/>
      <c r="I320" s="2"/>
      <c r="J320" s="2"/>
    </row>
    <row r="321" ht="15" customHeight="1">
      <c r="A321" s="2"/>
      <c r="B321" s="5"/>
      <c r="C321" s="2"/>
      <c r="D321" s="2"/>
      <c r="E321" s="2"/>
      <c r="F321" s="2"/>
      <c r="G321" s="2"/>
      <c r="H321" s="2"/>
      <c r="I321" s="2"/>
      <c r="J321" s="2"/>
    </row>
    <row r="322" ht="15" customHeight="1">
      <c r="A322" s="2"/>
      <c r="B322" s="5"/>
      <c r="C322" s="2"/>
      <c r="D322" s="2"/>
      <c r="E322" s="2"/>
      <c r="F322" s="2"/>
      <c r="G322" s="2"/>
      <c r="H322" s="2"/>
      <c r="I322" s="2"/>
      <c r="J322" s="2"/>
    </row>
    <row r="323" ht="15" customHeight="1">
      <c r="A323" s="2"/>
      <c r="B323" s="5"/>
      <c r="C323" s="2"/>
      <c r="D323" s="2"/>
      <c r="E323" s="2"/>
      <c r="F323" s="2"/>
      <c r="G323" s="2"/>
      <c r="H323" s="2"/>
      <c r="I323" s="2"/>
      <c r="J323" s="2"/>
    </row>
    <row r="324" ht="15" customHeight="1">
      <c r="A324" s="2"/>
      <c r="B324" s="5"/>
      <c r="C324" s="2"/>
      <c r="D324" s="2"/>
      <c r="E324" s="2"/>
      <c r="F324" s="2"/>
      <c r="G324" s="2"/>
      <c r="H324" s="2"/>
      <c r="I324" s="2"/>
      <c r="J324" s="2"/>
    </row>
    <row r="325" ht="15" customHeight="1">
      <c r="A325" s="2"/>
      <c r="B325" s="5"/>
      <c r="C325" s="2"/>
      <c r="D325" s="2"/>
      <c r="E325" s="2"/>
      <c r="F325" s="2"/>
      <c r="G325" s="2"/>
      <c r="H325" s="2"/>
      <c r="I325" s="2"/>
      <c r="J325" s="2"/>
    </row>
    <row r="326" ht="15" customHeight="1">
      <c r="A326" s="2"/>
      <c r="B326" s="5"/>
      <c r="C326" s="2"/>
      <c r="D326" s="2"/>
      <c r="E326" s="2"/>
      <c r="F326" s="2"/>
      <c r="G326" s="2"/>
      <c r="H326" s="2"/>
      <c r="I326" s="2"/>
      <c r="J326" s="2"/>
    </row>
    <row r="327" ht="15" customHeight="1">
      <c r="A327" s="2"/>
      <c r="B327" s="5"/>
      <c r="C327" s="2"/>
      <c r="D327" s="2"/>
      <c r="E327" s="2"/>
      <c r="F327" s="2"/>
      <c r="G327" s="2"/>
      <c r="H327" s="2"/>
      <c r="I327" s="2"/>
      <c r="J327" s="2"/>
    </row>
    <row r="328" ht="15" customHeight="1">
      <c r="A328" s="2"/>
      <c r="B328" s="5"/>
      <c r="C328" s="2"/>
      <c r="D328" s="2"/>
      <c r="E328" s="2"/>
      <c r="F328" s="2"/>
      <c r="G328" s="2"/>
      <c r="H328" s="2"/>
      <c r="I328" s="2"/>
      <c r="J328" s="2"/>
    </row>
    <row r="329" ht="15" customHeight="1">
      <c r="A329" s="2"/>
      <c r="B329" s="5"/>
      <c r="C329" s="2"/>
      <c r="D329" s="2"/>
      <c r="E329" s="2"/>
      <c r="F329" s="2"/>
      <c r="G329" s="2"/>
      <c r="H329" s="2"/>
      <c r="I329" s="2"/>
      <c r="J329" s="2"/>
    </row>
    <row r="330" ht="15" customHeight="1">
      <c r="A330" s="2"/>
      <c r="B330" s="5"/>
      <c r="C330" s="2"/>
      <c r="D330" s="2"/>
      <c r="E330" s="2"/>
      <c r="F330" s="2"/>
      <c r="G330" s="2"/>
      <c r="H330" s="2"/>
      <c r="I330" s="2"/>
      <c r="J330" s="2"/>
    </row>
    <row r="331" ht="15" customHeight="1">
      <c r="A331" s="2"/>
      <c r="B331" s="5"/>
      <c r="C331" s="2"/>
      <c r="D331" s="2"/>
      <c r="E331" s="2"/>
      <c r="F331" s="2"/>
      <c r="G331" s="2"/>
      <c r="H331" s="2"/>
      <c r="I331" s="2"/>
      <c r="J331" s="2"/>
    </row>
    <row r="332" ht="15" customHeight="1">
      <c r="A332" s="2"/>
      <c r="B332" s="5"/>
      <c r="C332" s="2"/>
      <c r="D332" s="2"/>
      <c r="E332" s="2"/>
      <c r="F332" s="2"/>
      <c r="G332" s="2"/>
      <c r="H332" s="2"/>
      <c r="I332" s="2"/>
      <c r="J332" s="2"/>
    </row>
    <row r="333" ht="15" customHeight="1">
      <c r="A333" s="2"/>
      <c r="B333" s="5"/>
      <c r="C333" s="2"/>
      <c r="D333" s="2"/>
      <c r="E333" s="2"/>
      <c r="F333" s="2"/>
      <c r="G333" s="2"/>
      <c r="H333" s="2"/>
      <c r="I333" s="2"/>
      <c r="J333" s="2"/>
    </row>
    <row r="334" ht="15" customHeight="1">
      <c r="A334" s="2"/>
      <c r="B334" s="5"/>
      <c r="C334" s="2"/>
      <c r="D334" s="2"/>
      <c r="E334" s="2"/>
      <c r="F334" s="2"/>
      <c r="G334" s="2"/>
      <c r="H334" s="2"/>
      <c r="I334" s="2"/>
      <c r="J334" s="2"/>
    </row>
    <row r="335" ht="15" customHeight="1">
      <c r="A335" s="2"/>
      <c r="B335" s="5"/>
      <c r="C335" s="2"/>
      <c r="D335" s="2"/>
      <c r="E335" s="2"/>
      <c r="F335" s="2"/>
      <c r="G335" s="2"/>
      <c r="H335" s="2"/>
      <c r="I335" s="2"/>
      <c r="J335" s="2"/>
    </row>
    <row r="336" ht="15" customHeight="1">
      <c r="A336" s="2"/>
      <c r="B336" s="5"/>
      <c r="C336" s="2"/>
      <c r="D336" s="2"/>
      <c r="E336" s="2"/>
      <c r="F336" s="2"/>
      <c r="G336" s="2"/>
      <c r="H336" s="2"/>
      <c r="I336" s="2"/>
      <c r="J336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X96"/>
  <sheetViews>
    <sheetView workbookViewId="0" showGridLines="0" defaultGridColor="1"/>
  </sheetViews>
  <sheetFormatPr defaultColWidth="8.83333" defaultRowHeight="15" customHeight="1" outlineLevelRow="0" outlineLevelCol="0"/>
  <cols>
    <col min="1" max="1" width="45.3516" style="7" customWidth="1"/>
    <col min="2" max="2" width="23.3516" style="7" customWidth="1"/>
    <col min="3" max="3" width="28.3516" style="7" customWidth="1"/>
    <col min="4" max="5" width="26" style="7" customWidth="1"/>
    <col min="6" max="6" width="23.3516" style="7" customWidth="1"/>
    <col min="7" max="7" width="28.3516" style="7" customWidth="1"/>
    <col min="8" max="8" width="26" style="7" customWidth="1"/>
    <col min="9" max="9" width="23.1719" style="7" customWidth="1"/>
    <col min="10" max="10" width="27.6719" style="7" customWidth="1"/>
    <col min="11" max="11" width="28.3516" style="7" customWidth="1"/>
    <col min="12" max="12" width="26" style="7" customWidth="1"/>
    <col min="13" max="13" width="23.1719" style="7" customWidth="1"/>
    <col min="14" max="14" width="23.3516" style="7" customWidth="1"/>
    <col min="15" max="15" width="28.3516" style="7" customWidth="1"/>
    <col min="16" max="17" width="27.8516" style="7" customWidth="1"/>
    <col min="18" max="18" width="32.8516" style="7" customWidth="1"/>
    <col min="19" max="19" width="28.3516" style="7" customWidth="1"/>
    <col min="20" max="20" width="26" style="7" customWidth="1"/>
    <col min="21" max="21" width="23.1719" style="7" customWidth="1"/>
    <col min="22" max="22" width="16.1719" style="7" customWidth="1"/>
    <col min="23" max="23" width="12.1719" style="7" customWidth="1"/>
    <col min="24" max="24" width="16.8516" style="7" customWidth="1"/>
    <col min="25" max="256" width="8.85156" style="7" customWidth="1"/>
  </cols>
  <sheetData>
    <row r="1" ht="15" customHeight="1">
      <c r="A1" s="8"/>
      <c r="B1" t="s" s="9">
        <v>8</v>
      </c>
      <c r="C1" s="10"/>
      <c r="D1" s="10"/>
      <c r="E1" s="10"/>
      <c r="F1" t="s" s="11">
        <v>9</v>
      </c>
      <c r="G1" s="12"/>
      <c r="H1" s="12"/>
      <c r="I1" s="12"/>
      <c r="J1" t="s" s="13">
        <v>10</v>
      </c>
      <c r="K1" s="14"/>
      <c r="L1" s="14"/>
      <c r="M1" s="14"/>
      <c r="N1" t="s" s="15">
        <v>11</v>
      </c>
      <c r="O1" t="s" s="15">
        <v>12</v>
      </c>
      <c r="P1" t="s" s="15">
        <v>13</v>
      </c>
      <c r="Q1" s="16"/>
      <c r="R1" t="s" s="11">
        <v>14</v>
      </c>
      <c r="S1" s="12"/>
      <c r="T1" s="12"/>
      <c r="U1" s="12"/>
      <c r="V1" t="s" s="17">
        <v>15</v>
      </c>
      <c r="W1" s="18"/>
      <c r="X1" s="19"/>
    </row>
    <row r="2" ht="17" customHeight="1">
      <c r="A2" t="s" s="20">
        <v>16</v>
      </c>
      <c r="B2" s="21">
        <v>0.55</v>
      </c>
      <c r="C2" s="22"/>
      <c r="D2" s="23"/>
      <c r="E2" s="23"/>
      <c r="F2" s="24">
        <v>0.43</v>
      </c>
      <c r="G2" s="22"/>
      <c r="H2" s="23"/>
      <c r="I2" s="22"/>
      <c r="J2" s="25">
        <v>0.23</v>
      </c>
      <c r="K2" s="22"/>
      <c r="L2" s="23"/>
      <c r="M2" s="26"/>
      <c r="N2" s="27">
        <v>0.35</v>
      </c>
      <c r="O2" t="s" s="28">
        <v>17</v>
      </c>
      <c r="P2" t="s" s="29">
        <v>18</v>
      </c>
      <c r="Q2" s="30"/>
      <c r="R2" s="31">
        <v>0.8</v>
      </c>
      <c r="S2" s="32"/>
      <c r="T2" s="33"/>
      <c r="U2" s="33"/>
      <c r="V2" s="34"/>
      <c r="W2" s="6"/>
      <c r="X2" s="35"/>
    </row>
    <row r="3" ht="17" customHeight="1">
      <c r="A3" t="s" s="20">
        <v>19</v>
      </c>
      <c r="B3" s="36">
        <v>0.3</v>
      </c>
      <c r="C3" s="37"/>
      <c r="D3" s="38"/>
      <c r="E3" s="38"/>
      <c r="F3" s="39">
        <v>0.47</v>
      </c>
      <c r="G3" s="37"/>
      <c r="H3" s="38"/>
      <c r="I3" s="37"/>
      <c r="J3" s="40">
        <v>0.72</v>
      </c>
      <c r="K3" s="37"/>
      <c r="L3" s="38"/>
      <c r="M3" s="41"/>
      <c r="N3" s="27">
        <v>0.58</v>
      </c>
      <c r="O3" t="s" s="42">
        <v>20</v>
      </c>
      <c r="P3" t="s" s="43">
        <v>21</v>
      </c>
      <c r="Q3" s="44"/>
      <c r="R3" s="31">
        <v>0.05</v>
      </c>
      <c r="S3" s="45"/>
      <c r="T3" s="46"/>
      <c r="U3" s="46"/>
      <c r="V3" s="6"/>
      <c r="W3" s="6"/>
      <c r="X3" s="35"/>
    </row>
    <row r="4" ht="17" customHeight="1">
      <c r="A4" t="s" s="20">
        <v>22</v>
      </c>
      <c r="B4" s="36">
        <v>0.15</v>
      </c>
      <c r="C4" s="37"/>
      <c r="D4" s="38"/>
      <c r="E4" s="38"/>
      <c r="F4" s="39">
        <v>0.1</v>
      </c>
      <c r="G4" s="37"/>
      <c r="H4" s="38"/>
      <c r="I4" s="37"/>
      <c r="J4" s="40">
        <v>0.05</v>
      </c>
      <c r="K4" s="37"/>
      <c r="L4" s="38"/>
      <c r="M4" s="41"/>
      <c r="N4" s="27">
        <v>0.07000000000000001</v>
      </c>
      <c r="O4" t="s" s="42">
        <v>23</v>
      </c>
      <c r="P4" t="s" s="43">
        <v>24</v>
      </c>
      <c r="Q4" s="44"/>
      <c r="R4" s="31">
        <v>0.15</v>
      </c>
      <c r="S4" s="45"/>
      <c r="T4" s="46"/>
      <c r="U4" s="46"/>
      <c r="V4" s="6"/>
      <c r="W4" s="6"/>
      <c r="X4" s="35"/>
    </row>
    <row r="5" ht="15.75" customHeight="1">
      <c r="A5" t="s" s="47">
        <v>25</v>
      </c>
      <c r="B5" s="48">
        <f>SUM(B2:B4)</f>
        <v>1</v>
      </c>
      <c r="C5" s="49"/>
      <c r="D5" s="50"/>
      <c r="E5" s="50"/>
      <c r="F5" s="48">
        <f>SUM(F2:F4)</f>
        <v>0.9999999999999999</v>
      </c>
      <c r="G5" s="49"/>
      <c r="H5" s="50"/>
      <c r="I5" s="49"/>
      <c r="J5" s="48">
        <f>SUM(J2:J4)</f>
        <v>1</v>
      </c>
      <c r="K5" s="49"/>
      <c r="L5" s="50"/>
      <c r="M5" s="49"/>
      <c r="N5" s="51">
        <f>SUM(N2:N4)</f>
        <v>1</v>
      </c>
      <c r="O5" s="52"/>
      <c r="P5" s="53"/>
      <c r="Q5" s="54"/>
      <c r="R5" s="55">
        <f>SUM(R2:R4)</f>
        <v>1</v>
      </c>
      <c r="S5" s="56"/>
      <c r="T5" s="56"/>
      <c r="U5" s="56"/>
      <c r="V5" s="52"/>
      <c r="W5" s="6"/>
      <c r="X5" s="35"/>
    </row>
    <row r="6" ht="15.75" customHeight="1">
      <c r="A6" s="57"/>
      <c r="B6" s="58"/>
      <c r="C6" s="58"/>
      <c r="D6" s="59"/>
      <c r="E6" s="59"/>
      <c r="F6" s="58"/>
      <c r="G6" s="58"/>
      <c r="H6" s="59"/>
      <c r="I6" s="58"/>
      <c r="J6" s="58"/>
      <c r="K6" s="58"/>
      <c r="L6" s="59"/>
      <c r="M6" s="58"/>
      <c r="N6" s="60"/>
      <c r="O6" s="61"/>
      <c r="P6" s="62"/>
      <c r="Q6" s="61"/>
      <c r="R6" s="62"/>
      <c r="S6" s="61"/>
      <c r="T6" s="61"/>
      <c r="U6" s="61"/>
      <c r="V6" s="61"/>
      <c r="W6" s="6"/>
      <c r="X6" s="6"/>
    </row>
    <row r="7" ht="15" customHeight="1">
      <c r="A7" s="8"/>
      <c r="B7" t="s" s="63">
        <v>26</v>
      </c>
      <c r="C7" t="s" s="63">
        <v>27</v>
      </c>
      <c r="D7" s="64"/>
      <c r="E7" s="64"/>
      <c r="F7" t="s" s="65">
        <v>26</v>
      </c>
      <c r="G7" t="s" s="65">
        <v>27</v>
      </c>
      <c r="H7" s="66"/>
      <c r="I7" s="66"/>
      <c r="J7" t="s" s="67">
        <v>26</v>
      </c>
      <c r="K7" t="s" s="67">
        <v>27</v>
      </c>
      <c r="L7" s="68"/>
      <c r="M7" s="69"/>
      <c r="N7" t="s" s="70">
        <v>26</v>
      </c>
      <c r="O7" t="s" s="70">
        <v>27</v>
      </c>
      <c r="P7" s="71"/>
      <c r="Q7" s="72"/>
      <c r="R7" t="s" s="65">
        <v>26</v>
      </c>
      <c r="S7" t="s" s="65">
        <v>27</v>
      </c>
      <c r="T7" s="73"/>
      <c r="U7" s="73"/>
      <c r="V7" s="74"/>
      <c r="W7" s="75"/>
      <c r="X7" s="6"/>
    </row>
    <row r="8" ht="17" customHeight="1">
      <c r="A8" t="s" s="20">
        <v>28</v>
      </c>
      <c r="B8" s="34">
        <v>0.04398736762802698</v>
      </c>
      <c r="C8" s="76">
        <v>263924.2057681619</v>
      </c>
      <c r="D8" s="77"/>
      <c r="E8" s="77"/>
      <c r="F8" s="34">
        <v>0.02824977455584887</v>
      </c>
      <c r="G8" s="76">
        <v>225998.196446791</v>
      </c>
      <c r="H8" s="77"/>
      <c r="I8" s="76"/>
      <c r="J8" s="78">
        <v>0.004789669520908446</v>
      </c>
      <c r="K8" s="79">
        <v>177217.7722736125</v>
      </c>
      <c r="L8" s="80"/>
      <c r="M8" s="81"/>
      <c r="N8" s="82"/>
      <c r="O8" s="79"/>
      <c r="P8" s="82"/>
      <c r="Q8" s="78"/>
      <c r="R8" s="82"/>
      <c r="S8" s="79"/>
      <c r="T8" s="78"/>
      <c r="U8" s="78"/>
      <c r="V8" s="78"/>
      <c r="W8" s="6"/>
      <c r="X8" s="6"/>
    </row>
    <row r="9" ht="17" customHeight="1">
      <c r="A9" t="s" s="20">
        <v>29</v>
      </c>
      <c r="B9" s="6">
        <v>0.09237881061219796</v>
      </c>
      <c r="C9" s="83">
        <v>554272.8636731878</v>
      </c>
      <c r="D9" s="84"/>
      <c r="E9" s="84"/>
      <c r="F9" s="6">
        <v>0.1230306175424144</v>
      </c>
      <c r="G9" s="83">
        <v>984244.9403393154</v>
      </c>
      <c r="H9" s="84"/>
      <c r="I9" s="83"/>
      <c r="J9" s="6">
        <v>0.1709077948496676</v>
      </c>
      <c r="K9" s="35">
        <v>6323588.409437703</v>
      </c>
      <c r="L9" s="85"/>
      <c r="M9" s="2"/>
      <c r="N9" s="86"/>
      <c r="O9" s="35"/>
      <c r="P9" s="86"/>
      <c r="Q9" s="6"/>
      <c r="R9" s="86"/>
      <c r="S9" s="35"/>
      <c r="T9" s="6"/>
      <c r="U9" s="6"/>
      <c r="V9" s="6"/>
      <c r="W9" s="6"/>
      <c r="X9" s="6"/>
    </row>
    <row r="10" ht="17" customHeight="1">
      <c r="A10" t="s" s="20">
        <v>30</v>
      </c>
      <c r="B10" s="6">
        <v>-0.04839144298417099</v>
      </c>
      <c r="C10" s="83">
        <v>-290348.6579050259</v>
      </c>
      <c r="D10" s="84"/>
      <c r="E10" s="84"/>
      <c r="F10" s="6">
        <v>-0.09478084298656556</v>
      </c>
      <c r="G10" s="83">
        <v>-758246.7438925244</v>
      </c>
      <c r="H10" s="84"/>
      <c r="I10" s="83"/>
      <c r="J10" s="6">
        <v>-0.1661181253287592</v>
      </c>
      <c r="K10" s="35">
        <v>-6146370.63716409</v>
      </c>
      <c r="L10" s="85"/>
      <c r="M10" s="2"/>
      <c r="N10" s="86"/>
      <c r="O10" s="35"/>
      <c r="P10" s="86"/>
      <c r="Q10" s="6"/>
      <c r="R10" s="86"/>
      <c r="S10" s="35"/>
      <c r="T10" s="6"/>
      <c r="U10" s="6"/>
      <c r="V10" s="6"/>
      <c r="W10" s="6"/>
      <c r="X10" s="6"/>
    </row>
    <row r="11" ht="15.75" customHeight="1">
      <c r="A11" t="s" s="47">
        <v>31</v>
      </c>
      <c r="B11" s="52">
        <v>0.136366178240225</v>
      </c>
      <c r="C11" s="54">
        <v>818197.0694413497</v>
      </c>
      <c r="D11" s="53"/>
      <c r="E11" s="53"/>
      <c r="F11" s="52">
        <v>0.1512803920982633</v>
      </c>
      <c r="G11" s="54">
        <v>1210243.136786107</v>
      </c>
      <c r="H11" s="53"/>
      <c r="I11" s="54"/>
      <c r="J11" s="52">
        <v>0.1756974643705761</v>
      </c>
      <c r="K11" s="87">
        <v>6500806.181711315</v>
      </c>
      <c r="L11" s="50"/>
      <c r="M11" s="49"/>
      <c r="N11" s="88"/>
      <c r="O11" s="87"/>
      <c r="P11" s="88"/>
      <c r="Q11" s="52"/>
      <c r="R11" s="88"/>
      <c r="S11" s="87"/>
      <c r="T11" s="52"/>
      <c r="U11" s="52"/>
      <c r="V11" s="52"/>
      <c r="W11" s="6"/>
      <c r="X11" s="6"/>
    </row>
    <row r="12" ht="15.75" customHeight="1">
      <c r="A12" s="57"/>
      <c r="B12" s="57"/>
      <c r="C12" s="57"/>
      <c r="D12" s="89"/>
      <c r="E12" s="89"/>
      <c r="F12" s="57"/>
      <c r="G12" s="57"/>
      <c r="H12" s="89"/>
      <c r="I12" s="57"/>
      <c r="J12" s="57"/>
      <c r="K12" s="57"/>
      <c r="L12" s="89"/>
      <c r="M12" s="57"/>
      <c r="N12" s="90"/>
      <c r="O12" s="91"/>
      <c r="P12" s="92"/>
      <c r="Q12" s="91"/>
      <c r="R12" s="90"/>
      <c r="S12" s="91"/>
      <c r="T12" s="91"/>
      <c r="U12" s="91"/>
      <c r="V12" s="91"/>
      <c r="W12" s="6"/>
      <c r="X12" s="6"/>
    </row>
    <row r="13" ht="15" customHeight="1">
      <c r="A13" t="s" s="20">
        <v>32</v>
      </c>
      <c r="B13" s="2"/>
      <c r="C13" s="2"/>
      <c r="D13" s="85"/>
      <c r="E13" s="85"/>
      <c r="F13" s="2"/>
      <c r="G13" s="2"/>
      <c r="H13" s="85"/>
      <c r="I13" s="2"/>
      <c r="J13" s="2"/>
      <c r="K13" s="2"/>
      <c r="L13" s="85"/>
      <c r="M13" s="2"/>
      <c r="N13" s="19"/>
      <c r="O13" s="6"/>
      <c r="P13" s="86"/>
      <c r="Q13" s="6"/>
      <c r="R13" s="19"/>
      <c r="S13" s="6"/>
      <c r="T13" s="6"/>
      <c r="U13" s="6"/>
      <c r="V13" s="6"/>
      <c r="W13" s="6"/>
      <c r="X13" s="6"/>
    </row>
    <row r="14" ht="15" customHeight="1">
      <c r="A14" t="s" s="3">
        <v>33</v>
      </c>
      <c r="B14" s="6">
        <v>0.003521490432577414</v>
      </c>
      <c r="C14" s="35">
        <v>21128.942595464483</v>
      </c>
      <c r="D14" s="85"/>
      <c r="E14" s="85"/>
      <c r="F14" s="6">
        <v>0.002147719630463506</v>
      </c>
      <c r="G14" s="35">
        <v>17181.757043708047</v>
      </c>
      <c r="H14" s="85"/>
      <c r="I14" s="2"/>
      <c r="J14" s="6">
        <v>1.354623771265574e-05</v>
      </c>
      <c r="K14" s="35">
        <v>501.2107953682623</v>
      </c>
      <c r="L14" s="85"/>
      <c r="M14" s="2"/>
      <c r="N14" s="86"/>
      <c r="O14" s="35"/>
      <c r="P14" s="86"/>
      <c r="Q14" s="6"/>
      <c r="R14" s="86"/>
      <c r="S14" s="35"/>
      <c r="T14" s="6"/>
      <c r="U14" s="6"/>
      <c r="V14" s="6"/>
      <c r="W14" s="6"/>
      <c r="X14" s="6"/>
    </row>
    <row r="15" ht="15" customHeight="1">
      <c r="A15" t="s" s="3">
        <v>34</v>
      </c>
      <c r="B15" s="6">
        <v>0.01945474732128235</v>
      </c>
      <c r="C15" s="35">
        <v>116728.4839276941</v>
      </c>
      <c r="D15" s="85"/>
      <c r="E15" s="85"/>
      <c r="F15" s="6">
        <v>0.0240770137629761</v>
      </c>
      <c r="G15" s="35">
        <v>192616.1101038088</v>
      </c>
      <c r="H15" s="85"/>
      <c r="I15" s="2"/>
      <c r="J15" s="6">
        <v>0.03279307462055239</v>
      </c>
      <c r="K15" s="35">
        <v>1213343.760960439</v>
      </c>
      <c r="L15" s="85"/>
      <c r="M15" s="2"/>
      <c r="N15" s="86"/>
      <c r="O15" s="35"/>
      <c r="P15" s="86"/>
      <c r="Q15" s="6"/>
      <c r="R15" s="86"/>
      <c r="S15" s="35"/>
      <c r="T15" s="6"/>
      <c r="U15" s="6"/>
      <c r="V15" s="6"/>
      <c r="W15" s="6"/>
      <c r="X15" s="6"/>
    </row>
    <row r="16" ht="15" customHeight="1">
      <c r="A16" t="s" s="3">
        <v>35</v>
      </c>
      <c r="B16" s="6">
        <v>-0.02857884264753847</v>
      </c>
      <c r="C16" s="35">
        <v>-171473.0558852308</v>
      </c>
      <c r="D16" s="85"/>
      <c r="E16" s="85"/>
      <c r="F16" s="6">
        <v>-0.03757935307844706</v>
      </c>
      <c r="G16" s="35">
        <v>-300634.8246275765</v>
      </c>
      <c r="H16" s="85"/>
      <c r="I16" s="2"/>
      <c r="J16" s="6">
        <v>-0.05409502688619879</v>
      </c>
      <c r="K16" s="35">
        <v>-2001515.994789355</v>
      </c>
      <c r="L16" s="85"/>
      <c r="M16" s="2"/>
      <c r="N16" s="86"/>
      <c r="O16" s="35"/>
      <c r="P16" s="86"/>
      <c r="Q16" s="6"/>
      <c r="R16" s="86"/>
      <c r="S16" s="35"/>
      <c r="T16" s="6"/>
      <c r="U16" s="6"/>
      <c r="V16" s="6"/>
      <c r="W16" s="6"/>
      <c r="X16" s="6"/>
    </row>
    <row r="17" ht="15" customHeight="1">
      <c r="A17" t="s" s="3">
        <v>36</v>
      </c>
      <c r="B17" s="93">
        <v>0.102264924563978</v>
      </c>
      <c r="C17" s="35"/>
      <c r="D17" s="85"/>
      <c r="E17" s="85"/>
      <c r="F17" s="93">
        <v>0.102264924563978</v>
      </c>
      <c r="G17" s="35"/>
      <c r="H17" s="85"/>
      <c r="I17" s="2"/>
      <c r="J17" s="93">
        <v>0.102264924563978</v>
      </c>
      <c r="K17" s="35"/>
      <c r="L17" s="85"/>
      <c r="M17" s="2"/>
      <c r="N17" s="94"/>
      <c r="O17" s="35"/>
      <c r="P17" s="86"/>
      <c r="Q17" s="6"/>
      <c r="R17" s="94"/>
      <c r="S17" s="35"/>
      <c r="T17" s="6"/>
      <c r="U17" s="6"/>
      <c r="V17" s="6"/>
      <c r="W17" s="6"/>
      <c r="X17" s="6"/>
    </row>
    <row r="18" ht="15.75" customHeight="1">
      <c r="A18" t="s" s="95">
        <v>37</v>
      </c>
      <c r="B18" s="52">
        <v>-0.03626927491186642</v>
      </c>
      <c r="C18" s="87">
        <v>-217615.6494711985</v>
      </c>
      <c r="D18" s="50"/>
      <c r="E18" s="50"/>
      <c r="F18" s="52">
        <v>-0.04709696029346869</v>
      </c>
      <c r="G18" s="87">
        <v>-376775.6823477495</v>
      </c>
      <c r="H18" s="50"/>
      <c r="I18" s="49"/>
      <c r="J18" s="52">
        <v>-0.06705807980812115</v>
      </c>
      <c r="K18" s="87">
        <v>-2481148.952900482</v>
      </c>
      <c r="L18" s="50"/>
      <c r="M18" s="49"/>
      <c r="N18" s="88"/>
      <c r="O18" s="87"/>
      <c r="P18" s="88"/>
      <c r="Q18" s="52"/>
      <c r="R18" s="88"/>
      <c r="S18" s="87"/>
      <c r="T18" s="52"/>
      <c r="U18" s="52"/>
      <c r="V18" s="52"/>
      <c r="W18" s="6"/>
      <c r="X18" s="6"/>
    </row>
    <row r="19" ht="15.75" customHeight="1">
      <c r="A19" s="57"/>
      <c r="B19" s="57"/>
      <c r="C19" s="57"/>
      <c r="D19" s="89"/>
      <c r="E19" s="89"/>
      <c r="F19" s="57"/>
      <c r="G19" s="57"/>
      <c r="H19" s="89"/>
      <c r="I19" s="57"/>
      <c r="J19" s="57"/>
      <c r="K19" s="57"/>
      <c r="L19" s="89"/>
      <c r="M19" s="57"/>
      <c r="N19" s="90"/>
      <c r="O19" s="91"/>
      <c r="P19" s="92"/>
      <c r="Q19" s="91"/>
      <c r="R19" s="90"/>
      <c r="S19" s="91"/>
      <c r="T19" s="91"/>
      <c r="U19" s="91"/>
      <c r="V19" s="91"/>
      <c r="W19" s="6"/>
      <c r="X19" s="6"/>
    </row>
    <row r="20" ht="15" customHeight="1">
      <c r="A20" t="s" s="20">
        <v>38</v>
      </c>
      <c r="B20" s="2"/>
      <c r="C20" s="2"/>
      <c r="D20" s="85"/>
      <c r="E20" s="85"/>
      <c r="F20" s="2"/>
      <c r="G20" s="2"/>
      <c r="H20" s="85"/>
      <c r="I20" s="2"/>
      <c r="J20" s="2"/>
      <c r="K20" s="2"/>
      <c r="L20" s="85"/>
      <c r="M20" s="2"/>
      <c r="N20" s="19"/>
      <c r="O20" s="6"/>
      <c r="P20" s="86"/>
      <c r="Q20" s="6"/>
      <c r="R20" s="19"/>
      <c r="S20" s="6"/>
      <c r="T20" s="6"/>
      <c r="U20" s="6"/>
      <c r="V20" s="6"/>
      <c r="W20" s="6"/>
      <c r="X20" s="6"/>
    </row>
    <row r="21" ht="15" customHeight="1">
      <c r="A21" t="s" s="3">
        <v>35</v>
      </c>
      <c r="B21" s="6">
        <v>-0.03100950658246504</v>
      </c>
      <c r="C21" s="35">
        <v>-186057.0394947903</v>
      </c>
      <c r="D21" s="85"/>
      <c r="E21" s="85"/>
      <c r="F21" s="6">
        <v>-0.04107042627011168</v>
      </c>
      <c r="G21" s="35">
        <v>-328563.4101608935</v>
      </c>
      <c r="H21" s="85"/>
      <c r="I21" s="2"/>
      <c r="J21" s="6">
        <v>-0.06388308375079813</v>
      </c>
      <c r="K21" s="35">
        <v>-2363674.098779531</v>
      </c>
      <c r="L21" s="85"/>
      <c r="M21" s="2"/>
      <c r="N21" s="86"/>
      <c r="O21" s="35"/>
      <c r="P21" s="86"/>
      <c r="Q21" s="6"/>
      <c r="R21" s="86"/>
      <c r="S21" s="35"/>
      <c r="T21" s="6"/>
      <c r="U21" s="6"/>
      <c r="V21" s="6"/>
      <c r="W21" s="6"/>
      <c r="X21" s="6"/>
    </row>
    <row r="22" ht="15" customHeight="1">
      <c r="A22" t="s" s="3">
        <v>39</v>
      </c>
      <c r="B22" s="6">
        <v>-0.1086157069709266</v>
      </c>
      <c r="C22" s="35"/>
      <c r="D22" s="85"/>
      <c r="E22" s="85"/>
      <c r="F22" s="6">
        <v>-0.1365352698492914</v>
      </c>
      <c r="G22" s="35"/>
      <c r="H22" s="85"/>
      <c r="I22" s="2"/>
      <c r="J22" s="6">
        <v>-0.1981506839278624</v>
      </c>
      <c r="K22" s="35"/>
      <c r="L22" s="85"/>
      <c r="M22" s="2"/>
      <c r="N22" s="86"/>
      <c r="O22" s="35"/>
      <c r="P22" s="86"/>
      <c r="Q22" s="6"/>
      <c r="R22" s="86"/>
      <c r="S22" s="35"/>
      <c r="T22" s="6"/>
      <c r="U22" s="6"/>
      <c r="V22" s="6"/>
      <c r="W22" s="6"/>
      <c r="X22" s="6"/>
    </row>
    <row r="23" ht="15.75" customHeight="1">
      <c r="A23" t="s" s="95">
        <v>37</v>
      </c>
      <c r="B23" s="52">
        <v>-0.0362052356569755</v>
      </c>
      <c r="C23" s="87">
        <v>-217231.413941853</v>
      </c>
      <c r="D23" s="50"/>
      <c r="E23" s="50"/>
      <c r="F23" s="52">
        <v>-0.04551175661643043</v>
      </c>
      <c r="G23" s="87">
        <v>-364094.0529314434</v>
      </c>
      <c r="H23" s="50"/>
      <c r="I23" s="49"/>
      <c r="J23" s="52">
        <v>-0.06605022797595408</v>
      </c>
      <c r="K23" s="87">
        <v>-2443858.435110301</v>
      </c>
      <c r="L23" s="50"/>
      <c r="M23" s="49"/>
      <c r="N23" s="88"/>
      <c r="O23" s="87"/>
      <c r="P23" s="88"/>
      <c r="Q23" s="52"/>
      <c r="R23" s="88"/>
      <c r="S23" s="87"/>
      <c r="T23" s="52"/>
      <c r="U23" s="52"/>
      <c r="V23" s="52"/>
      <c r="W23" s="6"/>
      <c r="X23" s="6"/>
    </row>
    <row r="24" ht="15.75" customHeight="1">
      <c r="A24" s="57"/>
      <c r="B24" s="91"/>
      <c r="C24" s="96"/>
      <c r="D24" s="89"/>
      <c r="E24" s="89"/>
      <c r="F24" s="91"/>
      <c r="G24" s="96"/>
      <c r="H24" s="89"/>
      <c r="I24" s="57"/>
      <c r="J24" s="91"/>
      <c r="K24" s="96"/>
      <c r="L24" s="89"/>
      <c r="M24" s="57"/>
      <c r="N24" s="92"/>
      <c r="O24" s="96"/>
      <c r="P24" s="92"/>
      <c r="Q24" s="91"/>
      <c r="R24" s="92"/>
      <c r="S24" s="96"/>
      <c r="T24" s="91"/>
      <c r="U24" s="91"/>
      <c r="V24" s="91"/>
      <c r="W24" s="6"/>
      <c r="X24" s="6"/>
    </row>
    <row r="25" ht="15" customHeight="1">
      <c r="A25" t="s" s="20">
        <v>40</v>
      </c>
      <c r="B25" s="6"/>
      <c r="C25" s="35"/>
      <c r="D25" s="85"/>
      <c r="E25" s="85"/>
      <c r="F25" s="6"/>
      <c r="G25" s="35"/>
      <c r="H25" s="85"/>
      <c r="I25" s="2"/>
      <c r="J25" s="6"/>
      <c r="K25" s="35"/>
      <c r="L25" s="85"/>
      <c r="M25" s="2"/>
      <c r="N25" s="86"/>
      <c r="O25" s="35"/>
      <c r="P25" s="86"/>
      <c r="Q25" s="6"/>
      <c r="R25" s="86"/>
      <c r="S25" s="35"/>
      <c r="T25" s="6"/>
      <c r="U25" s="6"/>
      <c r="V25" s="6"/>
      <c r="W25" s="6"/>
      <c r="X25" s="6"/>
    </row>
    <row r="26" ht="15" customHeight="1">
      <c r="A26" t="s" s="3">
        <v>41</v>
      </c>
      <c r="B26" s="6">
        <v>0.001263930235934569</v>
      </c>
      <c r="C26" s="35"/>
      <c r="D26" s="85"/>
      <c r="E26" s="85"/>
      <c r="F26" s="6">
        <v>-0.0001098405661793387</v>
      </c>
      <c r="G26" s="35"/>
      <c r="H26" s="85"/>
      <c r="I26" s="2"/>
      <c r="J26" s="6">
        <v>-0.00224401395893019</v>
      </c>
      <c r="K26" s="35"/>
      <c r="L26" s="85"/>
      <c r="M26" s="2"/>
      <c r="N26" s="86"/>
      <c r="O26" s="35"/>
      <c r="P26" s="86"/>
      <c r="Q26" s="6"/>
      <c r="R26" s="86"/>
      <c r="S26" s="35"/>
      <c r="T26" s="6"/>
      <c r="U26" s="6"/>
      <c r="V26" s="6"/>
      <c r="W26" s="6"/>
      <c r="X26" s="6"/>
    </row>
    <row r="27" ht="15" customHeight="1">
      <c r="A27" t="s" s="3">
        <v>42</v>
      </c>
      <c r="B27" s="6">
        <v>0.01992546245072832</v>
      </c>
      <c r="C27" s="35"/>
      <c r="D27" s="85"/>
      <c r="E27" s="85"/>
      <c r="F27" s="6">
        <v>0.02454998856216651</v>
      </c>
      <c r="G27" s="35"/>
      <c r="H27" s="85"/>
      <c r="I27" s="2"/>
      <c r="J27" s="6">
        <v>0.0332346033167964</v>
      </c>
      <c r="K27" s="35"/>
      <c r="L27" s="85"/>
      <c r="M27" s="2"/>
      <c r="N27" s="86"/>
      <c r="O27" s="35"/>
      <c r="P27" s="86"/>
      <c r="Q27" s="6"/>
      <c r="R27" s="86"/>
      <c r="S27" s="35"/>
      <c r="T27" s="6"/>
      <c r="U27" s="6"/>
      <c r="V27" s="6"/>
      <c r="W27" s="6"/>
      <c r="X27" s="6"/>
    </row>
    <row r="28" ht="15" customHeight="1">
      <c r="A28" t="s" s="97">
        <v>43</v>
      </c>
      <c r="B28" s="98">
        <v>0.06343291851117711</v>
      </c>
      <c r="C28" s="98"/>
      <c r="D28" s="99"/>
      <c r="E28" s="99"/>
      <c r="F28" s="98">
        <v>-0.004474159566355635</v>
      </c>
      <c r="G28" s="98"/>
      <c r="H28" s="99"/>
      <c r="I28" s="98"/>
      <c r="J28" s="98">
        <v>-0.06752040749636661</v>
      </c>
      <c r="K28" s="98"/>
      <c r="L28" s="99"/>
      <c r="M28" s="98"/>
      <c r="N28" t="s" s="100">
        <v>44</v>
      </c>
      <c r="O28" s="98"/>
      <c r="P28" s="99"/>
      <c r="Q28" s="98"/>
      <c r="R28" s="99"/>
      <c r="S28" s="35"/>
      <c r="T28" s="6"/>
      <c r="U28" s="6"/>
      <c r="V28" s="6"/>
      <c r="W28" s="6"/>
      <c r="X28" s="6"/>
    </row>
    <row r="29" ht="15" customHeight="1">
      <c r="A29" t="s" s="97">
        <v>45</v>
      </c>
      <c r="B29" s="6">
        <v>0.01291216737446903</v>
      </c>
      <c r="C29" s="98"/>
      <c r="D29" s="99"/>
      <c r="E29" s="99"/>
      <c r="F29" s="6">
        <v>0.01630690914464608</v>
      </c>
      <c r="G29" s="98"/>
      <c r="H29" s="99"/>
      <c r="I29" s="98"/>
      <c r="J29" s="6">
        <v>0.02039543204327064</v>
      </c>
      <c r="K29" s="98"/>
      <c r="L29" s="99"/>
      <c r="M29" s="98"/>
      <c r="N29" s="86"/>
      <c r="O29" s="98"/>
      <c r="P29" s="99"/>
      <c r="Q29" s="98"/>
      <c r="R29" s="86"/>
      <c r="S29" s="35"/>
      <c r="T29" s="6"/>
      <c r="U29" s="6"/>
      <c r="V29" s="6"/>
      <c r="W29" s="6"/>
      <c r="X29" s="6"/>
    </row>
    <row r="30" ht="15" customHeight="1">
      <c r="A30" t="s" s="97">
        <v>46</v>
      </c>
      <c r="B30" s="101">
        <v>0.09788676054755249</v>
      </c>
      <c r="C30" s="98"/>
      <c r="D30" s="99"/>
      <c r="E30" s="99"/>
      <c r="F30" s="101">
        <v>-0.006735829899156688</v>
      </c>
      <c r="G30" s="98"/>
      <c r="H30" s="99"/>
      <c r="I30" s="98"/>
      <c r="J30" s="101">
        <v>-0.1100253210703909</v>
      </c>
      <c r="K30" s="98"/>
      <c r="L30" s="99"/>
      <c r="M30" s="98"/>
      <c r="N30" s="102"/>
      <c r="O30" s="98"/>
      <c r="P30" s="99"/>
      <c r="Q30" s="98"/>
      <c r="R30" s="102"/>
      <c r="S30" s="35"/>
      <c r="T30" s="6"/>
      <c r="U30" s="6"/>
      <c r="V30" s="6"/>
      <c r="W30" s="6"/>
      <c r="X30" s="6"/>
    </row>
    <row r="31" ht="15" customHeight="1">
      <c r="A31" t="s" s="103">
        <v>47</v>
      </c>
      <c r="B31" s="104">
        <f>((D96/D36)^(1/5))-1</f>
        <v>0.04076817188816673</v>
      </c>
      <c r="C31" s="105"/>
      <c r="D31" s="99"/>
      <c r="E31" s="106"/>
      <c r="F31" s="104">
        <f>((H96/H36)^(1/5))-1</f>
        <v>0.02257640519215576</v>
      </c>
      <c r="G31" s="105"/>
      <c r="H31" s="99"/>
      <c r="I31" s="107"/>
      <c r="J31" s="104">
        <f>((L96/L36)^(1/5))-1</f>
        <v>-0.006204144815510459</v>
      </c>
      <c r="K31" s="105"/>
      <c r="L31" s="99"/>
      <c r="M31" s="107"/>
      <c r="N31" s="108">
        <f>((P96/P36)^(1/5))-1</f>
        <v>0.01045636509467962</v>
      </c>
      <c r="O31" s="105"/>
      <c r="P31" s="99"/>
      <c r="Q31" s="107"/>
      <c r="R31" s="108">
        <f>((T96/T36)^(1/5))-1</f>
        <v>0.07089177834810378</v>
      </c>
      <c r="S31" s="109"/>
      <c r="T31" s="6"/>
      <c r="U31" s="6"/>
      <c r="V31" s="6"/>
      <c r="W31" s="6"/>
      <c r="X31" s="6"/>
    </row>
    <row r="32" ht="15" customHeight="1">
      <c r="A32" t="s" s="103">
        <v>48</v>
      </c>
      <c r="B32" s="104">
        <f>MAX(E37:E96)</f>
        <v>0.09933677533649089</v>
      </c>
      <c r="C32" s="105"/>
      <c r="D32" s="99"/>
      <c r="E32" s="106"/>
      <c r="F32" s="104">
        <f>MAX(I37:I96)</f>
        <v>0.197192755131571</v>
      </c>
      <c r="G32" s="105"/>
      <c r="H32" s="99"/>
      <c r="I32" s="107"/>
      <c r="J32" s="104">
        <f>MAX(M37:M96)</f>
        <v>0.3375279791790343</v>
      </c>
      <c r="K32" s="105"/>
      <c r="L32" s="99"/>
      <c r="M32" s="107"/>
      <c r="N32" s="108">
        <f>MAX(Q37:Q96)</f>
        <v>0.2612939503184146</v>
      </c>
      <c r="O32" s="105"/>
      <c r="P32" s="99"/>
      <c r="Q32" s="107"/>
      <c r="R32" s="108">
        <f>MAX((U37:U96))</f>
        <v>0.04969303125408231</v>
      </c>
      <c r="S32" s="109"/>
      <c r="T32" s="6"/>
      <c r="U32" s="6"/>
      <c r="V32" s="6"/>
      <c r="W32" s="6"/>
      <c r="X32" s="6"/>
    </row>
    <row r="33" ht="15.75" customHeight="1">
      <c r="A33" t="s" s="110">
        <v>49</v>
      </c>
      <c r="B33" s="111">
        <f>B31/B32</f>
        <v>0.4104036168888073</v>
      </c>
      <c r="C33" s="112"/>
      <c r="D33" s="113"/>
      <c r="E33" s="114"/>
      <c r="F33" s="111">
        <f>F31/F32</f>
        <v>0.1144890195235232</v>
      </c>
      <c r="G33" s="112"/>
      <c r="H33" s="113"/>
      <c r="I33" s="115"/>
      <c r="J33" s="111">
        <f>J31/J32</f>
        <v>-0.01838112748638123</v>
      </c>
      <c r="K33" s="112"/>
      <c r="L33" s="113"/>
      <c r="M33" s="115"/>
      <c r="N33" s="116">
        <f>(N31/N32)</f>
        <v>0.0400176317972055</v>
      </c>
      <c r="O33" s="112"/>
      <c r="P33" s="113"/>
      <c r="Q33" s="115"/>
      <c r="R33" s="116">
        <f>R31/R32</f>
        <v>1.426593962151987</v>
      </c>
      <c r="S33" s="117"/>
      <c r="T33" s="52"/>
      <c r="U33" s="52"/>
      <c r="V33" s="52"/>
      <c r="W33" s="6"/>
      <c r="X33" s="6"/>
    </row>
    <row r="34" ht="15.75" customHeight="1">
      <c r="A34" t="s" s="118">
        <v>48</v>
      </c>
      <c r="B34" s="119"/>
      <c r="C34" s="119"/>
      <c r="D34" s="120"/>
      <c r="E34" s="121"/>
      <c r="F34" s="119"/>
      <c r="G34" s="119"/>
      <c r="H34" s="120"/>
      <c r="I34" s="119"/>
      <c r="J34" s="119"/>
      <c r="K34" s="119"/>
      <c r="L34" s="120"/>
      <c r="M34" s="119"/>
      <c r="N34" s="121"/>
      <c r="O34" s="119"/>
      <c r="P34" s="120"/>
      <c r="Q34" s="119"/>
      <c r="R34" s="121"/>
      <c r="S34" s="96"/>
      <c r="T34" s="61"/>
      <c r="U34" s="91"/>
      <c r="V34" s="91"/>
      <c r="W34" s="6"/>
      <c r="X34" s="6"/>
    </row>
    <row r="35" ht="15" customHeight="1">
      <c r="A35" s="2"/>
      <c r="B35" s="2"/>
      <c r="C35" s="122"/>
      <c r="D35" t="s" s="123">
        <v>50</v>
      </c>
      <c r="E35" s="124"/>
      <c r="F35" s="2"/>
      <c r="G35" s="122"/>
      <c r="H35" t="s" s="123">
        <v>50</v>
      </c>
      <c r="I35" s="125"/>
      <c r="J35" s="2"/>
      <c r="K35" s="122"/>
      <c r="L35" t="s" s="123">
        <v>50</v>
      </c>
      <c r="M35" s="125"/>
      <c r="N35" s="19"/>
      <c r="O35" s="122"/>
      <c r="P35" t="s" s="123">
        <v>50</v>
      </c>
      <c r="Q35" s="125"/>
      <c r="R35" s="86"/>
      <c r="S35" s="122"/>
      <c r="T35" t="s" s="126">
        <v>50</v>
      </c>
      <c r="U35" s="125"/>
      <c r="V35" s="6"/>
      <c r="W35" s="6"/>
      <c r="X35" s="6"/>
    </row>
    <row r="36" ht="15" customHeight="1">
      <c r="A36" t="s" s="20">
        <v>51</v>
      </c>
      <c r="B36" t="s" s="127">
        <v>52</v>
      </c>
      <c r="C36" t="s" s="126">
        <v>53</v>
      </c>
      <c r="D36" s="128">
        <v>100</v>
      </c>
      <c r="E36" t="s" s="123">
        <v>54</v>
      </c>
      <c r="F36" t="s" s="129">
        <v>52</v>
      </c>
      <c r="G36" t="s" s="126">
        <v>53</v>
      </c>
      <c r="H36" s="128">
        <v>100</v>
      </c>
      <c r="I36" t="s" s="126">
        <v>54</v>
      </c>
      <c r="J36" t="s" s="129">
        <v>52</v>
      </c>
      <c r="K36" t="s" s="126">
        <v>53</v>
      </c>
      <c r="L36" s="128">
        <v>100</v>
      </c>
      <c r="M36" t="s" s="126">
        <v>54</v>
      </c>
      <c r="N36" t="s" s="130">
        <v>52</v>
      </c>
      <c r="O36" t="s" s="126">
        <v>53</v>
      </c>
      <c r="P36" s="128">
        <v>100</v>
      </c>
      <c r="Q36" t="s" s="126">
        <v>54</v>
      </c>
      <c r="R36" t="s" s="130">
        <v>52</v>
      </c>
      <c r="S36" t="s" s="126">
        <v>53</v>
      </c>
      <c r="T36" s="131">
        <v>100</v>
      </c>
      <c r="U36" t="s" s="126">
        <v>54</v>
      </c>
      <c r="V36" t="s" s="132">
        <v>52</v>
      </c>
      <c r="W36" s="2"/>
      <c r="X36" s="2"/>
    </row>
    <row r="37" ht="15" customHeight="1">
      <c r="A37" s="4">
        <v>133</v>
      </c>
      <c r="B37" s="133">
        <v>-0.03120540042264207</v>
      </c>
      <c r="C37" s="104">
        <f>B37+1</f>
        <v>0.9687945995773579</v>
      </c>
      <c r="D37" s="134">
        <f>D36*C37</f>
        <v>96.87945995773579</v>
      </c>
      <c r="E37" s="135">
        <f>-(D37-MAX(D$36:D37))/MAX(D$36:D37)</f>
        <v>0.0312054004226421</v>
      </c>
      <c r="F37" s="136">
        <v>-0.03661150056158149</v>
      </c>
      <c r="G37" s="104">
        <f>F37+1</f>
        <v>0.9633884994384185</v>
      </c>
      <c r="H37" s="134">
        <f>(H36*G37)</f>
        <v>96.33884994384185</v>
      </c>
      <c r="I37" s="104">
        <f>-(H37-MAX(H$36:H37))/MAX(H$36:H37)</f>
        <v>0.03661150056158149</v>
      </c>
      <c r="J37" s="136">
        <v>-0.04376131463266195</v>
      </c>
      <c r="K37" s="104">
        <f>J37+1</f>
        <v>0.956238685367338</v>
      </c>
      <c r="L37" s="134">
        <f>(L36*K37)</f>
        <v>95.62386853673381</v>
      </c>
      <c r="M37" s="104">
        <f>-(L37-MAX(L$36:L37))/MAX(L$36:L37)</f>
        <v>0.0437613146326619</v>
      </c>
      <c r="N37" s="108">
        <f>($N$2*'Data'!E3)+($N$3*'Data'!H3)+($N$4*'Data'!J3)</f>
        <v>-0.04002953203815923</v>
      </c>
      <c r="O37" s="104">
        <f>N37+1</f>
        <v>0.9599704679618408</v>
      </c>
      <c r="P37" s="134">
        <f>(P36*O37)</f>
        <v>95.99704679618408</v>
      </c>
      <c r="Q37" s="104">
        <f>-(P37-MAX(P$36:P37))/MAX(P$36:P37)</f>
        <v>0.0400295320381592</v>
      </c>
      <c r="R37" s="108">
        <f>($R$2*'Data'!E3)+($R$3*'Data'!H3)+($R$4*'Data'!J3)</f>
        <v>-0.02575629438470129</v>
      </c>
      <c r="S37" s="104">
        <f>R37+1</f>
        <v>0.9742437056152987</v>
      </c>
      <c r="T37" s="137">
        <f>(T36*S37)</f>
        <v>97.42437056152987</v>
      </c>
      <c r="U37" s="104">
        <f>-(T37-MAX(T$36:T37))/MAX(T$36:T37)</f>
        <v>0.0257562943847013</v>
      </c>
      <c r="V37" s="75">
        <f>'Data'!J3</f>
        <v>0.0042455633862615</v>
      </c>
      <c r="W37" s="2"/>
      <c r="X37" s="2"/>
    </row>
    <row r="38" ht="15" customHeight="1">
      <c r="A38" s="4">
        <v>134</v>
      </c>
      <c r="B38" s="133">
        <v>0.004955512266702842</v>
      </c>
      <c r="C38" s="104">
        <f>B38+1</f>
        <v>1.004955512266703</v>
      </c>
      <c r="D38" s="134">
        <f>D37*C38</f>
        <v>97.3595473099479</v>
      </c>
      <c r="E38" s="135">
        <f>-(D38-MAX(D$36:D38))/MAX(D$36:D38)</f>
        <v>0.02640452690052101</v>
      </c>
      <c r="F38" s="136">
        <v>0.005570254129298896</v>
      </c>
      <c r="G38" s="104">
        <f>F38+1</f>
        <v>1.005570254129299</v>
      </c>
      <c r="H38" s="134">
        <f>(H37*G38)</f>
        <v>96.87548182055343</v>
      </c>
      <c r="I38" s="104">
        <f>-(H38-MAX(H$36:H38))/MAX(H$36:H38)</f>
        <v>0.03124518179446568</v>
      </c>
      <c r="J38" s="136">
        <v>0.00650032849774334</v>
      </c>
      <c r="K38" s="104">
        <f>J38+1</f>
        <v>1.006500328497743</v>
      </c>
      <c r="L38" s="134">
        <f>(L37*K38)</f>
        <v>96.24545509444761</v>
      </c>
      <c r="M38" s="104">
        <f>-(L38-MAX(L$36:L38))/MAX(L$36:L38)</f>
        <v>0.03754544905552393</v>
      </c>
      <c r="N38" s="108">
        <f>($N$2*'Data'!E4)+($N$3*'Data'!H4)+($N$4*'Data'!J4)</f>
        <v>0.005970632497441369</v>
      </c>
      <c r="O38" s="104">
        <f>N38+1</f>
        <v>1.005970632497441</v>
      </c>
      <c r="P38" s="134">
        <f>(P37*O38)</f>
        <v>96.57020988344378</v>
      </c>
      <c r="Q38" s="104">
        <f>-(P38-MAX(P$36:P38))/MAX(P$36:P38)</f>
        <v>0.03429790116556219</v>
      </c>
      <c r="R38" s="108">
        <f>($R$2*'Data'!E4)+($R$3*'Data'!H4)+($R$4*'Data'!J4)</f>
        <v>0.003970098185926627</v>
      </c>
      <c r="S38" s="104">
        <f>R38+1</f>
        <v>1.003970098185927</v>
      </c>
      <c r="T38" s="137">
        <f>(T37*S38)</f>
        <v>97.81115487836124</v>
      </c>
      <c r="U38" s="104">
        <f>-(T38-MAX(T$36:T38))/MAX(T$36:T38)</f>
        <v>0.02188845121638764</v>
      </c>
      <c r="V38" s="75">
        <f>'Data'!J4</f>
        <v>0.00471379047941147</v>
      </c>
      <c r="W38" s="2"/>
      <c r="X38" s="2"/>
    </row>
    <row r="39" ht="15" customHeight="1">
      <c r="A39" s="4">
        <v>135</v>
      </c>
      <c r="B39" s="133">
        <v>0.0247982234409026</v>
      </c>
      <c r="C39" s="104">
        <f>B39+1</f>
        <v>1.024798223440903</v>
      </c>
      <c r="D39" s="134">
        <f>D38*C39</f>
        <v>99.7738911182451</v>
      </c>
      <c r="E39" s="135">
        <f>-(D39-MAX(D$36:D39))/MAX(D$36:D39)</f>
        <v>0.002261088817548966</v>
      </c>
      <c r="F39" s="136">
        <v>0.03107183744226516</v>
      </c>
      <c r="G39" s="104">
        <f>F39+1</f>
        <v>1.031071837442265</v>
      </c>
      <c r="H39" s="134">
        <f>(H38*G39)</f>
        <v>99.88558104382278</v>
      </c>
      <c r="I39" s="104">
        <f>-(H39-MAX(H$36:H39))/MAX(H$36:H39)</f>
        <v>0.00114418956177218</v>
      </c>
      <c r="J39" s="136">
        <v>0.04001865266337022</v>
      </c>
      <c r="K39" s="104">
        <f>J39+1</f>
        <v>1.04001865266337</v>
      </c>
      <c r="L39" s="134">
        <f>(L38*K39)</f>
        <v>100.0970685323003</v>
      </c>
      <c r="M39" s="104">
        <f>-(L39-MAX(L$36:L39))/MAX(L$36:L39)</f>
        <v>0</v>
      </c>
      <c r="N39" s="108">
        <f>($N$2*'Data'!E5)+($N$3*'Data'!H5)+($N$4*'Data'!J5)</f>
        <v>0.03510332596505693</v>
      </c>
      <c r="O39" s="104">
        <f>N39+1</f>
        <v>1.035103325965057</v>
      </c>
      <c r="P39" s="134">
        <f>(P38*O39)</f>
        <v>99.96014543949626</v>
      </c>
      <c r="Q39" s="104">
        <f>-(P39-MAX(P$36:P39))/MAX(P$36:P39)</f>
        <v>0.0003985456050374125</v>
      </c>
      <c r="R39" s="108">
        <f>($R$2*'Data'!E5)+($R$3*'Data'!H5)+($R$4*'Data'!J5)</f>
        <v>0.01644446962920726</v>
      </c>
      <c r="S39" s="104">
        <f>R39+1</f>
        <v>1.016444469629207</v>
      </c>
      <c r="T39" s="137">
        <f>(T38*S39)</f>
        <v>99.41960744415613</v>
      </c>
      <c r="U39" s="104">
        <f>-(T39-MAX(T$36:T39))/MAX(T$36:T39)</f>
        <v>0.00580392555843872</v>
      </c>
      <c r="V39" s="75">
        <f>'Data'!J5</f>
        <v>0.004691674906902817</v>
      </c>
      <c r="W39" s="2"/>
      <c r="X39" s="2"/>
    </row>
    <row r="40" ht="15" customHeight="1">
      <c r="A40" s="4">
        <v>136</v>
      </c>
      <c r="B40" s="133">
        <v>-0.02612418999892441</v>
      </c>
      <c r="C40" s="104">
        <f>B40+1</f>
        <v>0.9738758100010756</v>
      </c>
      <c r="D40" s="134">
        <f>D39*C40</f>
        <v>97.16737902974008</v>
      </c>
      <c r="E40" s="135">
        <f>-(D40-MAX(D$36:D40))/MAX(D$36:D40)</f>
        <v>0.02832620970259924</v>
      </c>
      <c r="F40" s="136">
        <v>-0.02833441227826869</v>
      </c>
      <c r="G40" s="104">
        <f>F40+1</f>
        <v>0.9716655877217313</v>
      </c>
      <c r="H40" s="134">
        <f>(H39*G40)</f>
        <v>97.05538180987269</v>
      </c>
      <c r="I40" s="104">
        <f>-(H40-MAX(H$36:H40))/MAX(H$36:H40)</f>
        <v>0.02944618190127315</v>
      </c>
      <c r="J40" s="136">
        <v>-0.03074758177999387</v>
      </c>
      <c r="K40" s="104">
        <f>J40+1</f>
        <v>0.9692524182200062</v>
      </c>
      <c r="L40" s="134">
        <f>(L39*K40)</f>
        <v>97.01932573166575</v>
      </c>
      <c r="M40" s="104">
        <f>-(L40-MAX(L$36:L40))/MAX(L$36:L40)</f>
        <v>0.03074758177999386</v>
      </c>
      <c r="N40" s="108">
        <f>($N$2*'Data'!E6)+($N$3*'Data'!H6)+($N$4*'Data'!J6)</f>
        <v>-0.02968084036811335</v>
      </c>
      <c r="O40" s="104">
        <f>N40+1</f>
        <v>0.9703191596318866</v>
      </c>
      <c r="P40" s="134">
        <f>(P39*O40)</f>
        <v>96.99324431953318</v>
      </c>
      <c r="Q40" s="104">
        <f>-(P40-MAX(P$36:P40))/MAX(P$36:P40)</f>
        <v>0.03006755680466824</v>
      </c>
      <c r="R40" s="108">
        <f>($R$2*'Data'!E6)+($R$3*'Data'!H6)+($R$4*'Data'!J6)</f>
        <v>-0.02548997992898409</v>
      </c>
      <c r="S40" s="104">
        <f>R40+1</f>
        <v>0.9745100200710159</v>
      </c>
      <c r="T40" s="137">
        <f>(T39*S40)</f>
        <v>96.88540364585711</v>
      </c>
      <c r="U40" s="104">
        <f>-(T40-MAX(T$36:T40))/MAX(T$36:T40)</f>
        <v>0.0311459635414289</v>
      </c>
      <c r="V40" s="75">
        <f>'Data'!J6</f>
        <v>0.004879172425346537</v>
      </c>
      <c r="W40" s="2"/>
      <c r="X40" s="2"/>
    </row>
    <row r="41" ht="15" customHeight="1">
      <c r="A41" s="4">
        <v>137</v>
      </c>
      <c r="B41" s="133">
        <v>0.00265352491083057</v>
      </c>
      <c r="C41" s="104">
        <f>B41+1</f>
        <v>1.002653524910831</v>
      </c>
      <c r="D41" s="134">
        <f>D40*C41</f>
        <v>97.42521509051561</v>
      </c>
      <c r="E41" s="135">
        <f>-(D41-MAX(D$36:D41))/MAX(D$36:D41)</f>
        <v>0.02574784909484393</v>
      </c>
      <c r="F41" s="136">
        <v>-0.001998606587363394</v>
      </c>
      <c r="G41" s="104">
        <f>F41+1</f>
        <v>0.9980013934126366</v>
      </c>
      <c r="H41" s="134">
        <f>(H40*G41)</f>
        <v>96.86140628444841</v>
      </c>
      <c r="I41" s="104">
        <f>-(H41-MAX(H$36:H41))/MAX(H$36:H41)</f>
        <v>0.03138593715551594</v>
      </c>
      <c r="J41" s="136">
        <v>-0.009030691460227733</v>
      </c>
      <c r="K41" s="104">
        <f>J41+1</f>
        <v>0.9909693085397723</v>
      </c>
      <c r="L41" s="134">
        <f>(L40*K41)</f>
        <v>96.14317413530374</v>
      </c>
      <c r="M41" s="104">
        <f>-(L41-MAX(L$36:L41))/MAX(L$36:L41)</f>
        <v>0.03950060131601835</v>
      </c>
      <c r="N41" s="108">
        <f>($N$2*'Data'!E7)+($N$3*'Data'!H7)+($N$4*'Data'!J7)</f>
        <v>-0.005027880823746808</v>
      </c>
      <c r="O41" s="104">
        <f>N41+1</f>
        <v>0.9949721191762532</v>
      </c>
      <c r="P41" s="134">
        <f>(P40*O41)</f>
        <v>96.505573846386</v>
      </c>
      <c r="Q41" s="104">
        <f>-(P41-MAX(P$36:P41))/MAX(P$36:P41)</f>
        <v>0.03494426153614</v>
      </c>
      <c r="R41" s="108">
        <f>($R$2*'Data'!E7)+($R$3*'Data'!H7)+($R$4*'Data'!J7)</f>
        <v>0.01009087920667549</v>
      </c>
      <c r="S41" s="104">
        <f>R41+1</f>
        <v>1.010090879206675</v>
      </c>
      <c r="T41" s="137">
        <f>(T40*S41)</f>
        <v>97.86306255093744</v>
      </c>
      <c r="U41" s="104">
        <f>-(T41-MAX(T$36:T41))/MAX(T$36:T41)</f>
        <v>0.02136937449062557</v>
      </c>
      <c r="V41" s="75">
        <f>'Data'!J7</f>
        <v>0.004688769875174547</v>
      </c>
      <c r="W41" s="2"/>
      <c r="X41" s="2"/>
    </row>
    <row r="42" ht="15" customHeight="1">
      <c r="A42" s="4">
        <v>138</v>
      </c>
      <c r="B42" s="133">
        <v>0.01863260423001434</v>
      </c>
      <c r="C42" s="104">
        <f>B42+1</f>
        <v>1.018632604230014</v>
      </c>
      <c r="D42" s="134">
        <f>D41*C42</f>
        <v>99.24050056532121</v>
      </c>
      <c r="E42" s="135">
        <f>-(D42-MAX(D$36:D42))/MAX(D$36:D42)</f>
        <v>0.007594994346787871</v>
      </c>
      <c r="F42" s="136">
        <v>0.02016581772570996</v>
      </c>
      <c r="G42" s="104">
        <f>F42+1</f>
        <v>1.02016581772571</v>
      </c>
      <c r="H42" s="134">
        <f>(H41*G42)</f>
        <v>98.81469574823653</v>
      </c>
      <c r="I42" s="104">
        <f>-(H42-MAX(H$36:H42))/MAX(H$36:H42)</f>
        <v>0.01185304251763469</v>
      </c>
      <c r="J42" s="136">
        <v>0.02207850886233232</v>
      </c>
      <c r="K42" s="104">
        <f>J42+1</f>
        <v>1.022078508862332</v>
      </c>
      <c r="L42" s="134">
        <f>(L41*K42)</f>
        <v>98.2658720575028</v>
      </c>
      <c r="M42" s="104">
        <f>-(L42-MAX(L$36:L42))/MAX(L$36:L42)</f>
        <v>0.01829420682990917</v>
      </c>
      <c r="N42" s="108">
        <f>($N$2*'Data'!E8)+($N$3*'Data'!H8)+($N$4*'Data'!J8)</f>
        <v>0.02112369358722</v>
      </c>
      <c r="O42" s="104">
        <f>N42+1</f>
        <v>1.02112369358722</v>
      </c>
      <c r="P42" s="134">
        <f>(P41*O42)</f>
        <v>98.5441280177759</v>
      </c>
      <c r="Q42" s="104">
        <f>-(P42-MAX(P$36:P42))/MAX(P$36:P42)</f>
        <v>0.01455871982224096</v>
      </c>
      <c r="R42" s="108">
        <f>($R$2*'Data'!E8)+($R$3*'Data'!H8)+($R$4*'Data'!J8)</f>
        <v>0.01744673660211826</v>
      </c>
      <c r="S42" s="104">
        <f>R42+1</f>
        <v>1.017446736602118</v>
      </c>
      <c r="T42" s="137">
        <f>(T41*S42)</f>
        <v>99.57045362634027</v>
      </c>
      <c r="U42" s="104">
        <f>-(T42-MAX(T$36:T42))/MAX(T$36:T42)</f>
        <v>0.004295463736597327</v>
      </c>
      <c r="V42" s="75">
        <f>'Data'!J8</f>
        <v>0.004853563428192154</v>
      </c>
      <c r="W42" s="2"/>
      <c r="X42" s="2"/>
    </row>
    <row r="43" ht="15" customHeight="1">
      <c r="A43" s="4">
        <v>139</v>
      </c>
      <c r="B43" s="133">
        <v>-0.01580363075372393</v>
      </c>
      <c r="C43" s="104">
        <f>B43+1</f>
        <v>0.9841963692462761</v>
      </c>
      <c r="D43" s="134">
        <f>D42*C43</f>
        <v>97.67214033857215</v>
      </c>
      <c r="E43" s="135">
        <f>-(D43-MAX(D$36:D43))/MAX(D$36:D43)</f>
        <v>0.02327859661427851</v>
      </c>
      <c r="F43" s="136">
        <v>-0.02013771304102261</v>
      </c>
      <c r="G43" s="104">
        <f>F43+1</f>
        <v>0.9798622869589774</v>
      </c>
      <c r="H43" s="134">
        <f>(H42*G43)</f>
        <v>96.82479376102259</v>
      </c>
      <c r="I43" s="104">
        <f>-(H43-MAX(H$36:H43))/MAX(H$36:H43)</f>
        <v>0.0317520623897741</v>
      </c>
      <c r="J43" s="136">
        <v>-0.02610644548314439</v>
      </c>
      <c r="K43" s="104">
        <f>J43+1</f>
        <v>0.9738935545168557</v>
      </c>
      <c r="L43" s="134">
        <f>(L42*K43)</f>
        <v>95.70049942577997</v>
      </c>
      <c r="M43" s="104">
        <f>-(L43-MAX(L$36:L43))/MAX(L$36:L43)</f>
        <v>0.04392305559979116</v>
      </c>
      <c r="N43" s="108">
        <f>($N$2*'Data'!E9)+($N$3*'Data'!H9)+($N$4*'Data'!J9)</f>
        <v>-0.02290162742888413</v>
      </c>
      <c r="O43" s="104">
        <f>N43+1</f>
        <v>0.9770983725711159</v>
      </c>
      <c r="P43" s="134">
        <f>(P42*O43)</f>
        <v>96.28730711260854</v>
      </c>
      <c r="Q43" s="104">
        <f>-(P43-MAX(P$36:P43))/MAX(P$36:P43)</f>
        <v>0.03712692887391455</v>
      </c>
      <c r="R43" s="108">
        <f>($R$2*'Data'!E9)+($R$3*'Data'!H9)+($R$4*'Data'!J9)</f>
        <v>-0.01069534901990176</v>
      </c>
      <c r="S43" s="104">
        <f>R43+1</f>
        <v>0.9893046509800982</v>
      </c>
      <c r="T43" s="137">
        <f>(T42*S43)</f>
        <v>98.50551287273662</v>
      </c>
      <c r="U43" s="104">
        <f>-(T43-MAX(T$36:T43))/MAX(T$36:T43)</f>
        <v>0.01494487127263383</v>
      </c>
      <c r="V43" s="75">
        <f>'Data'!J9</f>
        <v>0.004953969367956117</v>
      </c>
      <c r="W43" s="2"/>
      <c r="X43" s="2"/>
    </row>
    <row r="44" ht="15" customHeight="1">
      <c r="A44" s="4">
        <v>140</v>
      </c>
      <c r="B44" s="133">
        <v>0.01215805907256011</v>
      </c>
      <c r="C44" s="104">
        <f>B44+1</f>
        <v>1.01215805907256</v>
      </c>
      <c r="D44" s="134">
        <f>D43*C44</f>
        <v>98.85964399055189</v>
      </c>
      <c r="E44" s="135">
        <f>-(D44-MAX(D$36:D44))/MAX(D$36:D44)</f>
        <v>0.01140356009448112</v>
      </c>
      <c r="F44" s="136">
        <v>0.01848087203250674</v>
      </c>
      <c r="G44" s="104">
        <f>F44+1</f>
        <v>1.018480872032507</v>
      </c>
      <c r="H44" s="134">
        <f>(H43*G44)</f>
        <v>98.61420038409391</v>
      </c>
      <c r="I44" s="104">
        <f>-(H44-MAX(H$36:H44))/MAX(H$36:H44)</f>
        <v>0.01385799615906095</v>
      </c>
      <c r="J44" s="136">
        <v>0.02790176651687577</v>
      </c>
      <c r="K44" s="104">
        <f>J44+1</f>
        <v>1.027901766516876</v>
      </c>
      <c r="L44" s="134">
        <f>(L43*K44)</f>
        <v>98.37071241630647</v>
      </c>
      <c r="M44" s="104">
        <f>-(L44-MAX(L$36:L44))/MAX(L$36:L44)</f>
        <v>0.01724681992496859</v>
      </c>
      <c r="N44" s="108">
        <f>($N$2*'Data'!E10)+($N$3*'Data'!H10)+($N$4*'Data'!J10)</f>
        <v>0.02258436796091696</v>
      </c>
      <c r="O44" s="104">
        <f>N44+1</f>
        <v>1.022584367960917</v>
      </c>
      <c r="P44" s="134">
        <f>(P43*O44)</f>
        <v>98.46189508640552</v>
      </c>
      <c r="Q44" s="104">
        <f>-(P44-MAX(P$36:P44))/MAX(P$36:P44)</f>
        <v>0.01538104913594481</v>
      </c>
      <c r="R44" s="108">
        <f>($R$2*'Data'!E10)+($R$3*'Data'!H10)+($R$4*'Data'!J10)</f>
        <v>0.002476554308740114</v>
      </c>
      <c r="S44" s="104">
        <f>R44+1</f>
        <v>1.00247655430874</v>
      </c>
      <c r="T44" s="137">
        <f>(T43*S44)</f>
        <v>98.74946712507625</v>
      </c>
      <c r="U44" s="104">
        <f>-(T44-MAX(T$36:T44))/MAX(T$36:T44)</f>
        <v>0.01250532874923749</v>
      </c>
      <c r="V44" s="75">
        <f>'Data'!J10</f>
        <v>0.004970628106642519</v>
      </c>
      <c r="W44" s="2"/>
      <c r="X44" s="2"/>
    </row>
    <row r="45" ht="15" customHeight="1">
      <c r="A45" s="4">
        <v>141</v>
      </c>
      <c r="B45" s="133">
        <v>-0.02561950814468354</v>
      </c>
      <c r="C45" s="104">
        <f>B45+1</f>
        <v>0.9743804918553165</v>
      </c>
      <c r="D45" s="134">
        <f>D44*C45</f>
        <v>96.32690853615543</v>
      </c>
      <c r="E45" s="135">
        <f>-(D45-MAX(D$36:D45))/MAX(D$36:D45)</f>
        <v>0.03673091463844571</v>
      </c>
      <c r="F45" s="136">
        <v>-0.0349568957022729</v>
      </c>
      <c r="G45" s="104">
        <f>F45+1</f>
        <v>0.9650431042977271</v>
      </c>
      <c r="H45" s="134">
        <f>(H44*G45)</f>
        <v>95.16695406650409</v>
      </c>
      <c r="I45" s="104">
        <f>-(H45-MAX(H$36:H45))/MAX(H$36:H45)</f>
        <v>0.0483304593349591</v>
      </c>
      <c r="J45" s="136">
        <v>-0.04824436518851979</v>
      </c>
      <c r="K45" s="104">
        <f>J45+1</f>
        <v>0.9517556348114802</v>
      </c>
      <c r="L45" s="134">
        <f>(L44*K45)</f>
        <v>93.62487984263933</v>
      </c>
      <c r="M45" s="104">
        <f>-(L45-MAX(L$36:L45))/MAX(L$36:L45)</f>
        <v>0.06465912323468752</v>
      </c>
      <c r="N45" s="108">
        <f>($N$2*'Data'!E11)+($N$3*'Data'!H11)+($N$4*'Data'!J11)</f>
        <v>-0.04095433642969228</v>
      </c>
      <c r="O45" s="104">
        <f>N45+1</f>
        <v>0.9590456635703077</v>
      </c>
      <c r="P45" s="134">
        <f>(P44*O45)</f>
        <v>94.42945350953181</v>
      </c>
      <c r="Q45" s="104">
        <f>-(P45-MAX(P$36:P45))/MAX(P$36:P45)</f>
        <v>0.05570546490468189</v>
      </c>
      <c r="R45" s="108">
        <f>($R$2*'Data'!E11)+($R$3*'Data'!H11)+($R$4*'Data'!J11)</f>
        <v>-0.01327550211762878</v>
      </c>
      <c r="S45" s="104">
        <f>R45+1</f>
        <v>0.9867244978823713</v>
      </c>
      <c r="T45" s="137">
        <f>(T44*S45)</f>
        <v>97.4385183651426</v>
      </c>
      <c r="U45" s="104">
        <f>-(T45-MAX(T$36:T45))/MAX(T$36:T45)</f>
        <v>0.02561481634857401</v>
      </c>
      <c r="V45" s="75">
        <f>'Data'!J11</f>
        <v>0.005232177894048494</v>
      </c>
      <c r="W45" s="2"/>
      <c r="X45" s="2"/>
    </row>
    <row r="46" ht="15" customHeight="1">
      <c r="A46" s="4">
        <v>142</v>
      </c>
      <c r="B46" s="133">
        <v>-0.005627152953475527</v>
      </c>
      <c r="C46" s="104">
        <f>B46+1</f>
        <v>0.9943728470465245</v>
      </c>
      <c r="D46" s="134">
        <f>D45*C46</f>
        <v>95.78486228828704</v>
      </c>
      <c r="E46" s="135">
        <f>-(D46-MAX(D$36:D46))/MAX(D$36:D46)</f>
        <v>0.04215137711712955</v>
      </c>
      <c r="F46" s="136">
        <v>-0.007916050256945152</v>
      </c>
      <c r="G46" s="104">
        <f>F46+1</f>
        <v>0.9920839497430548</v>
      </c>
      <c r="H46" s="134">
        <f>(H45*G46)</f>
        <v>94.41360767531324</v>
      </c>
      <c r="I46" s="104">
        <f>-(H46-MAX(H$36:H46))/MAX(H$36:H46)</f>
        <v>0.05586392324686756</v>
      </c>
      <c r="J46" s="136">
        <v>-0.0110747694528918</v>
      </c>
      <c r="K46" s="104">
        <f>J46+1</f>
        <v>0.9889252305471082</v>
      </c>
      <c r="L46" s="134">
        <f>(L45*K46)</f>
        <v>92.58800588332741</v>
      </c>
      <c r="M46" s="104">
        <f>-(L46-MAX(L$36:L46))/MAX(L$36:L46)</f>
        <v>0.07501780780472896</v>
      </c>
      <c r="N46" s="108">
        <f>($N$2*'Data'!E12)+($N$3*'Data'!H12)+($N$4*'Data'!J12)</f>
        <v>-0.00937637082827463</v>
      </c>
      <c r="O46" s="104">
        <f>N46+1</f>
        <v>0.9906236291717254</v>
      </c>
      <c r="P46" s="134">
        <f>(P45*O46)</f>
        <v>93.54404793631512</v>
      </c>
      <c r="Q46" s="104">
        <f>-(P46-MAX(P$36:P46))/MAX(P$36:P46)</f>
        <v>0.06455952063684876</v>
      </c>
      <c r="R46" s="108">
        <f>($R$2*'Data'!E12)+($R$3*'Data'!H12)+($R$4*'Data'!J12)</f>
        <v>-0.00290895953948485</v>
      </c>
      <c r="S46" s="104">
        <f>R46+1</f>
        <v>0.9970910404605151</v>
      </c>
      <c r="T46" s="137">
        <f>(T45*S46)</f>
        <v>97.15507365763105</v>
      </c>
      <c r="U46" s="104">
        <f>-(T46-MAX(T$36:T46))/MAX(T$36:T46)</f>
        <v>0.0284492634236895</v>
      </c>
      <c r="V46" s="75">
        <f>'Data'!J12</f>
        <v>0.005123617436564703</v>
      </c>
      <c r="W46" s="2"/>
      <c r="X46" s="2"/>
    </row>
    <row r="47" ht="15" customHeight="1">
      <c r="A47" s="4">
        <v>143</v>
      </c>
      <c r="B47" s="133">
        <v>-0.009888662637221754</v>
      </c>
      <c r="C47" s="104">
        <f>B47+1</f>
        <v>0.9901113373627782</v>
      </c>
      <c r="D47" s="134">
        <f>D46*C47</f>
        <v>94.83767809936543</v>
      </c>
      <c r="E47" s="135">
        <f>-(D47-MAX(D$36:D47))/MAX(D$36:D47)</f>
        <v>0.05162321900634567</v>
      </c>
      <c r="F47" s="136">
        <v>-0.02201971597530496</v>
      </c>
      <c r="G47" s="104">
        <f>F47+1</f>
        <v>0.9779802840246951</v>
      </c>
      <c r="H47" s="134">
        <f>(H46*G47)</f>
        <v>92.33464685009898</v>
      </c>
      <c r="I47" s="104">
        <f>-(H47-MAX(H$36:H47))/MAX(H$36:H47)</f>
        <v>0.07665353149901023</v>
      </c>
      <c r="J47" s="136">
        <v>-0.04005285175113552</v>
      </c>
      <c r="K47" s="104">
        <f>J47+1</f>
        <v>0.9599471482488645</v>
      </c>
      <c r="L47" s="134">
        <f>(L46*K47)</f>
        <v>88.87959220974923</v>
      </c>
      <c r="M47" s="104">
        <f>-(L47-MAX(L$36:L47))/MAX(L$36:L47)</f>
        <v>0.1120659824211665</v>
      </c>
      <c r="N47" s="108">
        <f>($N$2*'Data'!E13)+($N$3*'Data'!H13)+($N$4*'Data'!J13)</f>
        <v>-0.02988855622192962</v>
      </c>
      <c r="O47" s="104">
        <f>N47+1</f>
        <v>0.9701114437780703</v>
      </c>
      <c r="P47" s="134">
        <f>(P46*O47)</f>
        <v>90.74815140034369</v>
      </c>
      <c r="Q47" s="104">
        <f>-(P47-MAX(P$36:P47))/MAX(P$36:P47)</f>
        <v>0.09251848599656314</v>
      </c>
      <c r="R47" s="108">
        <f>($R$2*'Data'!E13)+($R$3*'Data'!H13)+($R$4*'Data'!J13)</f>
        <v>0.008555344980738743</v>
      </c>
      <c r="S47" s="104">
        <f>R47+1</f>
        <v>1.008555344980739</v>
      </c>
      <c r="T47" s="137">
        <f>(T46*S47)</f>
        <v>97.98626882940117</v>
      </c>
      <c r="U47" s="104">
        <f>-(T47-MAX(T$36:T47))/MAX(T$36:T47)</f>
        <v>0.02013731170598831</v>
      </c>
      <c r="V47" s="75">
        <f>'Data'!J13</f>
        <v>0.005259325188121934</v>
      </c>
      <c r="W47" s="2"/>
      <c r="X47" s="2"/>
    </row>
    <row r="48" ht="15" customHeight="1">
      <c r="A48" s="4">
        <v>144</v>
      </c>
      <c r="B48" s="133">
        <v>0.0231455107206986</v>
      </c>
      <c r="C48" s="104">
        <f>B48+1</f>
        <v>1.023145510720699</v>
      </c>
      <c r="D48" s="134">
        <f>D47*C48</f>
        <v>97.03274459454046</v>
      </c>
      <c r="E48" s="135">
        <f>-(D48-MAX(D$36:D48))/MAX(D$36:D48)</f>
        <v>0.02967255405459539</v>
      </c>
      <c r="F48" s="136">
        <v>0.02009228449038521</v>
      </c>
      <c r="G48" s="104">
        <f>F48+1</f>
        <v>1.020092284490385</v>
      </c>
      <c r="H48" s="134">
        <f>(H47*G48)</f>
        <v>94.18986084293041</v>
      </c>
      <c r="I48" s="104">
        <f>-(H48-MAX(H$36:H48))/MAX(H$36:H48)</f>
        <v>0.05810139157069585</v>
      </c>
      <c r="J48" s="136">
        <v>0.01488001465821021</v>
      </c>
      <c r="K48" s="104">
        <f>J48+1</f>
        <v>1.01488001465821</v>
      </c>
      <c r="L48" s="134">
        <f>(L47*K48)</f>
        <v>90.20212184464604</v>
      </c>
      <c r="M48" s="104">
        <f>-(L48-MAX(L$36:L48))/MAX(L$36:L48)</f>
        <v>0.09885351122407003</v>
      </c>
      <c r="N48" s="108">
        <f>($N$2*'Data'!E14)+($N$3*'Data'!H14)+($N$4*'Data'!J14)</f>
        <v>0.01804444439201101</v>
      </c>
      <c r="O48" s="104">
        <f>N48+1</f>
        <v>1.018044444392011</v>
      </c>
      <c r="P48" s="134">
        <f>(P47*O48)</f>
        <v>92.38565137196498</v>
      </c>
      <c r="Q48" s="104">
        <f>-(P48-MAX(P$36:P48))/MAX(P$36:P48)</f>
        <v>0.07614348628035017</v>
      </c>
      <c r="R48" s="108">
        <f>($R$2*'Data'!E14)+($R$3*'Data'!H14)+($R$4*'Data'!J14)</f>
        <v>0.02989252197651612</v>
      </c>
      <c r="S48" s="104">
        <f>R48+1</f>
        <v>1.029892521976516</v>
      </c>
      <c r="T48" s="137">
        <f>(T47*S48)</f>
        <v>100.9153255237809</v>
      </c>
      <c r="U48" s="104">
        <f>-(T48-MAX(T$36:T48))/MAX(T$36:T48)</f>
        <v>0</v>
      </c>
      <c r="V48" s="75">
        <f>'Data'!J14</f>
        <v>0.005151320025756695</v>
      </c>
      <c r="W48" s="2"/>
      <c r="X48" s="2"/>
    </row>
    <row r="49" ht="15" customHeight="1">
      <c r="A49" s="4">
        <v>145</v>
      </c>
      <c r="B49" s="133">
        <v>0.01169117014017682</v>
      </c>
      <c r="C49" s="104">
        <f>B49+1</f>
        <v>1.011691170140177</v>
      </c>
      <c r="D49" s="134">
        <f>D48*C49</f>
        <v>98.16717092076355</v>
      </c>
      <c r="E49" s="135">
        <f>-(D49-MAX(D$36:D49))/MAX(D$36:D49)</f>
        <v>0.01832829079236447</v>
      </c>
      <c r="F49" s="136">
        <v>0.01445070693240647</v>
      </c>
      <c r="G49" s="104">
        <f>F49+1</f>
        <v>1.014450706932406</v>
      </c>
      <c r="H49" s="134">
        <f>(H48*G49)</f>
        <v>95.55097091797575</v>
      </c>
      <c r="I49" s="104">
        <f>-(H49-MAX(H$36:H49))/MAX(H$36:H49)</f>
        <v>0.04449029082024254</v>
      </c>
      <c r="J49" s="136">
        <v>0.01843171419607597</v>
      </c>
      <c r="K49" s="104">
        <f>J49+1</f>
        <v>1.018431714196076</v>
      </c>
      <c r="L49" s="134">
        <f>(L48*K49)</f>
        <v>91.86470157436618</v>
      </c>
      <c r="M49" s="104">
        <f>-(L49-MAX(L$36:L49))/MAX(L$36:L49)</f>
        <v>0.08224383669415472</v>
      </c>
      <c r="N49" s="108">
        <f>($N$2*'Data'!E15)+($N$3*'Data'!H15)+($N$4*'Data'!J15)</f>
        <v>0.01622857605488825</v>
      </c>
      <c r="O49" s="104">
        <f>N49+1</f>
        <v>1.016228576054888</v>
      </c>
      <c r="P49" s="134">
        <f>(P48*O49)</f>
        <v>93.8849389416353</v>
      </c>
      <c r="Q49" s="104">
        <f>-(P49-MAX(P$36:P49))/MAX(P$36:P49)</f>
        <v>0.06115061058364702</v>
      </c>
      <c r="R49" s="108">
        <f>($R$2*'Data'!E15)+($R$3*'Data'!H15)+($R$4*'Data'!J15)</f>
        <v>0.007874074916927305</v>
      </c>
      <c r="S49" s="104">
        <f>R49+1</f>
        <v>1.007874074916927</v>
      </c>
      <c r="T49" s="137">
        <f>(T48*S49)</f>
        <v>101.7099403572212</v>
      </c>
      <c r="U49" s="104">
        <f>-(T49-MAX(T$36:T49))/MAX(T$36:T49)</f>
        <v>0</v>
      </c>
      <c r="V49" s="75">
        <f>'Data'!J15</f>
        <v>0.004324151185137618</v>
      </c>
      <c r="W49" s="2"/>
      <c r="X49" s="2"/>
    </row>
    <row r="50" ht="15" customHeight="1">
      <c r="A50" s="4">
        <v>146</v>
      </c>
      <c r="B50" s="133">
        <v>-0.02728752361910145</v>
      </c>
      <c r="C50" s="104">
        <f>B50+1</f>
        <v>0.9727124763808985</v>
      </c>
      <c r="D50" s="134">
        <f>D49*C50</f>
        <v>95.48843192564284</v>
      </c>
      <c r="E50" s="135">
        <f>-(D50-MAX(D$36:D50))/MAX(D$36:D50)</f>
        <v>0.04511568074357157</v>
      </c>
      <c r="F50" s="136">
        <v>-0.04251859524073179</v>
      </c>
      <c r="G50" s="104">
        <f>F50+1</f>
        <v>0.9574814047592682</v>
      </c>
      <c r="H50" s="134">
        <f>(H49*G50)</f>
        <v>91.4882778606554</v>
      </c>
      <c r="I50" s="104">
        <f>-(H50-MAX(H$36:H50))/MAX(H$36:H50)</f>
        <v>0.08511722139344599</v>
      </c>
      <c r="J50" s="136">
        <v>-0.06476852386361884</v>
      </c>
      <c r="K50" s="104">
        <f>J50+1</f>
        <v>0.9352314761363811</v>
      </c>
      <c r="L50" s="134">
        <f>(L49*K50)</f>
        <v>85.91476045822262</v>
      </c>
      <c r="M50" s="104">
        <f>-(L50-MAX(L$36:L50))/MAX(L$36:L50)</f>
        <v>0.1416855486582127</v>
      </c>
      <c r="N50" s="108">
        <f>($N$2*'Data'!E16)+($N$3*'Data'!H16)+($N$4*'Data'!J16)</f>
        <v>-0.05235912391383569</v>
      </c>
      <c r="O50" s="104">
        <f>N50+1</f>
        <v>0.9476408760861643</v>
      </c>
      <c r="P50" s="134">
        <f>(P49*O50)</f>
        <v>88.96920578994732</v>
      </c>
      <c r="Q50" s="104">
        <f>-(P50-MAX(P$36:P50))/MAX(P$36:P50)</f>
        <v>0.1103079421005268</v>
      </c>
      <c r="R50" s="108">
        <f>($R$2*'Data'!E16)+($R$3*'Data'!H16)+($R$4*'Data'!J16)</f>
        <v>-0.005353595490174314</v>
      </c>
      <c r="S50" s="104">
        <f>R50+1</f>
        <v>0.9946464045098257</v>
      </c>
      <c r="T50" s="137">
        <f>(T49*S50)</f>
        <v>101.1654264792189</v>
      </c>
      <c r="U50" s="104">
        <f>-(T50-MAX(T$36:T50))/MAX(T$36:T50)</f>
        <v>0.005353595490174335</v>
      </c>
      <c r="V50" s="75">
        <f>'Data'!J16</f>
        <v>0.004405198532929402</v>
      </c>
      <c r="W50" s="2"/>
      <c r="X50" s="2"/>
    </row>
    <row r="51" ht="15" customHeight="1">
      <c r="A51" s="4">
        <v>147</v>
      </c>
      <c r="B51" s="133">
        <v>-0.04459092775862279</v>
      </c>
      <c r="C51" s="104">
        <f>B51+1</f>
        <v>0.9554090722413772</v>
      </c>
      <c r="D51" s="134">
        <f>D50*C51</f>
        <v>91.23051415586232</v>
      </c>
      <c r="E51" s="135">
        <f>-(D51-MAX(D$36:D51))/MAX(D$36:D51)</f>
        <v>0.08769485844137677</v>
      </c>
      <c r="F51" s="136">
        <v>-0.05287348147555554</v>
      </c>
      <c r="G51" s="104">
        <f>F51+1</f>
        <v>0.9471265185244444</v>
      </c>
      <c r="H51" s="134">
        <f>(H50*G51)</f>
        <v>86.65097409595955</v>
      </c>
      <c r="I51" s="104">
        <f>-(H51-MAX(H$36:H51))/MAX(H$36:H51)</f>
        <v>0.1334902590404045</v>
      </c>
      <c r="J51" s="136">
        <v>-0.06400954204633522</v>
      </c>
      <c r="K51" s="104">
        <f>J51+1</f>
        <v>0.9359904579536648</v>
      </c>
      <c r="L51" s="134">
        <f>(L50*K51)</f>
        <v>80.41539598627119</v>
      </c>
      <c r="M51" s="104">
        <f>-(L51-MAX(L$36:L51))/MAX(L$36:L51)</f>
        <v>0.196625863620352</v>
      </c>
      <c r="N51" s="108">
        <f>($N$2*'Data'!E17)+($N$3*'Data'!H17)+($N$4*'Data'!J17)</f>
        <v>-0.05812836439109988</v>
      </c>
      <c r="O51" s="104">
        <f>N51+1</f>
        <v>0.9418716356089001</v>
      </c>
      <c r="P51" s="134">
        <f>(P50*O51)</f>
        <v>83.79757137620251</v>
      </c>
      <c r="Q51" s="104">
        <f>-(P51-MAX(P$36:P51))/MAX(P$36:P51)</f>
        <v>0.1620242862379749</v>
      </c>
      <c r="R51" s="108">
        <f>($R$2*'Data'!E17)+($R$3*'Data'!H17)+($R$4*'Data'!J17)</f>
        <v>-0.03567371884035119</v>
      </c>
      <c r="S51" s="104">
        <f>R51+1</f>
        <v>0.9643262811596488</v>
      </c>
      <c r="T51" s="137">
        <f>(T50*S51)</f>
        <v>97.556479498635</v>
      </c>
      <c r="U51" s="104">
        <f>-(T51-MAX(T$36:T51))/MAX(T$36:T51)</f>
        <v>0.04083633167022414</v>
      </c>
      <c r="V51" s="75">
        <f>'Data'!J17</f>
        <v>0.003830201035940448</v>
      </c>
      <c r="W51" s="2"/>
      <c r="X51" s="2"/>
    </row>
    <row r="52" ht="15" customHeight="1">
      <c r="A52" s="4">
        <v>148</v>
      </c>
      <c r="B52" s="133">
        <v>0.03389803154884548</v>
      </c>
      <c r="C52" s="104">
        <f>B52+1</f>
        <v>1.033898031548846</v>
      </c>
      <c r="D52" s="134">
        <f>D51*C52</f>
        <v>94.32304900293514</v>
      </c>
      <c r="E52" s="135">
        <f>-(D52-MAX(D$36:D52))/MAX(D$36:D52)</f>
        <v>0.05676950997064864</v>
      </c>
      <c r="F52" s="136">
        <v>0.04942848848570112</v>
      </c>
      <c r="G52" s="104">
        <f>F52+1</f>
        <v>1.049428488485701</v>
      </c>
      <c r="H52" s="134">
        <f>(H51*G52)</f>
        <v>90.93400077133647</v>
      </c>
      <c r="I52" s="104">
        <f>-(H52-MAX(H$36:H52))/MAX(H$36:H52)</f>
        <v>0.09065999228663529</v>
      </c>
      <c r="J52" s="136">
        <v>0.07217986168266784</v>
      </c>
      <c r="K52" s="104">
        <f>J52+1</f>
        <v>1.072179861682668</v>
      </c>
      <c r="L52" s="134">
        <f>(L51*K52)</f>
        <v>86.21976814571721</v>
      </c>
      <c r="M52" s="104">
        <f>-(L52-MAX(L$36:L52))/MAX(L$36:L52)</f>
        <v>0.1386384295770363</v>
      </c>
      <c r="N52" s="108">
        <f>($N$2*'Data'!E18)+($N$3*'Data'!H18)+($N$4*'Data'!J18)</f>
        <v>0.05946885427382562</v>
      </c>
      <c r="O52" s="104">
        <f>N52+1</f>
        <v>1.059468854273826</v>
      </c>
      <c r="P52" s="134">
        <f>(P51*O52)</f>
        <v>88.78091693687439</v>
      </c>
      <c r="Q52" s="104">
        <f>-(P52-MAX(P$36:P52))/MAX(P$36:P52)</f>
        <v>0.1121908306312561</v>
      </c>
      <c r="R52" s="108">
        <f>($R$2*'Data'!E18)+($R$3*'Data'!H18)+($R$4*'Data'!J18)</f>
        <v>0.01133266823599843</v>
      </c>
      <c r="S52" s="104">
        <f>R52+1</f>
        <v>1.011332668235998</v>
      </c>
      <c r="T52" s="137">
        <f>(T51*S52)</f>
        <v>98.66205471506501</v>
      </c>
      <c r="U52" s="104">
        <f>-(T52-MAX(T$36:T52))/MAX(T$36:T52)</f>
        <v>0.02996644803301957</v>
      </c>
      <c r="V52" s="75">
        <f>'Data'!J18</f>
        <v>0.003657427543394846</v>
      </c>
      <c r="W52" s="2"/>
      <c r="X52" s="2"/>
    </row>
    <row r="53" ht="15" customHeight="1">
      <c r="A53" s="4">
        <v>149</v>
      </c>
      <c r="B53" s="133">
        <v>-0.01139335269474625</v>
      </c>
      <c r="C53" s="104">
        <f>B53+1</f>
        <v>0.9886066473052537</v>
      </c>
      <c r="D53" s="134">
        <f>D52*C53</f>
        <v>93.24839323840087</v>
      </c>
      <c r="E53" s="135">
        <f>-(D53-MAX(D$36:D53))/MAX(D$36:D53)</f>
        <v>0.06751606761599134</v>
      </c>
      <c r="F53" s="136">
        <v>-0.01518225261088913</v>
      </c>
      <c r="G53" s="104">
        <f>F53+1</f>
        <v>0.9848177473891109</v>
      </c>
      <c r="H53" s="134">
        <f>(H52*G53)</f>
        <v>89.55341780070725</v>
      </c>
      <c r="I53" s="104">
        <f>-(H53-MAX(H$36:H53))/MAX(H$36:H53)</f>
        <v>0.1044658219929275</v>
      </c>
      <c r="J53" s="136">
        <v>-0.02050899039284159</v>
      </c>
      <c r="K53" s="104">
        <f>J53+1</f>
        <v>0.9794910096071584</v>
      </c>
      <c r="L53" s="134">
        <f>(L52*K53)</f>
        <v>84.45148774914367</v>
      </c>
      <c r="M53" s="104">
        <f>-(L53-MAX(L$36:L53))/MAX(L$36:L53)</f>
        <v>0.1563040857496038</v>
      </c>
      <c r="N53" s="108">
        <f>($N$2*'Data'!E19)+($N$3*'Data'!H19)+($N$4*'Data'!J19)</f>
        <v>-0.01760937634715581</v>
      </c>
      <c r="O53" s="104">
        <f>N53+1</f>
        <v>0.9823906236528442</v>
      </c>
      <c r="P53" s="134">
        <f>(P52*O53)</f>
        <v>87.21754035808739</v>
      </c>
      <c r="Q53" s="104">
        <f>-(P53-MAX(P$36:P53))/MAX(P$36:P53)</f>
        <v>0.1278245964191261</v>
      </c>
      <c r="R53" s="108">
        <f>($R$2*'Data'!E19)+($R$3*'Data'!H19)+($R$4*'Data'!J19)</f>
        <v>-0.006587609364091293</v>
      </c>
      <c r="S53" s="104">
        <f>R53+1</f>
        <v>0.9934123906359087</v>
      </c>
      <c r="T53" s="137">
        <f>(T52*S53)</f>
        <v>98.01210763954356</v>
      </c>
      <c r="U53" s="104">
        <f>-(T53-MAX(T$36:T53))/MAX(T$36:T53)</f>
        <v>0.03635665014344002</v>
      </c>
      <c r="V53" s="75">
        <f>'Data'!J19</f>
        <v>0.003230444974097399</v>
      </c>
      <c r="W53" s="2"/>
      <c r="X53" s="2"/>
    </row>
    <row r="54" ht="15" customHeight="1">
      <c r="A54" s="4">
        <v>150</v>
      </c>
      <c r="B54" s="133">
        <v>-0.01220510797870373</v>
      </c>
      <c r="C54" s="104">
        <f>B54+1</f>
        <v>0.9877948920212962</v>
      </c>
      <c r="D54" s="134">
        <f>D53*C54</f>
        <v>92.11028653008555</v>
      </c>
      <c r="E54" s="135">
        <f>-(D54-MAX(D$36:D54))/MAX(D$36:D54)</f>
        <v>0.07889713469914454</v>
      </c>
      <c r="F54" s="136">
        <v>-0.01530713565545911</v>
      </c>
      <c r="G54" s="104">
        <f>F54+1</f>
        <v>0.9846928643445408</v>
      </c>
      <c r="H54" s="134">
        <f>(H53*G54)</f>
        <v>88.18261148602181</v>
      </c>
      <c r="I54" s="104">
        <f>-(H54-MAX(H$36:H54))/MAX(H$36:H54)</f>
        <v>0.1181738851397819</v>
      </c>
      <c r="J54" s="136">
        <v>-0.01956460709313516</v>
      </c>
      <c r="K54" s="104">
        <f>J54+1</f>
        <v>0.9804353929068649</v>
      </c>
      <c r="L54" s="134">
        <f>(L53*K54)</f>
        <v>82.79922757290096</v>
      </c>
      <c r="M54" s="104">
        <f>-(L54-MAX(L$36:L54))/MAX(L$36:L54)</f>
        <v>0.1728106648179962</v>
      </c>
      <c r="N54" s="108">
        <f>($N$2*'Data'!E20)+($N$3*'Data'!H20)+($N$4*'Data'!J20)</f>
        <v>-0.0172838966376044</v>
      </c>
      <c r="O54" s="104">
        <f>N54+1</f>
        <v>0.9827161033623956</v>
      </c>
      <c r="P54" s="134">
        <f>(P53*O54)</f>
        <v>85.71008140555212</v>
      </c>
      <c r="Q54" s="104">
        <f>-(P54-MAX(P$36:P54))/MAX(P$36:P54)</f>
        <v>0.1428991859444788</v>
      </c>
      <c r="R54" s="108">
        <f>($R$2*'Data'!E20)+($R$3*'Data'!H20)+($R$4*'Data'!J20)</f>
        <v>-0.008594346225826629</v>
      </c>
      <c r="S54" s="104">
        <f>R54+1</f>
        <v>0.9914056537741733</v>
      </c>
      <c r="T54" s="137">
        <f>(T53*S54)</f>
        <v>97.16975765216633</v>
      </c>
      <c r="U54" s="104">
        <f>-(T54-MAX(T$36:T54))/MAX(T$36:T54)</f>
        <v>0.04463853473032275</v>
      </c>
      <c r="V54" s="75">
        <f>'Data'!J20</f>
        <v>0.003121870766330815</v>
      </c>
      <c r="W54" s="2"/>
      <c r="X54" s="2"/>
    </row>
    <row r="55" ht="15" customHeight="1">
      <c r="A55" s="4">
        <v>151</v>
      </c>
      <c r="B55" s="133">
        <v>0.008931968124147595</v>
      </c>
      <c r="C55" s="104">
        <f>B55+1</f>
        <v>1.008931968124148</v>
      </c>
      <c r="D55" s="134">
        <f>D54*C55</f>
        <v>92.93301267327837</v>
      </c>
      <c r="E55" s="135">
        <f>-(D55-MAX(D$36:D55))/MAX(D$36:D55)</f>
        <v>0.0706698732672163</v>
      </c>
      <c r="F55" s="136">
        <v>0.002688242059495783</v>
      </c>
      <c r="G55" s="104">
        <f>F55+1</f>
        <v>1.002688242059496</v>
      </c>
      <c r="H55" s="134">
        <f>(H54*G55)</f>
        <v>88.41966769113472</v>
      </c>
      <c r="I55" s="104">
        <f>-(H55-MAX(H$36:H55))/MAX(H$36:H55)</f>
        <v>0.1158033230886528</v>
      </c>
      <c r="J55" s="136">
        <v>-0.007015619174537472</v>
      </c>
      <c r="K55" s="104">
        <f>J55+1</f>
        <v>0.9929843808254625</v>
      </c>
      <c r="L55" s="134">
        <f>(L54*K55)</f>
        <v>82.21833972430362</v>
      </c>
      <c r="M55" s="104">
        <f>-(L55-MAX(L$36:L55))/MAX(L$36:L55)</f>
        <v>0.178613910178872</v>
      </c>
      <c r="N55" s="108">
        <f>($N$2*'Data'!E21)+($N$3*'Data'!H21)+($N$4*'Data'!J21)</f>
        <v>-0.001404007096233443</v>
      </c>
      <c r="O55" s="104">
        <f>N55+1</f>
        <v>0.9985959929037665</v>
      </c>
      <c r="P55" s="134">
        <f>(P54*O55)</f>
        <v>85.58974384303997</v>
      </c>
      <c r="Q55" s="104">
        <f>-(P55-MAX(P$36:P55))/MAX(P$36:P55)</f>
        <v>0.1441025615696003</v>
      </c>
      <c r="R55" s="108">
        <f>($R$2*'Data'!E21)+($R$3*'Data'!H21)+($R$4*'Data'!J21)</f>
        <v>0.01974489052846462</v>
      </c>
      <c r="S55" s="104">
        <f>R55+1</f>
        <v>1.019744890528465</v>
      </c>
      <c r="T55" s="137">
        <f>(T54*S55)</f>
        <v>99.0883638796858</v>
      </c>
      <c r="U55" s="104">
        <f>-(T55-MAX(T$36:T55))/MAX(T$36:T55)</f>
        <v>0.02577502718345928</v>
      </c>
      <c r="V55" s="75">
        <f>'Data'!J21</f>
        <v>0.003053435114503917</v>
      </c>
      <c r="W55" s="2"/>
      <c r="X55" s="2"/>
    </row>
    <row r="56" ht="15" customHeight="1">
      <c r="A56" s="4">
        <v>152</v>
      </c>
      <c r="B56" s="133">
        <v>0.001920053832468033</v>
      </c>
      <c r="C56" s="104">
        <f>B56+1</f>
        <v>1.001920053832468</v>
      </c>
      <c r="D56" s="134">
        <f>D55*C56</f>
        <v>93.11144906042449</v>
      </c>
      <c r="E56" s="135">
        <f>-(D56-MAX(D$36:D56))/MAX(D$36:D56)</f>
        <v>0.06888550939575509</v>
      </c>
      <c r="F56" s="136">
        <v>-0.01293587777558075</v>
      </c>
      <c r="G56" s="104">
        <f>F56+1</f>
        <v>0.9870641222244192</v>
      </c>
      <c r="H56" s="134">
        <f>(H55*G56)</f>
        <v>87.27588167692473</v>
      </c>
      <c r="I56" s="104">
        <f>-(H56-MAX(H$36:H56))/MAX(H$36:H56)</f>
        <v>0.1272411832307527</v>
      </c>
      <c r="J56" s="136">
        <v>-0.03556331130184268</v>
      </c>
      <c r="K56" s="104">
        <f>J56+1</f>
        <v>0.9644366886981574</v>
      </c>
      <c r="L56" s="134">
        <f>(L55*K56)</f>
        <v>79.29438331396756</v>
      </c>
      <c r="M56" s="104">
        <f>-(L56-MAX(L$36:L56))/MAX(L$36:L56)</f>
        <v>0.207825119390184</v>
      </c>
      <c r="N56" s="108">
        <f>($N$2*'Data'!E22)+($N$3*'Data'!H22)+($N$4*'Data'!J22)</f>
        <v>-0.02262658693223134</v>
      </c>
      <c r="O56" s="104">
        <f>N56+1</f>
        <v>0.9773734130677687</v>
      </c>
      <c r="P56" s="134">
        <f>(P55*O56)</f>
        <v>83.65314006346802</v>
      </c>
      <c r="Q56" s="104">
        <f>-(P56-MAX(P$36:P56))/MAX(P$36:P56)</f>
        <v>0.1634685993653198</v>
      </c>
      <c r="R56" s="108">
        <f>($R$2*'Data'!E22)+($R$3*'Data'!H22)+($R$4*'Data'!J22)</f>
        <v>0.02620599732688413</v>
      </c>
      <c r="S56" s="104">
        <f>R56+1</f>
        <v>1.026205997326884</v>
      </c>
      <c r="T56" s="137">
        <f>(T55*S56)</f>
        <v>101.6850732786422</v>
      </c>
      <c r="U56" s="104">
        <f>-(T56-MAX(T$36:T56))/MAX(T$36:T56)</f>
        <v>0.0002444901500451576</v>
      </c>
      <c r="V56" s="75">
        <f>'Data'!J22</f>
        <v>0.002868516567146526</v>
      </c>
      <c r="W56" s="2"/>
      <c r="X56" s="2"/>
    </row>
    <row r="57" ht="15" customHeight="1">
      <c r="A57" s="4">
        <v>153</v>
      </c>
      <c r="B57" s="133">
        <v>-0.02074561825804907</v>
      </c>
      <c r="C57" s="104">
        <f>B57+1</f>
        <v>0.9792543817419509</v>
      </c>
      <c r="D57" s="134">
        <f>D56*C57</f>
        <v>91.17979448276314</v>
      </c>
      <c r="E57" s="135">
        <f>-(D57-MAX(D$36:D57))/MAX(D$36:D57)</f>
        <v>0.08820205517236858</v>
      </c>
      <c r="F57" s="136">
        <v>-0.03677195415418019</v>
      </c>
      <c r="G57" s="104">
        <f>F57+1</f>
        <v>0.9632280458458198</v>
      </c>
      <c r="H57" s="134">
        <f>(H56*G57)</f>
        <v>84.0665769571352</v>
      </c>
      <c r="I57" s="104">
        <f>-(H57-MAX(H$36:H57))/MAX(H$36:H57)</f>
        <v>0.159334230428648</v>
      </c>
      <c r="J57" s="136">
        <v>-0.06049233585717869</v>
      </c>
      <c r="K57" s="104">
        <f>J57+1</f>
        <v>0.9395076641428213</v>
      </c>
      <c r="L57" s="134">
        <f>(L56*K57)</f>
        <v>74.49768084695117</v>
      </c>
      <c r="M57" s="104">
        <f>-(L57-MAX(L$36:L57))/MAX(L$36:L57)</f>
        <v>0.2557456283256534</v>
      </c>
      <c r="N57" s="108">
        <f>($N$2*'Data'!E23)+($N$3*'Data'!H23)+($N$4*'Data'!J23)</f>
        <v>-0.04715716027254561</v>
      </c>
      <c r="O57" s="104">
        <f>N57+1</f>
        <v>0.9528428397274544</v>
      </c>
      <c r="P57" s="134">
        <f>(P56*O57)</f>
        <v>79.70829553019335</v>
      </c>
      <c r="Q57" s="104">
        <f>-(P57-MAX(P$36:P57))/MAX(P$36:P57)</f>
        <v>0.2029170446980665</v>
      </c>
      <c r="R57" s="108">
        <f>($R$2*'Data'!E23)+($R$3*'Data'!H23)+($R$4*'Data'!J23)</f>
        <v>0.003298274888411421</v>
      </c>
      <c r="S57" s="104">
        <f>R57+1</f>
        <v>1.003298274888411</v>
      </c>
      <c r="T57" s="137">
        <f>(T56*S57)</f>
        <v>102.0204586023634</v>
      </c>
      <c r="U57" s="104">
        <f>-(T57-MAX(T$36:T57))/MAX(T$36:T57)</f>
        <v>0</v>
      </c>
      <c r="V57" s="75">
        <f>'Data'!J23</f>
        <v>0.002607358978849417</v>
      </c>
      <c r="W57" s="2"/>
      <c r="X57" s="2"/>
    </row>
    <row r="58" ht="15" customHeight="1">
      <c r="A58" s="4">
        <v>154</v>
      </c>
      <c r="B58" s="133">
        <v>0.02012465160713338</v>
      </c>
      <c r="C58" s="104">
        <f>B58+1</f>
        <v>1.020124651607133</v>
      </c>
      <c r="D58" s="134">
        <f>D57*C58</f>
        <v>93.01475608033877</v>
      </c>
      <c r="E58" s="135">
        <f>-(D58-MAX(D$36:D58))/MAX(D$36:D58)</f>
        <v>0.0698524391966123</v>
      </c>
      <c r="F58" s="136">
        <v>0.02523383708697591</v>
      </c>
      <c r="G58" s="104">
        <f>F58+1</f>
        <v>1.025233837086976</v>
      </c>
      <c r="H58" s="134">
        <f>(H57*G58)</f>
        <v>86.18789926453128</v>
      </c>
      <c r="I58" s="104">
        <f>-(H58-MAX(H$36:H58))/MAX(H$36:H58)</f>
        <v>0.1381210073546872</v>
      </c>
      <c r="J58" s="136">
        <v>0.03247016711239747</v>
      </c>
      <c r="K58" s="104">
        <f>J58+1</f>
        <v>1.032470167112397</v>
      </c>
      <c r="L58" s="134">
        <f>(L57*K58)</f>
        <v>76.91663299353773</v>
      </c>
      <c r="M58" s="104">
        <f>-(L58-MAX(L$36:L58))/MAX(L$36:L58)</f>
        <v>0.2315795645032549</v>
      </c>
      <c r="N58" s="108">
        <f>($N$2*'Data'!E24)+($N$3*'Data'!H24)+($N$4*'Data'!J24)</f>
        <v>0.02851206282943934</v>
      </c>
      <c r="O58" s="104">
        <f>N58+1</f>
        <v>1.028512062829439</v>
      </c>
      <c r="P58" s="134">
        <f>(P57*O58)</f>
        <v>81.98094346037774</v>
      </c>
      <c r="Q58" s="104">
        <f>-(P58-MAX(P$36:P58))/MAX(P$36:P58)</f>
        <v>0.1801905653962226</v>
      </c>
      <c r="R58" s="108">
        <f>($R$2*'Data'!E24)+($R$3*'Data'!H24)+($R$4*'Data'!J24)</f>
        <v>0.01347732490219893</v>
      </c>
      <c r="S58" s="104">
        <f>R58+1</f>
        <v>1.013477324902199</v>
      </c>
      <c r="T58" s="137">
        <f>(T57*S58)</f>
        <v>103.3954214696188</v>
      </c>
      <c r="U58" s="104">
        <f>-(T58-MAX(T$36:T58))/MAX(T$36:T58)</f>
        <v>0</v>
      </c>
      <c r="V58" s="75">
        <f>'Data'!J24</f>
        <v>0.00213480311293109</v>
      </c>
      <c r="W58" s="2"/>
      <c r="X58" s="2"/>
    </row>
    <row r="59" ht="15" customHeight="1">
      <c r="A59" s="4">
        <v>155</v>
      </c>
      <c r="B59" s="133">
        <v>-0.00406857190515928</v>
      </c>
      <c r="C59" s="104">
        <f>B59+1</f>
        <v>0.9959314280948407</v>
      </c>
      <c r="D59" s="134">
        <f>D58*C59</f>
        <v>92.63631885698506</v>
      </c>
      <c r="E59" s="135">
        <f>-(D59-MAX(D$36:D59))/MAX(D$36:D59)</f>
        <v>0.07363681143014944</v>
      </c>
      <c r="F59" s="136">
        <v>0.003650237152015247</v>
      </c>
      <c r="G59" s="104">
        <f>F59+1</f>
        <v>1.003650237152015</v>
      </c>
      <c r="H59" s="134">
        <f>(H58*G59)</f>
        <v>86.50250553648083</v>
      </c>
      <c r="I59" s="104">
        <f>-(H59-MAX(H$36:H59))/MAX(H$36:H59)</f>
        <v>0.1349749446351917</v>
      </c>
      <c r="J59" s="136">
        <v>0.01560167206691199</v>
      </c>
      <c r="K59" s="104">
        <f>J59+1</f>
        <v>1.015601672066912</v>
      </c>
      <c r="L59" s="134">
        <f>(L58*K59)</f>
        <v>78.11666107799394</v>
      </c>
      <c r="M59" s="104">
        <f>-(L59-MAX(L$36:L59))/MAX(L$36:L59)</f>
        <v>0.2195909208591209</v>
      </c>
      <c r="N59" s="108">
        <f>($N$2*'Data'!E25)+($N$3*'Data'!H25)+($N$4*'Data'!J25)</f>
        <v>0.008704785172092182</v>
      </c>
      <c r="O59" s="104">
        <f>N59+1</f>
        <v>1.008704785172092</v>
      </c>
      <c r="P59" s="134">
        <f>(P58*O59)</f>
        <v>82.69456996140578</v>
      </c>
      <c r="Q59" s="104">
        <f>-(P59-MAX(P$36:P59))/MAX(P$36:P59)</f>
        <v>0.1730543003859422</v>
      </c>
      <c r="R59" s="108">
        <f>($R$2*'Data'!E25)+($R$3*'Data'!H25)+($R$4*'Data'!J25)</f>
        <v>-0.0172955277105412</v>
      </c>
      <c r="S59" s="104">
        <f>R59+1</f>
        <v>0.9827044722894588</v>
      </c>
      <c r="T59" s="137">
        <f>(T58*S59)</f>
        <v>101.6071430924479</v>
      </c>
      <c r="U59" s="104">
        <f>-(T59-MAX(T$36:T59))/MAX(T$36:T59)</f>
        <v>0.01729552771054125</v>
      </c>
      <c r="V59" s="75">
        <f>'Data'!J25</f>
        <v>0.001742936266630495</v>
      </c>
      <c r="W59" s="2"/>
      <c r="X59" s="2"/>
    </row>
    <row r="60" ht="15" customHeight="1">
      <c r="A60" s="4">
        <v>156</v>
      </c>
      <c r="B60" s="133">
        <v>-0.007667451381442965</v>
      </c>
      <c r="C60" s="104">
        <f>B60+1</f>
        <v>0.992332548618557</v>
      </c>
      <c r="D60" s="134">
        <f>D59*C60</f>
        <v>91.92603438599328</v>
      </c>
      <c r="E60" s="135">
        <f>-(D60-MAX(D$36:D60))/MAX(D$36:D60)</f>
        <v>0.08073965614006724</v>
      </c>
      <c r="F60" s="136">
        <v>-0.002149022648066924</v>
      </c>
      <c r="G60" s="104">
        <f>F60+1</f>
        <v>0.9978509773519331</v>
      </c>
      <c r="H60" s="134">
        <f>(H59*G60)</f>
        <v>86.3166096929684</v>
      </c>
      <c r="I60" s="104">
        <f>-(H60-MAX(H$36:H60))/MAX(H$36:H60)</f>
        <v>0.136833903070316</v>
      </c>
      <c r="J60" s="136">
        <v>0.00655231429230928</v>
      </c>
      <c r="K60" s="104">
        <f>J60+1</f>
        <v>1.006552314292309</v>
      </c>
      <c r="L60" s="134">
        <f>(L59*K60)</f>
        <v>78.62850599284275</v>
      </c>
      <c r="M60" s="104">
        <f>-(L60-MAX(L$36:L60))/MAX(L$36:L60)</f>
        <v>0.2144774352960183</v>
      </c>
      <c r="N60" s="108">
        <f>($N$2*'Data'!E26)+($N$3*'Data'!H26)+($N$4*'Data'!J26)</f>
        <v>0.00148032541265872</v>
      </c>
      <c r="O60" s="104">
        <f>N60+1</f>
        <v>1.001480325412659</v>
      </c>
      <c r="P60" s="134">
        <f>(P59*O60)</f>
        <v>82.81698483480854</v>
      </c>
      <c r="Q60" s="104">
        <f>-(P60-MAX(P$36:P60))/MAX(P$36:P60)</f>
        <v>0.1718301516519146</v>
      </c>
      <c r="R60" s="108">
        <f>($R$2*'Data'!E26)+($R$3*'Data'!H26)+($R$4*'Data'!J26)</f>
        <v>-0.01761403952831847</v>
      </c>
      <c r="S60" s="104">
        <f>R60+1</f>
        <v>0.9823859604716815</v>
      </c>
      <c r="T60" s="137">
        <f>(T59*S60)</f>
        <v>99.817430857658</v>
      </c>
      <c r="U60" s="104">
        <f>-(T60-MAX(T$36:T60))/MAX(T$36:T60)</f>
        <v>0.03460492313010313</v>
      </c>
      <c r="V60" s="75">
        <f>'Data'!J26</f>
        <v>0.00156591335279462</v>
      </c>
      <c r="W60" s="2"/>
      <c r="X60" s="2"/>
    </row>
    <row r="61" ht="15" customHeight="1">
      <c r="A61" s="4">
        <v>157</v>
      </c>
      <c r="B61" s="133">
        <v>-0.02023052481338988</v>
      </c>
      <c r="C61" s="104">
        <f>B61+1</f>
        <v>0.9797694751866102</v>
      </c>
      <c r="D61" s="134">
        <f>D60*C61</f>
        <v>90.06632246635091</v>
      </c>
      <c r="E61" s="135">
        <f>-(D61-MAX(D$36:D61))/MAX(D$36:D61)</f>
        <v>0.09933677533649089</v>
      </c>
      <c r="F61" s="136">
        <v>-0.02430315513899706</v>
      </c>
      <c r="G61" s="104">
        <f>F61+1</f>
        <v>0.9756968448610029</v>
      </c>
      <c r="H61" s="134">
        <f>(H60*G61)</f>
        <v>84.21884373652793</v>
      </c>
      <c r="I61" s="104">
        <f>-(H61-MAX(H$36:H61))/MAX(H$36:H61)</f>
        <v>0.1578115626347207</v>
      </c>
      <c r="J61" s="136">
        <v>-0.02984829048636673</v>
      </c>
      <c r="K61" s="104">
        <f>J61+1</f>
        <v>0.9701517095136333</v>
      </c>
      <c r="L61" s="134">
        <f>(L60*K61)</f>
        <v>76.28157950545935</v>
      </c>
      <c r="M61" s="104">
        <f>-(L61-MAX(L$36:L61))/MAX(L$36:L61)</f>
        <v>0.2379239409908986</v>
      </c>
      <c r="N61" s="108">
        <f>($N$2*'Data'!E27)+($N$3*'Data'!H27)+($N$4*'Data'!J27)</f>
        <v>-0.02689398383653762</v>
      </c>
      <c r="O61" s="104">
        <f>N61+1</f>
        <v>0.9731060161634624</v>
      </c>
      <c r="P61" s="134">
        <f>(P60*O61)</f>
        <v>80.58970618327041</v>
      </c>
      <c r="Q61" s="104">
        <f>-(P61-MAX(P$36:P61))/MAX(P$36:P61)</f>
        <v>0.1941029381672959</v>
      </c>
      <c r="R61" s="108">
        <f>($R$2*'Data'!E27)+($R$3*'Data'!H27)+($R$4*'Data'!J27)</f>
        <v>-0.01562894662038211</v>
      </c>
      <c r="S61" s="104">
        <f>R61+1</f>
        <v>0.9843710533796179</v>
      </c>
      <c r="T61" s="137">
        <f>(T60*S61)</f>
        <v>98.25738955899999</v>
      </c>
      <c r="U61" s="104">
        <f>-(T61-MAX(T$36:T61))/MAX(T$36:T61)</f>
        <v>0.04969303125408231</v>
      </c>
      <c r="V61" s="75">
        <f>'Data'!J27</f>
        <v>0.001331840642371609</v>
      </c>
      <c r="W61" s="2"/>
      <c r="X61" s="2"/>
    </row>
    <row r="62" ht="15" customHeight="1">
      <c r="A62" s="4">
        <v>158</v>
      </c>
      <c r="B62" s="133">
        <v>0.006468334950404317</v>
      </c>
      <c r="C62" s="104">
        <f>B62+1</f>
        <v>1.006468334950404</v>
      </c>
      <c r="D62" s="134">
        <f>D61*C62</f>
        <v>90.64890160781438</v>
      </c>
      <c r="E62" s="135">
        <f>-(D62-MAX(D$36:D62))/MAX(D$36:D62)</f>
        <v>0.09351098392185619</v>
      </c>
      <c r="F62" s="136">
        <v>0.008264943858028116</v>
      </c>
      <c r="G62" s="104">
        <f>F62+1</f>
        <v>1.008264943858028</v>
      </c>
      <c r="H62" s="134">
        <f>(H61*G62)</f>
        <v>84.91490775179837</v>
      </c>
      <c r="I62" s="104">
        <f>-(H62-MAX(H$36:H62))/MAX(H$36:H62)</f>
        <v>0.1508509224820163</v>
      </c>
      <c r="J62" s="136">
        <v>0.01085099822058134</v>
      </c>
      <c r="K62" s="104">
        <f>J62+1</f>
        <v>1.010850998220581</v>
      </c>
      <c r="L62" s="134">
        <f>(L61*K62)</f>
        <v>77.10931078893623</v>
      </c>
      <c r="M62" s="104">
        <f>-(L62-MAX(L$36:L62))/MAX(L$36:L62)</f>
        <v>0.2296546550306431</v>
      </c>
      <c r="N62" s="108">
        <f>($N$2*'Data'!E28)+($N$3*'Data'!H28)+($N$4*'Data'!J28)</f>
        <v>0.009421853748095338</v>
      </c>
      <c r="O62" s="104">
        <f>N62+1</f>
        <v>1.009421853748095</v>
      </c>
      <c r="P62" s="134">
        <f>(P61*O62)</f>
        <v>81.34901060853115</v>
      </c>
      <c r="Q62" s="104">
        <f>-(P62-MAX(P$36:P62))/MAX(P$36:P62)</f>
        <v>0.1865098939146886</v>
      </c>
      <c r="R62" s="108">
        <f>($R$2*'Data'!E28)+($R$3*'Data'!H28)+($R$4*'Data'!J28)</f>
        <v>0.004001317903749866</v>
      </c>
      <c r="S62" s="104">
        <f>R62+1</f>
        <v>1.00400131790375</v>
      </c>
      <c r="T62" s="137">
        <f>(T61*S62)</f>
        <v>98.65054861101815</v>
      </c>
      <c r="U62" s="104">
        <f>-(T62-MAX(T$36:T62))/MAX(T$36:T62)</f>
        <v>0.04589055096598089</v>
      </c>
      <c r="V62" s="75">
        <f>'Data'!J28</f>
        <v>0.001484280124139811</v>
      </c>
      <c r="W62" s="2"/>
      <c r="X62" s="2"/>
    </row>
    <row r="63" ht="15" customHeight="1">
      <c r="A63" s="4">
        <v>159</v>
      </c>
      <c r="B63" s="133">
        <v>0.007267563928850336</v>
      </c>
      <c r="C63" s="104">
        <f>B63+1</f>
        <v>1.00726756392885</v>
      </c>
      <c r="D63" s="134">
        <f>D62*C63</f>
        <v>91.30769829532925</v>
      </c>
      <c r="E63" s="135">
        <f>-(D63-MAX(D$36:D63))/MAX(D$36:D63)</f>
        <v>0.08692301704670755</v>
      </c>
      <c r="F63" s="136">
        <v>0.01149550648826323</v>
      </c>
      <c r="G63" s="104">
        <f>F63+1</f>
        <v>1.011495506488263</v>
      </c>
      <c r="H63" s="134">
        <f>(H62*G63)</f>
        <v>85.89104762480943</v>
      </c>
      <c r="I63" s="104">
        <f>-(H63-MAX(H$36:H63))/MAX(H$36:H63)</f>
        <v>0.1410895237519057</v>
      </c>
      <c r="J63" s="136">
        <v>0.01776363574391457</v>
      </c>
      <c r="K63" s="104">
        <f>J63+1</f>
        <v>1.017763635743915</v>
      </c>
      <c r="L63" s="134">
        <f>(L62*K63)</f>
        <v>78.4790524982552</v>
      </c>
      <c r="M63" s="104">
        <f>-(L63-MAX(L$36:L63))/MAX(L$36:L63)</f>
        <v>0.2159705209255872</v>
      </c>
      <c r="N63" s="108">
        <f>($N$2*'Data'!E29)+($N$3*'Data'!H29)+($N$4*'Data'!J29)</f>
        <v>0.01423629069353481</v>
      </c>
      <c r="O63" s="104">
        <f>N63+1</f>
        <v>1.014236290693535</v>
      </c>
      <c r="P63" s="134">
        <f>(P62*O63)</f>
        <v>82.50711877118563</v>
      </c>
      <c r="Q63" s="104">
        <f>-(P63-MAX(P$36:P63))/MAX(P$36:P63)</f>
        <v>0.1749288122881437</v>
      </c>
      <c r="R63" s="108">
        <f>($R$2*'Data'!E29)+($R$3*'Data'!H29)+($R$4*'Data'!J29)</f>
        <v>0.0008919805031051929</v>
      </c>
      <c r="S63" s="104">
        <f>R63+1</f>
        <v>1.000891980503105</v>
      </c>
      <c r="T63" s="137">
        <f>(T62*S63)</f>
        <v>98.73854297699981</v>
      </c>
      <c r="U63" s="104">
        <f>-(T63-MAX(T$36:T63))/MAX(T$36:T63)</f>
        <v>0.04503950393961413</v>
      </c>
      <c r="V63" s="75">
        <f>'Data'!J29</f>
        <v>0.00144358470955086</v>
      </c>
      <c r="W63" s="2"/>
      <c r="X63" s="2"/>
    </row>
    <row r="64" ht="15" customHeight="1">
      <c r="A64" s="4">
        <v>160</v>
      </c>
      <c r="B64" s="133">
        <v>0.01315717586353347</v>
      </c>
      <c r="C64" s="104">
        <f>B64+1</f>
        <v>1.013157175863533</v>
      </c>
      <c r="D64" s="134">
        <f>D63*C64</f>
        <v>92.50904973949534</v>
      </c>
      <c r="E64" s="135">
        <f>-(D64-MAX(D$36:D64))/MAX(D$36:D64)</f>
        <v>0.07490950260504661</v>
      </c>
      <c r="F64" s="136">
        <v>0.003267614189882303</v>
      </c>
      <c r="G64" s="104">
        <f>F64+1</f>
        <v>1.003267614189882</v>
      </c>
      <c r="H64" s="134">
        <f>(H63*G64)</f>
        <v>86.17170643081211</v>
      </c>
      <c r="I64" s="104">
        <f>-(H64-MAX(H$36:H64))/MAX(H$36:H64)</f>
        <v>0.1382829356918789</v>
      </c>
      <c r="J64" s="136">
        <v>-0.01217501498609454</v>
      </c>
      <c r="K64" s="104">
        <f>J64+1</f>
        <v>0.9878249850139055</v>
      </c>
      <c r="L64" s="134">
        <f>(L63*K64)</f>
        <v>77.52356885799445</v>
      </c>
      <c r="M64" s="104">
        <f>-(L64-MAX(L$36:L64))/MAX(L$36:L64)</f>
        <v>0.225516091582858</v>
      </c>
      <c r="N64" s="108">
        <f>($N$2*'Data'!E30)+($N$3*'Data'!H30)+($N$4*'Data'!J30)</f>
        <v>-0.003221429564540959</v>
      </c>
      <c r="O64" s="104">
        <f>N64+1</f>
        <v>0.996778570435459</v>
      </c>
      <c r="P64" s="134">
        <f>(P63*O64)</f>
        <v>82.24132789949104</v>
      </c>
      <c r="Q64" s="104">
        <f>-(P64-MAX(P$36:P64))/MAX(P$36:P64)</f>
        <v>0.1775867210050896</v>
      </c>
      <c r="R64" s="108">
        <f>($R$2*'Data'!E30)+($R$3*'Data'!H30)+($R$4*'Data'!J30)</f>
        <v>0.0305105118083012</v>
      </c>
      <c r="S64" s="104">
        <f>R64+1</f>
        <v>1.030510511808301</v>
      </c>
      <c r="T64" s="137">
        <f>(T63*S64)</f>
        <v>101.751106458434</v>
      </c>
      <c r="U64" s="104">
        <f>-(T64-MAX(T$36:T64))/MAX(T$36:T64)</f>
        <v>0.01590317044810264</v>
      </c>
      <c r="V64" s="75">
        <f>'Data'!J30</f>
        <v>0.00149916392780954</v>
      </c>
      <c r="W64" s="2"/>
      <c r="X64" s="2"/>
    </row>
    <row r="65" ht="15" customHeight="1">
      <c r="A65" s="4">
        <v>161</v>
      </c>
      <c r="B65" s="133">
        <v>0.007598776072352495</v>
      </c>
      <c r="C65" s="104">
        <f>B65+1</f>
        <v>1.007598776072353</v>
      </c>
      <c r="D65" s="134">
        <f>D64*C65</f>
        <v>93.2120052931319</v>
      </c>
      <c r="E65" s="135">
        <f>-(D65-MAX(D$36:D65))/MAX(D$36:D65)</f>
        <v>0.06787994706868104</v>
      </c>
      <c r="F65" s="136">
        <v>0.000764581350348507</v>
      </c>
      <c r="G65" s="104">
        <f>F65+1</f>
        <v>1.000764581350349</v>
      </c>
      <c r="H65" s="134">
        <f>(H64*G65)</f>
        <v>86.23759171047682</v>
      </c>
      <c r="I65" s="104">
        <f>-(H65-MAX(H$36:H65))/MAX(H$36:H65)</f>
        <v>0.1376240828952318</v>
      </c>
      <c r="J65" s="136">
        <v>-0.009848477939538877</v>
      </c>
      <c r="K65" s="104">
        <f>J65+1</f>
        <v>0.9901515220604611</v>
      </c>
      <c r="L65" s="134">
        <f>(L64*K65)</f>
        <v>76.76007970030216</v>
      </c>
      <c r="M65" s="104">
        <f>-(L65-MAX(L$36:L65))/MAX(L$36:L65)</f>
        <v>0.2331435792694322</v>
      </c>
      <c r="N65" s="108">
        <f>($N$2*'Data'!E31)+($N$3*'Data'!H31)+($N$4*'Data'!J31)</f>
        <v>-0.003713821939642228</v>
      </c>
      <c r="O65" s="104">
        <f>N65+1</f>
        <v>0.9962861780603578</v>
      </c>
      <c r="P65" s="134">
        <f>(P64*O65)</f>
        <v>81.9358982515926</v>
      </c>
      <c r="Q65" s="104">
        <f>-(P65-MAX(P$36:P65))/MAX(P$36:P65)</f>
        <v>0.180641017484074</v>
      </c>
      <c r="R65" s="108">
        <f>($R$2*'Data'!E31)+($R$3*'Data'!H31)+($R$4*'Data'!J31)</f>
        <v>0.01940772784698811</v>
      </c>
      <c r="S65" s="104">
        <f>R65+1</f>
        <v>1.019407727846988</v>
      </c>
      <c r="T65" s="137">
        <f>(T64*S65)</f>
        <v>103.7258642407092</v>
      </c>
      <c r="U65" s="104">
        <f>-(T65-MAX(T$36:T65))/MAX(T$36:T65)</f>
        <v>0</v>
      </c>
      <c r="V65" s="75">
        <f>'Data'!J31</f>
        <v>0.001439345961195335</v>
      </c>
      <c r="W65" s="2"/>
      <c r="X65" s="2"/>
    </row>
    <row r="66" ht="15" customHeight="1">
      <c r="A66" s="4">
        <v>162</v>
      </c>
      <c r="B66" s="133">
        <v>0.006538519234369611</v>
      </c>
      <c r="C66" s="104">
        <f>B66+1</f>
        <v>1.00653851923437</v>
      </c>
      <c r="D66" s="134">
        <f>D65*C66</f>
        <v>93.8214737826152</v>
      </c>
      <c r="E66" s="135">
        <f>-(D66-MAX(D$36:D66))/MAX(D$36:D66)</f>
        <v>0.061785262173848</v>
      </c>
      <c r="F66" s="136">
        <v>-0.008992416106124435</v>
      </c>
      <c r="G66" s="104">
        <f>F66+1</f>
        <v>0.9910075838938756</v>
      </c>
      <c r="H66" s="134">
        <f>(H65*G66)</f>
        <v>85.46210740182615</v>
      </c>
      <c r="I66" s="104">
        <f>-(H66-MAX(H$36:H66))/MAX(H$36:H66)</f>
        <v>0.1453789259817385</v>
      </c>
      <c r="J66" s="136">
        <v>-0.03283556701741212</v>
      </c>
      <c r="K66" s="104">
        <f>J66+1</f>
        <v>0.9671644329825879</v>
      </c>
      <c r="L66" s="134">
        <f>(L65*K66)</f>
        <v>74.239618959041</v>
      </c>
      <c r="M66" s="104">
        <f>-(L66-MAX(L$36:L66))/MAX(L$36:L66)</f>
        <v>0.2583237446650635</v>
      </c>
      <c r="N66" s="108">
        <f>($N$2*'Data'!E32)+($N$3*'Data'!H32)+($N$4*'Data'!J32)</f>
        <v>-0.01914219886750023</v>
      </c>
      <c r="O66" s="104">
        <f>N66+1</f>
        <v>0.9808578011324998</v>
      </c>
      <c r="P66" s="134">
        <f>(P65*O66)</f>
        <v>80.36746499287335</v>
      </c>
      <c r="Q66" s="104">
        <f>-(P66-MAX(P$36:P66))/MAX(P$36:P66)</f>
        <v>0.1963253500712665</v>
      </c>
      <c r="R66" s="108">
        <f>($R$2*'Data'!E32)+($R$3*'Data'!H32)+($R$4*'Data'!J32)</f>
        <v>0.03251419289309973</v>
      </c>
      <c r="S66" s="104">
        <f>R66+1</f>
        <v>1.0325141928931</v>
      </c>
      <c r="T66" s="137">
        <f>(T65*S66)</f>
        <v>107.0984269986351</v>
      </c>
      <c r="U66" s="104">
        <f>-(T66-MAX(T$36:T66))/MAX(T$36:T66)</f>
        <v>0</v>
      </c>
      <c r="V66" s="75">
        <f>'Data'!J32</f>
        <v>0.001456440918324314</v>
      </c>
      <c r="W66" s="2"/>
      <c r="X66" s="2"/>
    </row>
    <row r="67" ht="15" customHeight="1">
      <c r="A67" s="4">
        <v>163</v>
      </c>
      <c r="B67" s="133">
        <v>-0.02215510089350243</v>
      </c>
      <c r="C67" s="104">
        <f>B67+1</f>
        <v>0.9778448991064975</v>
      </c>
      <c r="D67" s="134">
        <f>D66*C67</f>
        <v>91.74284956498427</v>
      </c>
      <c r="E67" s="135">
        <f>-(D67-MAX(D$36:D67))/MAX(D$36:D67)</f>
        <v>0.08257150435015731</v>
      </c>
      <c r="F67" s="136">
        <v>-0.04114319313300407</v>
      </c>
      <c r="G67" s="104">
        <f>F67+1</f>
        <v>0.9588568068669959</v>
      </c>
      <c r="H67" s="134">
        <f>(H66*G67)</f>
        <v>81.94592341143928</v>
      </c>
      <c r="I67" s="104">
        <f>-(H67-MAX(H$36:H67))/MAX(H$36:H67)</f>
        <v>0.1805407658856072</v>
      </c>
      <c r="J67" s="136">
        <v>-0.06937261801790838</v>
      </c>
      <c r="K67" s="104">
        <f>J67+1</f>
        <v>0.9306273819820916</v>
      </c>
      <c r="L67" s="134">
        <f>(L66*K67)</f>
        <v>69.08942223120037</v>
      </c>
      <c r="M67" s="104">
        <f>-(L67-MAX(L$36:L67))/MAX(L$36:L67)</f>
        <v>0.3097757682193668</v>
      </c>
      <c r="N67" s="108">
        <f>($N$2*'Data'!E33)+($N$3*'Data'!H33)+($N$4*'Data'!J33)</f>
        <v>-0.05346018174124534</v>
      </c>
      <c r="O67" s="104">
        <f>N67+1</f>
        <v>0.9465398182587547</v>
      </c>
      <c r="P67" s="134">
        <f>(P66*O67)</f>
        <v>76.07100570827117</v>
      </c>
      <c r="Q67" s="104">
        <f>-(P67-MAX(P$36:P67))/MAX(P$36:P67)</f>
        <v>0.2392899429172883</v>
      </c>
      <c r="R67" s="108">
        <f>($R$2*'Data'!E33)+($R$3*'Data'!H33)+($R$4*'Data'!J33)</f>
        <v>0.006724063623380895</v>
      </c>
      <c r="S67" s="104">
        <f>R67+1</f>
        <v>1.006724063623381</v>
      </c>
      <c r="T67" s="137">
        <f>(T66*S67)</f>
        <v>107.8185636357379</v>
      </c>
      <c r="U67" s="104">
        <f>-(T67-MAX(T$36:T67))/MAX(T$36:T67)</f>
        <v>0</v>
      </c>
      <c r="V67" s="75">
        <f>'Data'!J33</f>
        <v>0.001454322783114391</v>
      </c>
      <c r="W67" s="2"/>
      <c r="X67" s="2"/>
    </row>
    <row r="68" ht="15" customHeight="1">
      <c r="A68" s="4">
        <v>164</v>
      </c>
      <c r="B68" s="133">
        <v>0.01818857468784028</v>
      </c>
      <c r="C68" s="104">
        <f>B68+1</f>
        <v>1.01818857468784</v>
      </c>
      <c r="D68" s="134">
        <f>D67*C68</f>
        <v>93.41152123637228</v>
      </c>
      <c r="E68" s="135">
        <f>-(D68-MAX(D$36:D68))/MAX(D$36:D68)</f>
        <v>0.0658847876362772</v>
      </c>
      <c r="F68" s="136">
        <v>0.02016755815062784</v>
      </c>
      <c r="G68" s="104">
        <f>F68+1</f>
        <v>1.020167558150628</v>
      </c>
      <c r="H68" s="134">
        <f>(H67*G68)</f>
        <v>83.59857258704638</v>
      </c>
      <c r="I68" s="104">
        <f>-(H68-MAX(H$36:H68))/MAX(H$36:H68)</f>
        <v>0.1640142741295362</v>
      </c>
      <c r="J68" s="136">
        <v>0.02266638478969492</v>
      </c>
      <c r="K68" s="104">
        <f>J68+1</f>
        <v>1.022666384789695</v>
      </c>
      <c r="L68" s="134">
        <f>(L67*K68)</f>
        <v>70.65542966039045</v>
      </c>
      <c r="M68" s="104">
        <f>-(L68-MAX(L$36:L68))/MAX(L$36:L68)</f>
        <v>0.2941308801906554</v>
      </c>
      <c r="N68" s="108">
        <f>($N$2*'Data'!E34)+($N$3*'Data'!H34)+($N$4*'Data'!J34)</f>
        <v>0.02140693254592833</v>
      </c>
      <c r="O68" s="104">
        <f>N68+1</f>
        <v>1.021406932545928</v>
      </c>
      <c r="P68" s="134">
        <f>(P67*O68)</f>
        <v>77.69945259616907</v>
      </c>
      <c r="Q68" s="104">
        <f>-(P68-MAX(P$36:P68))/MAX(P$36:P68)</f>
        <v>0.2230054740383093</v>
      </c>
      <c r="R68" s="108">
        <f>($R$2*'Data'!E34)+($R$3*'Data'!H34)+($R$4*'Data'!J34)</f>
        <v>0.01656406476196679</v>
      </c>
      <c r="S68" s="104">
        <f>R68+1</f>
        <v>1.016564064761967</v>
      </c>
      <c r="T68" s="137">
        <f>(T67*S68)</f>
        <v>109.6044773063425</v>
      </c>
      <c r="U68" s="104">
        <f>-(T68-MAX(T$36:T68))/MAX(T$36:T68)</f>
        <v>0</v>
      </c>
      <c r="V68" s="75">
        <f>'Data'!J34</f>
        <v>0.00137577865250111</v>
      </c>
      <c r="W68" s="2"/>
      <c r="X68" s="2"/>
    </row>
    <row r="69" ht="15" customHeight="1">
      <c r="A69" s="4">
        <v>165</v>
      </c>
      <c r="B69" s="133">
        <v>-0.02486674084632466</v>
      </c>
      <c r="C69" s="104">
        <f>B69+1</f>
        <v>0.9751332591536753</v>
      </c>
      <c r="D69" s="134">
        <f>D68*C69</f>
        <v>91.08868114572645</v>
      </c>
      <c r="E69" s="135">
        <f>-(D69-MAX(D$36:D69))/MAX(D$36:D69)</f>
        <v>0.08911318854273546</v>
      </c>
      <c r="F69" s="136">
        <v>-0.03968785587515624</v>
      </c>
      <c r="G69" s="104">
        <f>F69+1</f>
        <v>0.9603121441248438</v>
      </c>
      <c r="H69" s="134">
        <f>(H68*G69)</f>
        <v>80.2807244868429</v>
      </c>
      <c r="I69" s="104">
        <f>-(H69-MAX(H$36:H69))/MAX(H$36:H69)</f>
        <v>0.197192755131571</v>
      </c>
      <c r="J69" s="136">
        <v>-0.06148037613559346</v>
      </c>
      <c r="K69" s="104">
        <f>J69+1</f>
        <v>0.9385196238644066</v>
      </c>
      <c r="L69" s="134">
        <f>(L68*K69)</f>
        <v>66.31150726884768</v>
      </c>
      <c r="M69" s="104">
        <f>-(L69-MAX(L$36:L69))/MAX(L$36:L69)</f>
        <v>0.3375279791790343</v>
      </c>
      <c r="N69" s="108">
        <f>($N$2*'Data'!E35)+($N$3*'Data'!H35)+($N$4*'Data'!J35)</f>
        <v>-0.04927766541561576</v>
      </c>
      <c r="O69" s="104">
        <f>N69+1</f>
        <v>0.9507223345843843</v>
      </c>
      <c r="P69" s="134">
        <f>(P68*O69)</f>
        <v>73.87060496815855</v>
      </c>
      <c r="Q69" s="104">
        <f>-(P69-MAX(P$36:P69))/MAX(P$36:P69)</f>
        <v>0.2612939503184146</v>
      </c>
      <c r="R69" s="108">
        <f>($R$2*'Data'!E35)+($R$3*'Data'!H35)+($R$4*'Data'!J35)</f>
        <v>-0.003081099497557059</v>
      </c>
      <c r="S69" s="104">
        <f>R69+1</f>
        <v>0.9969189005024429</v>
      </c>
      <c r="T69" s="137">
        <f>(T68*S69)</f>
        <v>109.266775006384</v>
      </c>
      <c r="U69" s="104">
        <f>-(T69-MAX(T$36:T69))/MAX(T$36:T69)</f>
        <v>0.003081099497557086</v>
      </c>
      <c r="V69" s="75">
        <f>'Data'!J35</f>
        <v>0.001392970270579747</v>
      </c>
      <c r="W69" s="2"/>
      <c r="X69" s="2"/>
    </row>
    <row r="70" ht="15" customHeight="1">
      <c r="A70" s="4">
        <v>166</v>
      </c>
      <c r="B70" s="133">
        <v>0.01882342774496115</v>
      </c>
      <c r="C70" s="104">
        <f>B70+1</f>
        <v>1.018823427744961</v>
      </c>
      <c r="D70" s="134">
        <f>D69*C70</f>
        <v>92.80328235365683</v>
      </c>
      <c r="E70" s="135">
        <f>-(D70-MAX(D$36:D70))/MAX(D$36:D70)</f>
        <v>0.07196717646343175</v>
      </c>
      <c r="F70" s="136">
        <v>0.02816205183427263</v>
      </c>
      <c r="G70" s="104">
        <f>F70+1</f>
        <v>1.028162051834273</v>
      </c>
      <c r="H70" s="134">
        <f>(H69*G70)</f>
        <v>82.54159441113433</v>
      </c>
      <c r="I70" s="104">
        <f>-(H70-MAX(H$36:H70))/MAX(H$36:H70)</f>
        <v>0.1745840558886567</v>
      </c>
      <c r="J70" s="136">
        <v>0.04186237114922078</v>
      </c>
      <c r="K70" s="104">
        <f>J70+1</f>
        <v>1.041862371149221</v>
      </c>
      <c r="L70" s="134">
        <f>(L69*K70)</f>
        <v>69.08746419760043</v>
      </c>
      <c r="M70" s="104">
        <f>-(L70-MAX(L$36:L70))/MAX(L$36:L70)</f>
        <v>0.3097953295674527</v>
      </c>
      <c r="N70" s="108">
        <f>($N$2*'Data'!E36)+($N$3*'Data'!H36)+($N$4*'Data'!J36)</f>
        <v>0.03420139581042318</v>
      </c>
      <c r="O70" s="104">
        <f>N70+1</f>
        <v>1.034201395810423</v>
      </c>
      <c r="P70" s="134">
        <f>(P69*O70)</f>
        <v>76.39708276742995</v>
      </c>
      <c r="Q70" s="104">
        <f>-(P70-MAX(P$36:P70))/MAX(P$36:P70)</f>
        <v>0.2360291723257005</v>
      </c>
      <c r="R70" s="108">
        <f>($R$2*'Data'!E36)+($R$3*'Data'!H36)+($R$4*'Data'!J36)</f>
        <v>0.005193130164846554</v>
      </c>
      <c r="S70" s="104">
        <f>R70+1</f>
        <v>1.005193130164846</v>
      </c>
      <c r="T70" s="137">
        <f>(T69*S70)</f>
        <v>109.8342115916851</v>
      </c>
      <c r="U70" s="104">
        <f>-(T70-MAX(T$36:T70))/MAX(T$36:T70)</f>
        <v>0</v>
      </c>
      <c r="V70" s="75">
        <f>'Data'!J36</f>
        <v>0.001276701156653142</v>
      </c>
      <c r="W70" s="2"/>
      <c r="X70" s="2"/>
    </row>
    <row r="71" ht="15" customHeight="1">
      <c r="A71" s="4">
        <v>167</v>
      </c>
      <c r="B71" s="133">
        <v>0.009244903746411478</v>
      </c>
      <c r="C71" s="104">
        <f>B71+1</f>
        <v>1.009244903746412</v>
      </c>
      <c r="D71" s="134">
        <f>D70*C71</f>
        <v>93.66123976636743</v>
      </c>
      <c r="E71" s="135">
        <f>-(D71-MAX(D$36:D71))/MAX(D$36:D71)</f>
        <v>0.0633876023363257</v>
      </c>
      <c r="F71" s="136">
        <v>0.01690705302420577</v>
      </c>
      <c r="G71" s="104">
        <f>F71+1</f>
        <v>1.016907053024206</v>
      </c>
      <c r="H71" s="134">
        <f>(H70*G71)</f>
        <v>83.93712952454585</v>
      </c>
      <c r="I71" s="104">
        <f>-(H71-MAX(H$36:H71))/MAX(H$36:H71)</f>
        <v>0.1606287047545415</v>
      </c>
      <c r="J71" s="136">
        <v>0.02834345875060702</v>
      </c>
      <c r="K71" s="104">
        <f>J71+1</f>
        <v>1.028343458750607</v>
      </c>
      <c r="L71" s="134">
        <f>(L70*K71)</f>
        <v>71.04564188926915</v>
      </c>
      <c r="M71" s="104">
        <f>-(L71-MAX(L$36:L71))/MAX(L$36:L71)</f>
        <v>0.2902325419615716</v>
      </c>
      <c r="N71" s="108">
        <f>($N$2*'Data'!E37)+($N$3*'Data'!H37)+($N$4*'Data'!J37)</f>
        <v>0.02188176823574304</v>
      </c>
      <c r="O71" s="104">
        <f>N71+1</f>
        <v>1.021881768235743</v>
      </c>
      <c r="P71" s="134">
        <f>(P70*O71)</f>
        <v>78.06878602643373</v>
      </c>
      <c r="Q71" s="104">
        <f>-(P71-MAX(P$36:P71))/MAX(P$36:P71)</f>
        <v>0.2193121397356627</v>
      </c>
      <c r="R71" s="108">
        <f>($R$2*'Data'!E37)+($R$3*'Data'!H37)+($R$4*'Data'!J37)</f>
        <v>-0.002549647655485241</v>
      </c>
      <c r="S71" s="104">
        <f>R71+1</f>
        <v>0.9974503523445147</v>
      </c>
      <c r="T71" s="137">
        <f>(T70*S71)</f>
        <v>109.5541730516083</v>
      </c>
      <c r="U71" s="104">
        <f>-(T71-MAX(T$36:T71))/MAX(T$36:T71)</f>
        <v>0.002549647655485301</v>
      </c>
      <c r="V71" s="75">
        <f>'Data'!J37</f>
        <v>0.001179918547558472</v>
      </c>
      <c r="W71" s="2"/>
      <c r="X71" s="2"/>
    </row>
    <row r="72" ht="15" customHeight="1">
      <c r="A72" s="4">
        <v>168</v>
      </c>
      <c r="B72" s="133">
        <v>0.01672959523756219</v>
      </c>
      <c r="C72" s="104">
        <f>B72+1</f>
        <v>1.016729595237562</v>
      </c>
      <c r="D72" s="134">
        <f>D71*C72</f>
        <v>95.22815439710702</v>
      </c>
      <c r="E72" s="135">
        <f>-(D72-MAX(D$36:D72))/MAX(D$36:D72)</f>
        <v>0.04771845602892981</v>
      </c>
      <c r="F72" s="136">
        <v>0.001864985156923371</v>
      </c>
      <c r="G72" s="104">
        <f>F72+1</f>
        <v>1.001864985156923</v>
      </c>
      <c r="H72" s="134">
        <f>(H71*G72)</f>
        <v>84.0936710252239</v>
      </c>
      <c r="I72" s="104">
        <f>-(H72-MAX(H$36:H72))/MAX(H$36:H72)</f>
        <v>0.159063289747761</v>
      </c>
      <c r="J72" s="136">
        <v>-0.02128767041224508</v>
      </c>
      <c r="K72" s="104">
        <f>J72+1</f>
        <v>0.9787123295877549</v>
      </c>
      <c r="L72" s="134">
        <f>(L71*K72)</f>
        <v>69.533245680504</v>
      </c>
      <c r="M72" s="104">
        <f>-(L72-MAX(L$36:L72))/MAX(L$36:L72)</f>
        <v>0.3053418376776306</v>
      </c>
      <c r="N72" s="108">
        <f>($N$2*'Data'!E38)+($N$3*'Data'!H38)+($N$4*'Data'!J38)</f>
        <v>-0.007882585440312879</v>
      </c>
      <c r="O72" s="104">
        <f>N72+1</f>
        <v>0.9921174145596872</v>
      </c>
      <c r="P72" s="134">
        <f>(P71*O72)</f>
        <v>77.45340215035887</v>
      </c>
      <c r="Q72" s="104">
        <f>-(P72-MAX(P$36:P72))/MAX(P$36:P72)</f>
        <v>0.2254659784964113</v>
      </c>
      <c r="R72" s="108">
        <f>($R$2*'Data'!E38)+($R$3*'Data'!H38)+($R$4*'Data'!J38)</f>
        <v>0.04262973738921732</v>
      </c>
      <c r="S72" s="104">
        <f>R72+1</f>
        <v>1.042629737389217</v>
      </c>
      <c r="T72" s="137">
        <f>(T71*S72)</f>
        <v>114.2244386786912</v>
      </c>
      <c r="U72" s="104">
        <f>-(T72-MAX(T$36:T72))/MAX(T$36:T72)</f>
        <v>0</v>
      </c>
      <c r="V72" s="75">
        <f>'Data'!J38</f>
        <v>0.001102493917274817</v>
      </c>
      <c r="W72" s="2"/>
      <c r="X72" s="2"/>
    </row>
    <row r="73" ht="15" customHeight="1">
      <c r="A73" s="4">
        <v>169</v>
      </c>
      <c r="B73" s="133">
        <v>-6.207914070312286e-05</v>
      </c>
      <c r="C73" s="104">
        <f>B73+1</f>
        <v>0.9999379208592969</v>
      </c>
      <c r="D73" s="134">
        <f>D72*C73</f>
        <v>95.22224271511131</v>
      </c>
      <c r="E73" s="135">
        <f>-(D73-MAX(D$36:D73))/MAX(D$36:D73)</f>
        <v>0.04777757284888693</v>
      </c>
      <c r="F73" s="136">
        <v>-0.005315093357175703</v>
      </c>
      <c r="G73" s="104">
        <f>F73+1</f>
        <v>0.9946849066428243</v>
      </c>
      <c r="H73" s="134">
        <f>(H72*G73)</f>
        <v>83.6467053129772</v>
      </c>
      <c r="I73" s="104">
        <f>-(H73-MAX(H$36:H73))/MAX(H$36:H73)</f>
        <v>0.163532946870228</v>
      </c>
      <c r="J73" s="136">
        <v>-0.01329637810947867</v>
      </c>
      <c r="K73" s="104">
        <f>J73+1</f>
        <v>0.9867036218905213</v>
      </c>
      <c r="L73" s="134">
        <f>(L72*K73)</f>
        <v>68.60870535475674</v>
      </c>
      <c r="M73" s="104">
        <f>-(L73-MAX(L$36:L73))/MAX(L$36:L73)</f>
        <v>0.3145782752607045</v>
      </c>
      <c r="N73" s="108">
        <f>($N$2*'Data'!E39)+($N$3*'Data'!H39)+($N$4*'Data'!J39)</f>
        <v>-0.00873972894064229</v>
      </c>
      <c r="O73" s="104">
        <f>N73+1</f>
        <v>0.9912602710593577</v>
      </c>
      <c r="P73" s="134">
        <f>(P72*O73)</f>
        <v>76.77648041003417</v>
      </c>
      <c r="Q73" s="104">
        <f>-(P73-MAX(P$36:P73))/MAX(P$36:P73)</f>
        <v>0.2322351958996583</v>
      </c>
      <c r="R73" s="108">
        <f>($R$2*'Data'!E39)+($R$3*'Data'!H39)+($R$4*'Data'!J39)</f>
        <v>0.008463766283766831</v>
      </c>
      <c r="S73" s="104">
        <f>R73+1</f>
        <v>1.008463766283767</v>
      </c>
      <c r="T73" s="137">
        <f>(T72*S73)</f>
        <v>115.1912076315621</v>
      </c>
      <c r="U73" s="104">
        <f>-(T73-MAX(T$36:T73))/MAX(T$36:T73)</f>
        <v>0</v>
      </c>
      <c r="V73" s="75">
        <f>'Data'!J39</f>
        <v>0.0009114039418220562</v>
      </c>
      <c r="W73" s="2"/>
      <c r="X73" s="2"/>
    </row>
    <row r="74" ht="15" customHeight="1">
      <c r="A74" s="4">
        <v>170</v>
      </c>
      <c r="B74" s="133">
        <v>0.003194788592864932</v>
      </c>
      <c r="C74" s="104">
        <f>B74+1</f>
        <v>1.003194788592865</v>
      </c>
      <c r="D74" s="134">
        <f>D73*C74</f>
        <v>95.52645764992457</v>
      </c>
      <c r="E74" s="135">
        <f>-(D74-MAX(D$36:D74))/MAX(D$36:D74)</f>
        <v>0.04473542350075434</v>
      </c>
      <c r="F74" s="136">
        <v>-0.004157867452624657</v>
      </c>
      <c r="G74" s="104">
        <f>F74+1</f>
        <v>0.9958421325473753</v>
      </c>
      <c r="H74" s="134">
        <f>(H73*G74)</f>
        <v>83.29891339943708</v>
      </c>
      <c r="I74" s="104">
        <f>-(H74-MAX(H$36:H74))/MAX(H$36:H74)</f>
        <v>0.1670108660056292</v>
      </c>
      <c r="J74" s="136">
        <v>-0.01543841679757386</v>
      </c>
      <c r="K74" s="104">
        <f>J74+1</f>
        <v>0.9845615832024261</v>
      </c>
      <c r="L74" s="134">
        <f>(L73*K74)</f>
        <v>67.54949556554807</v>
      </c>
      <c r="M74" s="104">
        <f>-(L74-MAX(L$36:L74))/MAX(L$36:L74)</f>
        <v>0.3251601015293416</v>
      </c>
      <c r="N74" s="108">
        <f>($N$2*'Data'!E40)+($N$3*'Data'!H40)+($N$4*'Data'!J40)</f>
        <v>-0.008962250409864373</v>
      </c>
      <c r="O74" s="104">
        <f>N74+1</f>
        <v>0.9910377495901356</v>
      </c>
      <c r="P74" s="134">
        <f>(P73*O74)</f>
        <v>76.08839036701139</v>
      </c>
      <c r="Q74" s="104">
        <f>-(P74-MAX(P$36:P74))/MAX(P$36:P74)</f>
        <v>0.2391160963298861</v>
      </c>
      <c r="R74" s="108">
        <f>($R$2*'Data'!E40)+($R$3*'Data'!H40)+($R$4*'Data'!J40)</f>
        <v>0.01546945515367621</v>
      </c>
      <c r="S74" s="104">
        <f>R74+1</f>
        <v>1.015469455153676</v>
      </c>
      <c r="T74" s="137">
        <f>(T73*S74)</f>
        <v>116.9731528521164</v>
      </c>
      <c r="U74" s="104">
        <f>-(T74-MAX(T$36:T74))/MAX(T$36:T74)</f>
        <v>0</v>
      </c>
      <c r="V74" s="75">
        <f>'Data'!J40</f>
        <v>0.001024395796183079</v>
      </c>
      <c r="W74" s="2"/>
      <c r="X74" s="2"/>
    </row>
    <row r="75" ht="15" customHeight="1">
      <c r="A75" s="4">
        <v>171</v>
      </c>
      <c r="B75" s="133">
        <v>0.0006488426203173793</v>
      </c>
      <c r="C75" s="104">
        <f>B75+1</f>
        <v>1.000648842620317</v>
      </c>
      <c r="D75" s="134">
        <f>D74*C75</f>
        <v>95.58843928701577</v>
      </c>
      <c r="E75" s="135">
        <f>-(D75-MAX(D$36:D75))/MAX(D$36:D75)</f>
        <v>0.04411560712984226</v>
      </c>
      <c r="F75" s="136">
        <v>0.001718995593344633</v>
      </c>
      <c r="G75" s="104">
        <f>F75+1</f>
        <v>1.001718995593345</v>
      </c>
      <c r="H75" s="134">
        <f>(H74*G75)</f>
        <v>83.44210386450111</v>
      </c>
      <c r="I75" s="104">
        <f>-(H75-MAX(H$36:H75))/MAX(H$36:H75)</f>
        <v>0.1655789613549889</v>
      </c>
      <c r="J75" s="136">
        <v>0.003360308470223189</v>
      </c>
      <c r="K75" s="104">
        <f>J75+1</f>
        <v>1.003360308470223</v>
      </c>
      <c r="L75" s="134">
        <f>(L74*K75)</f>
        <v>67.77648270765629</v>
      </c>
      <c r="M75" s="104">
        <f>-(L75-MAX(L$36:L75))/MAX(L$36:L75)</f>
        <v>0.3228924313024661</v>
      </c>
      <c r="N75" s="108">
        <f>($N$2*'Data'!E41)+($N$3*'Data'!H41)+($N$4*'Data'!J41)</f>
        <v>0.002418203367546115</v>
      </c>
      <c r="O75" s="104">
        <f>N75+1</f>
        <v>1.002418203367546</v>
      </c>
      <c r="P75" s="134">
        <f>(P74*O75)</f>
        <v>76.27238756882807</v>
      </c>
      <c r="Q75" s="104">
        <f>-(P75-MAX(P$36:P75))/MAX(P$36:P75)</f>
        <v>0.2372761243117193</v>
      </c>
      <c r="R75" s="108">
        <f>($R$2*'Data'!E41)+($R$3*'Data'!H41)+($R$4*'Data'!J41)</f>
        <v>-0.001136032079217938</v>
      </c>
      <c r="S75" s="104">
        <f>R75+1</f>
        <v>0.998863967920782</v>
      </c>
      <c r="T75" s="137">
        <f>(T74*S75)</f>
        <v>116.8402675980691</v>
      </c>
      <c r="U75" s="104">
        <f>-(T75-MAX(T$36:T75))/MAX(T$36:T75)</f>
        <v>0.001136032079217932</v>
      </c>
      <c r="V75" s="75">
        <f>'Data'!J41</f>
        <v>0.0009475439660399491</v>
      </c>
      <c r="W75" s="2"/>
      <c r="X75" s="2"/>
    </row>
    <row r="76" ht="15" customHeight="1">
      <c r="A76" s="4">
        <v>172</v>
      </c>
      <c r="B76" s="133">
        <v>0.03397820612090628</v>
      </c>
      <c r="C76" s="104">
        <f>B76+1</f>
        <v>1.033978206120906</v>
      </c>
      <c r="D76" s="134">
        <f>D75*C76</f>
        <v>98.83636297988572</v>
      </c>
      <c r="E76" s="135">
        <f>-(D76-MAX(D$36:D76))/MAX(D$36:D76)</f>
        <v>0.0116363702011428</v>
      </c>
      <c r="F76" s="136">
        <v>0.04469455473847418</v>
      </c>
      <c r="G76" s="104">
        <f>F76+1</f>
        <v>1.044694554738474</v>
      </c>
      <c r="H76" s="134">
        <f>(H75*G76)</f>
        <v>87.1715115431665</v>
      </c>
      <c r="I76" s="104">
        <f>-(H76-MAX(H$36:H76))/MAX(H$36:H76)</f>
        <v>0.128284884568335</v>
      </c>
      <c r="J76" s="136">
        <v>0.06001832575893585</v>
      </c>
      <c r="K76" s="104">
        <f>J76+1</f>
        <v>1.060018325758936</v>
      </c>
      <c r="L76" s="134">
        <f>(L75*K76)</f>
        <v>71.84431372559929</v>
      </c>
      <c r="M76" s="104">
        <f>-(L76-MAX(L$36:L76))/MAX(L$36:L76)</f>
        <v>0.2822535686705364</v>
      </c>
      <c r="N76" s="108">
        <f>($N$2*'Data'!E42)+($N$3*'Data'!H42)+($N$4*'Data'!J42)</f>
        <v>0.05158510614930429</v>
      </c>
      <c r="O76" s="104">
        <f>N76+1</f>
        <v>1.051585106149304</v>
      </c>
      <c r="P76" s="134">
        <f>(P75*O76)</f>
        <v>80.20690677782693</v>
      </c>
      <c r="Q76" s="104">
        <f>-(P76-MAX(P$36:P76))/MAX(P$36:P76)</f>
        <v>0.1979309322217307</v>
      </c>
      <c r="R76" s="108">
        <f>($R$2*'Data'!E42)+($R$3*'Data'!H42)+($R$4*'Data'!J42)</f>
        <v>0.01958001111186321</v>
      </c>
      <c r="S76" s="104">
        <f>R76+1</f>
        <v>1.019580011111863</v>
      </c>
      <c r="T76" s="137">
        <f>(T75*S76)</f>
        <v>119.1280013359523</v>
      </c>
      <c r="U76" s="104">
        <f>-(T76-MAX(T$36:T76))/MAX(T$36:T76)</f>
        <v>0</v>
      </c>
      <c r="V76" s="75">
        <f>'Data'!J42</f>
        <v>0.0009655799159381317</v>
      </c>
      <c r="W76" s="2"/>
      <c r="X76" s="2"/>
    </row>
    <row r="77" ht="15" customHeight="1">
      <c r="A77" s="4">
        <v>173</v>
      </c>
      <c r="B77" s="133">
        <v>0.03799538775249162</v>
      </c>
      <c r="C77" s="104">
        <f>B77+1</f>
        <v>1.037995387752492</v>
      </c>
      <c r="D77" s="134">
        <f>D76*C77</f>
        <v>102.5916889153525</v>
      </c>
      <c r="E77" s="135">
        <f>-(D77-MAX(D$36:D77))/MAX(D$36:D77)</f>
        <v>0</v>
      </c>
      <c r="F77" s="136">
        <v>0.04429722325399982</v>
      </c>
      <c r="G77" s="104">
        <f>F77+1</f>
        <v>1.044297223254</v>
      </c>
      <c r="H77" s="134">
        <f>(H76*G77)</f>
        <v>91.03296745138276</v>
      </c>
      <c r="I77" s="104">
        <f>-(H77-MAX(H$36:H77))/MAX(H$36:H77)</f>
        <v>0.0896703254861724</v>
      </c>
      <c r="J77" s="136">
        <v>0.05276257134905876</v>
      </c>
      <c r="K77" s="104">
        <f>J77+1</f>
        <v>1.052762571349059</v>
      </c>
      <c r="L77" s="134">
        <f>(L76*K77)</f>
        <v>75.63500445457038</v>
      </c>
      <c r="M77" s="104">
        <f>-(L77-MAX(L$36:L77))/MAX(L$36:L77)</f>
        <v>0.2443834213769833</v>
      </c>
      <c r="N77" s="108">
        <f>($N$2*'Data'!E43)+($N$3*'Data'!H43)+($N$4*'Data'!J43)</f>
        <v>0.04829467581425981</v>
      </c>
      <c r="O77" s="104">
        <f>N77+1</f>
        <v>1.04829467581426</v>
      </c>
      <c r="P77" s="134">
        <f>(P76*O77)</f>
        <v>84.08047333872663</v>
      </c>
      <c r="Q77" s="104">
        <f>-(P77-MAX(P$36:P77))/MAX(P$36:P77)</f>
        <v>0.1591952666127337</v>
      </c>
      <c r="R77" s="108">
        <f>($R$2*'Data'!E43)+($R$3*'Data'!H43)+($R$4*'Data'!J43)</f>
        <v>0.03123441089764557</v>
      </c>
      <c r="S77" s="104">
        <f>R77+1</f>
        <v>1.031234410897646</v>
      </c>
      <c r="T77" s="137">
        <f>(T76*S77)</f>
        <v>122.8488942790948</v>
      </c>
      <c r="U77" s="104">
        <f>-(T77-MAX(T$36:T77))/MAX(T$36:T77)</f>
        <v>0</v>
      </c>
      <c r="V77" s="75">
        <f>'Data'!J43</f>
        <v>0.0009079044430570905</v>
      </c>
      <c r="W77" s="2"/>
      <c r="X77" s="2"/>
    </row>
    <row r="78" ht="15" customHeight="1">
      <c r="A78" s="4">
        <v>174</v>
      </c>
      <c r="B78" s="133">
        <v>-0.001606430489897895</v>
      </c>
      <c r="C78" s="104">
        <f>B78+1</f>
        <v>0.9983935695101021</v>
      </c>
      <c r="D78" s="134">
        <f>D77*C78</f>
        <v>102.4268824982687</v>
      </c>
      <c r="E78" s="135">
        <f>-(D78-MAX(D$36:D78))/MAX(D$36:D78)</f>
        <v>0.001606430489898</v>
      </c>
      <c r="F78" s="136">
        <v>0.001155926954314075</v>
      </c>
      <c r="G78" s="104">
        <f>F78+1</f>
        <v>1.001155926954314</v>
      </c>
      <c r="H78" s="134">
        <f>(H77*G78)</f>
        <v>91.138194912191</v>
      </c>
      <c r="I78" s="104">
        <f>-(H78-MAX(H$36:H78))/MAX(H$36:H78)</f>
        <v>0.08861805087809004</v>
      </c>
      <c r="J78" s="136">
        <v>0.005445258696727365</v>
      </c>
      <c r="K78" s="104">
        <f>J78+1</f>
        <v>1.005445258696727</v>
      </c>
      <c r="L78" s="134">
        <f>(L77*K78)</f>
        <v>76.04685662035364</v>
      </c>
      <c r="M78" s="104">
        <f>-(L78-MAX(L$36:L78))/MAX(L$36:L78)</f>
        <v>0.240268893630845</v>
      </c>
      <c r="N78" s="108">
        <f>($N$2*'Data'!E44)+($N$3*'Data'!H44)+($N$4*'Data'!J44)</f>
        <v>0.00296603885066139</v>
      </c>
      <c r="O78" s="104">
        <f>N78+1</f>
        <v>1.002966038850661</v>
      </c>
      <c r="P78" s="134">
        <f>(P77*O78)</f>
        <v>84.32985928923129</v>
      </c>
      <c r="Q78" s="104">
        <f>-(P78-MAX(P$36:P78))/MAX(P$36:P78)</f>
        <v>0.1567014071076871</v>
      </c>
      <c r="R78" s="108">
        <f>($R$2*'Data'!E44)+($R$3*'Data'!H44)+($R$4*'Data'!J44)</f>
        <v>-0.006378225171777017</v>
      </c>
      <c r="S78" s="104">
        <f>R78+1</f>
        <v>0.993621774828223</v>
      </c>
      <c r="T78" s="137">
        <f>(T77*S78)</f>
        <v>122.0653363692789</v>
      </c>
      <c r="U78" s="104">
        <f>-(T78-MAX(T$36:T78))/MAX(T$36:T78)</f>
        <v>0.00637822517177703</v>
      </c>
      <c r="V78" s="75">
        <f>'Data'!J44</f>
        <v>0.0008692858627663095</v>
      </c>
      <c r="W78" s="2"/>
      <c r="X78" s="2"/>
    </row>
    <row r="79" ht="15" customHeight="1">
      <c r="A79" s="4">
        <v>175</v>
      </c>
      <c r="B79" s="133">
        <v>-0.01731884935681628</v>
      </c>
      <c r="C79" s="104">
        <f>B79+1</f>
        <v>0.9826811506431837</v>
      </c>
      <c r="D79" s="134">
        <f>D78*C79</f>
        <v>100.6529667501929</v>
      </c>
      <c r="E79" s="135">
        <f>-(D79-MAX(D$36:D79))/MAX(D$36:D79)</f>
        <v>0.01889745831905752</v>
      </c>
      <c r="F79" s="136">
        <v>-0.01184281889440364</v>
      </c>
      <c r="G79" s="104">
        <f>F79+1</f>
        <v>0.9881571811055964</v>
      </c>
      <c r="H79" s="134">
        <f>(H78*G79)</f>
        <v>90.05886177548307</v>
      </c>
      <c r="I79" s="104">
        <f>-(H79-MAX(H$36:H79))/MAX(H$36:H79)</f>
        <v>0.09941138224516934</v>
      </c>
      <c r="J79" s="136">
        <v>-0.002930737903260708</v>
      </c>
      <c r="K79" s="104">
        <f>J79+1</f>
        <v>0.9970692620967393</v>
      </c>
      <c r="L79" s="134">
        <f>(L78*K79)</f>
        <v>75.82398321523253</v>
      </c>
      <c r="M79" s="104">
        <f>-(L79-MAX(L$36:L79))/MAX(L$36:L79)</f>
        <v>0.2424954663805673</v>
      </c>
      <c r="N79" s="108">
        <f>($N$2*'Data'!E45)+($N$3*'Data'!H45)+($N$4*'Data'!J45)</f>
        <v>-0.008213595564083031</v>
      </c>
      <c r="O79" s="104">
        <f>N79+1</f>
        <v>0.9917864044359169</v>
      </c>
      <c r="P79" s="134">
        <f>(P78*O79)</f>
        <v>83.63720793105351</v>
      </c>
      <c r="Q79" s="104">
        <f>-(P79-MAX(P$36:P79))/MAX(P$36:P79)</f>
        <v>0.1636279206894649</v>
      </c>
      <c r="R79" s="108">
        <f>($R$2*'Data'!E45)+($R$3*'Data'!H45)+($R$4*'Data'!J45)</f>
        <v>-0.02805650725909847</v>
      </c>
      <c r="S79" s="104">
        <f>R79+1</f>
        <v>0.9719434927409015</v>
      </c>
      <c r="T79" s="137">
        <f>(T78*S79)</f>
        <v>118.6406093733499</v>
      </c>
      <c r="U79" s="104">
        <f>-(T79-MAX(T$36:T79))/MAX(T$36:T79)</f>
        <v>0.03425578171004333</v>
      </c>
      <c r="V79" s="75">
        <f>'Data'!J45</f>
        <v>0.0008307686498123062</v>
      </c>
      <c r="W79" s="2"/>
      <c r="X79" s="2"/>
    </row>
    <row r="80" ht="15" customHeight="1">
      <c r="A80" s="4">
        <v>176</v>
      </c>
      <c r="B80" s="133">
        <v>0.005980256370034453</v>
      </c>
      <c r="C80" s="104">
        <f>B80+1</f>
        <v>1.005980256370034</v>
      </c>
      <c r="D80" s="134">
        <f>D79*C80</f>
        <v>101.2548972957636</v>
      </c>
      <c r="E80" s="135">
        <f>-(D80-MAX(D$36:D80))/MAX(D$36:D80)</f>
        <v>0.01303021359451319</v>
      </c>
      <c r="F80" s="136">
        <v>0.01264227698123713</v>
      </c>
      <c r="G80" s="104">
        <f>F80+1</f>
        <v>1.012642276981237</v>
      </c>
      <c r="H80" s="134">
        <f>(H79*G80)</f>
        <v>91.19741085066367</v>
      </c>
      <c r="I80" s="104">
        <f>-(H80-MAX(H$36:H80))/MAX(H$36:H80)</f>
        <v>0.08802589149336328</v>
      </c>
      <c r="J80" s="136">
        <v>0.0226410917649527</v>
      </c>
      <c r="K80" s="104">
        <f>J80+1</f>
        <v>1.022641091764953</v>
      </c>
      <c r="L80" s="134">
        <f>(L79*K80)</f>
        <v>77.54072097719283</v>
      </c>
      <c r="M80" s="104">
        <f>-(L80-MAX(L$36:L80))/MAX(L$36:L80)</f>
        <v>0.2253447367225221</v>
      </c>
      <c r="N80" s="108">
        <f>($N$2*'Data'!E46)+($N$3*'Data'!H46)+($N$4*'Data'!J46)</f>
        <v>0.01697316876521002</v>
      </c>
      <c r="O80" s="104">
        <f>N80+1</f>
        <v>1.01697316876521</v>
      </c>
      <c r="P80" s="134">
        <f>(P79*O80)</f>
        <v>85.05679637631823</v>
      </c>
      <c r="Q80" s="104">
        <f>-(P80-MAX(P$36:P80))/MAX(P$36:P80)</f>
        <v>0.1494320362368177</v>
      </c>
      <c r="R80" s="108">
        <f>($R$2*'Data'!E46)+($R$3*'Data'!H46)+($R$4*'Data'!J46)</f>
        <v>-0.004447225419068353</v>
      </c>
      <c r="S80" s="104">
        <f>R80+1</f>
        <v>0.9955527745809316</v>
      </c>
      <c r="T80" s="137">
        <f>(T79*S80)</f>
        <v>118.112987839611</v>
      </c>
      <c r="U80" s="104">
        <f>-(T80-MAX(T$36:T80))/MAX(T$36:T80)</f>
        <v>0.03855066394594074</v>
      </c>
      <c r="V80" s="75">
        <f>'Data'!J46</f>
        <v>0.0007546173146940548</v>
      </c>
      <c r="W80" s="2"/>
      <c r="X80" s="2"/>
    </row>
    <row r="81" ht="15" customHeight="1">
      <c r="A81" s="4">
        <v>177</v>
      </c>
      <c r="B81" s="133">
        <v>0.04147598111078049</v>
      </c>
      <c r="C81" s="104">
        <f>B81+1</f>
        <v>1.041475981110781</v>
      </c>
      <c r="D81" s="134">
        <f>D80*C81</f>
        <v>105.4545435033767</v>
      </c>
      <c r="E81" s="135">
        <f>-(D81-MAX(D$36:D81))/MAX(D$36:D81)</f>
        <v>0</v>
      </c>
      <c r="F81" s="136">
        <v>0.03700339724429613</v>
      </c>
      <c r="G81" s="104">
        <f>F81+1</f>
        <v>1.037003397244296</v>
      </c>
      <c r="H81" s="134">
        <f>(H80*G81)</f>
        <v>94.57202487202206</v>
      </c>
      <c r="I81" s="104">
        <f>-(H81-MAX(H$36:H81))/MAX(H$36:H81)</f>
        <v>0.05427975127977944</v>
      </c>
      <c r="J81" s="136">
        <v>0.0289262016427705</v>
      </c>
      <c r="K81" s="104">
        <f>J81+1</f>
        <v>1.02892620164277</v>
      </c>
      <c r="L81" s="134">
        <f>(L80*K81)</f>
        <v>79.78367950770492</v>
      </c>
      <c r="M81" s="104">
        <f>-(L81-MAX(L$36:L81))/MAX(L$36:L81)</f>
        <v>0.2029369023733243</v>
      </c>
      <c r="N81" s="108">
        <f>($N$2*'Data'!E47)+($N$3*'Data'!H47)+($N$4*'Data'!J47)</f>
        <v>0.03395938575090138</v>
      </c>
      <c r="O81" s="104">
        <f>N81+1</f>
        <v>1.033959385750901</v>
      </c>
      <c r="P81" s="134">
        <f>(P80*O81)</f>
        <v>87.94527293519748</v>
      </c>
      <c r="Q81" s="104">
        <f>-(P81-MAX(P$36:P81))/MAX(P$36:P81)</f>
        <v>0.1205472706480252</v>
      </c>
      <c r="R81" s="108">
        <f>($R$2*'Data'!E47)+($R$3*'Data'!H47)+($R$4*'Data'!J47)</f>
        <v>0.0527403927827845</v>
      </c>
      <c r="S81" s="104">
        <f>R81+1</f>
        <v>1.052740392782785</v>
      </c>
      <c r="T81" s="137">
        <f>(T80*S81)</f>
        <v>124.3423132110203</v>
      </c>
      <c r="U81" s="104">
        <f>-(T81-MAX(T$36:T81))/MAX(T$36:T81)</f>
        <v>0</v>
      </c>
      <c r="V81" s="75">
        <f>'Data'!J47</f>
        <v>0.0008106019190529164</v>
      </c>
      <c r="W81" s="2"/>
      <c r="X81" s="2"/>
    </row>
    <row r="82" ht="15" customHeight="1">
      <c r="A82" s="4">
        <v>178</v>
      </c>
      <c r="B82" s="133">
        <v>0.0002038854336987792</v>
      </c>
      <c r="C82" s="104">
        <f>B82+1</f>
        <v>1.000203885433699</v>
      </c>
      <c r="D82" s="134">
        <f>D81*C82</f>
        <v>105.4760441487144</v>
      </c>
      <c r="E82" s="135">
        <f>-(D82-MAX(D$36:D82))/MAX(D$36:D82)</f>
        <v>0</v>
      </c>
      <c r="F82" s="136">
        <v>0.009896529763322507</v>
      </c>
      <c r="G82" s="104">
        <f>F82+1</f>
        <v>1.009896529763322</v>
      </c>
      <c r="H82" s="134">
        <f>(H81*G82)</f>
        <v>95.50795973094569</v>
      </c>
      <c r="I82" s="104">
        <f>-(H82-MAX(H$36:H82))/MAX(H$36:H82)</f>
        <v>0.04492040269054314</v>
      </c>
      <c r="J82" s="136">
        <v>0.02469630433750959</v>
      </c>
      <c r="K82" s="104">
        <f>J82+1</f>
        <v>1.02469630433751</v>
      </c>
      <c r="L82" s="134">
        <f>(L81*K82)</f>
        <v>81.75404153799353</v>
      </c>
      <c r="M82" s="104">
        <f>-(L82-MAX(L$36:L82))/MAX(L$36:L82)</f>
        <v>0.1832523895381378</v>
      </c>
      <c r="N82" s="108">
        <f>($N$2*'Data'!E48)+($N$3*'Data'!H48)+($N$4*'Data'!J48)</f>
        <v>0.01622282938555308</v>
      </c>
      <c r="O82" s="104">
        <f>N82+1</f>
        <v>1.016222829385553</v>
      </c>
      <c r="P82" s="134">
        <f>(P81*O82)</f>
        <v>89.37199409329109</v>
      </c>
      <c r="Q82" s="104">
        <f>-(P82-MAX(P$36:P82))/MAX(P$36:P82)</f>
        <v>0.1062800590670891</v>
      </c>
      <c r="R82" s="108">
        <f>($R$2*'Data'!E48)+($R$3*'Data'!H48)+($R$4*'Data'!J48)</f>
        <v>-0.01575589658056168</v>
      </c>
      <c r="S82" s="104">
        <f>R82+1</f>
        <v>0.9842441034194384</v>
      </c>
      <c r="T82" s="137">
        <f>(T81*S82)</f>
        <v>122.3831885834797</v>
      </c>
      <c r="U82" s="104">
        <f>-(T82-MAX(T$36:T82))/MAX(T$36:T82)</f>
        <v>0.01575589658056169</v>
      </c>
      <c r="V82" s="75">
        <f>'Data'!J48</f>
        <v>0.0007722734978338085</v>
      </c>
      <c r="W82" s="2"/>
      <c r="X82" s="2"/>
    </row>
    <row r="83" ht="15" customHeight="1">
      <c r="A83" s="4">
        <v>179</v>
      </c>
      <c r="B83" s="133">
        <v>0.02103671656323999</v>
      </c>
      <c r="C83" s="104">
        <f>B83+1</f>
        <v>1.02103671656324</v>
      </c>
      <c r="D83" s="134">
        <f>D82*C83</f>
        <v>107.6949137936827</v>
      </c>
      <c r="E83" s="135">
        <f>-(D83-MAX(D$36:D83))/MAX(D$36:D83)</f>
        <v>0</v>
      </c>
      <c r="F83" s="136">
        <v>0.02165199436261318</v>
      </c>
      <c r="G83" s="104">
        <f>F83+1</f>
        <v>1.021651994362613</v>
      </c>
      <c r="H83" s="134">
        <f>(H82*G83)</f>
        <v>97.57589753662481</v>
      </c>
      <c r="I83" s="104">
        <f>-(H83-MAX(H$36:H83))/MAX(H$36:H83)</f>
        <v>0.02424102463375192</v>
      </c>
      <c r="J83" s="136">
        <v>0.02196556795766874</v>
      </c>
      <c r="K83" s="104">
        <f>J83+1</f>
        <v>1.021965567957669</v>
      </c>
      <c r="L83" s="134">
        <f>(L82*K83)</f>
        <v>83.54981549321039</v>
      </c>
      <c r="M83" s="104">
        <f>-(L83-MAX(L$36:L83))/MAX(L$36:L83)</f>
        <v>0.1653120643962743</v>
      </c>
      <c r="N83" s="108">
        <f>($N$2*'Data'!E49)+($N$3*'Data'!H49)+($N$4*'Data'!J49)</f>
        <v>0.02199099062180532</v>
      </c>
      <c r="O83" s="104">
        <f>N83+1</f>
        <v>1.021990990621805</v>
      </c>
      <c r="P83" s="134">
        <f>(P82*O83)</f>
        <v>91.3373727772487</v>
      </c>
      <c r="Q83" s="104">
        <f>-(P83-MAX(P$36:P83))/MAX(P$36:P83)</f>
        <v>0.08662627222751297</v>
      </c>
      <c r="R83" s="108">
        <f>($R$2*'Data'!E49)+($R$3*'Data'!H49)+($R$4*'Data'!J49)</f>
        <v>0.02197954220173257</v>
      </c>
      <c r="S83" s="104">
        <f>R83+1</f>
        <v>1.021979542201733</v>
      </c>
      <c r="T83" s="137">
        <f>(T82*S83)</f>
        <v>125.0731150417328</v>
      </c>
      <c r="U83" s="104">
        <f>-(T83-MAX(T$36:T83))/MAX(T$36:T83)</f>
        <v>0</v>
      </c>
      <c r="V83" s="75">
        <f>'Data'!J49</f>
        <v>0.0008093203591125256</v>
      </c>
      <c r="W83" s="2"/>
      <c r="X83" s="2"/>
    </row>
    <row r="84" ht="15" customHeight="1">
      <c r="A84" s="4">
        <v>180</v>
      </c>
      <c r="B84" s="133">
        <v>0.03847934002468036</v>
      </c>
      <c r="C84" s="104">
        <f>B84+1</f>
        <v>1.03847934002468</v>
      </c>
      <c r="D84" s="134">
        <f>D83*C84</f>
        <v>111.8389430004784</v>
      </c>
      <c r="E84" s="135">
        <f>-(D84-MAX(D$36:D84))/MAX(D$36:D84)</f>
        <v>0</v>
      </c>
      <c r="F84" s="136">
        <v>0.04151710293871559</v>
      </c>
      <c r="G84" s="104">
        <f>F84+1</f>
        <v>1.041517102938716</v>
      </c>
      <c r="H84" s="134">
        <f>(H83*G84)</f>
        <v>101.6269661189904</v>
      </c>
      <c r="I84" s="104">
        <f>-(H84-MAX(H$36:H84))/MAX(H$36:H84)</f>
        <v>0</v>
      </c>
      <c r="J84" s="136">
        <v>0.04498583077073662</v>
      </c>
      <c r="K84" s="104">
        <f>J84+1</f>
        <v>1.044985830770737</v>
      </c>
      <c r="L84" s="134">
        <f>(L83*K84)</f>
        <v>87.30837335391422</v>
      </c>
      <c r="M84" s="104">
        <f>-(L84-MAX(L$36:L84))/MAX(L$36:L84)</f>
        <v>0.1277629341788296</v>
      </c>
      <c r="N84" s="108">
        <f>($N$2*'Data'!E50)+($N$3*'Data'!H50)+($N$4*'Data'!J50)</f>
        <v>0.04338285717893531</v>
      </c>
      <c r="O84" s="104">
        <f>N84+1</f>
        <v>1.043382857178935</v>
      </c>
      <c r="P84" s="134">
        <f>(P83*O84)</f>
        <v>95.29984897554324</v>
      </c>
      <c r="Q84" s="104">
        <f>-(P84-MAX(P$36:P84))/MAX(P$36:P84)</f>
        <v>0.04700151024456758</v>
      </c>
      <c r="R84" s="108">
        <f>($R$2*'Data'!E50)+($R$3*'Data'!H50)+($R$4*'Data'!J50)</f>
        <v>0.03713257465597476</v>
      </c>
      <c r="S84" s="104">
        <f>R84+1</f>
        <v>1.037132574655975</v>
      </c>
      <c r="T84" s="137">
        <f>(T83*S84)</f>
        <v>129.7174018234753</v>
      </c>
      <c r="U84" s="104">
        <f>-(T84-MAX(T$36:T84))/MAX(T$36:T84)</f>
        <v>0</v>
      </c>
      <c r="V84" s="75">
        <f>'Data'!J50</f>
        <v>0.0007898597058712618</v>
      </c>
      <c r="W84" s="2"/>
      <c r="X84" s="2"/>
    </row>
    <row r="85" ht="15" customHeight="1">
      <c r="A85" s="4">
        <v>181</v>
      </c>
      <c r="B85" s="133">
        <v>0.008083422344475238</v>
      </c>
      <c r="C85" s="104">
        <f>B85+1</f>
        <v>1.008083422344475</v>
      </c>
      <c r="D85" s="134">
        <f>D84*C85</f>
        <v>112.742984411311</v>
      </c>
      <c r="E85" s="135">
        <f>-(D85-MAX(D$36:D85))/MAX(D$36:D85)</f>
        <v>0</v>
      </c>
      <c r="F85" s="136">
        <v>0.01069712415140322</v>
      </c>
      <c r="G85" s="104">
        <f>F85+1</f>
        <v>1.010697124151403</v>
      </c>
      <c r="H85" s="134">
        <f>(H84*G85)</f>
        <v>102.7140823926957</v>
      </c>
      <c r="I85" s="104">
        <f>-(H85-MAX(H$36:H85))/MAX(H$36:H85)</f>
        <v>0</v>
      </c>
      <c r="J85" s="136">
        <v>0.01445622736899849</v>
      </c>
      <c r="K85" s="104">
        <f>J85+1</f>
        <v>1.014456227368999</v>
      </c>
      <c r="L85" s="134">
        <f>(L84*K85)</f>
        <v>88.57052305033582</v>
      </c>
      <c r="M85" s="104">
        <f>-(L85-MAX(L$36:L85))/MAX(L$36:L85)</f>
        <v>0.1151536768356506</v>
      </c>
      <c r="N85" s="108">
        <f>($N$2*'Data'!E51)+($N$3*'Data'!H51)+($N$4*'Data'!J51)</f>
        <v>0.01237988537662673</v>
      </c>
      <c r="O85" s="104">
        <f>N85+1</f>
        <v>1.012379885376627</v>
      </c>
      <c r="P85" s="134">
        <f>(P84*O85)</f>
        <v>96.47965018227032</v>
      </c>
      <c r="Q85" s="104">
        <f>-(P85-MAX(P$36:P85))/MAX(P$36:P85)</f>
        <v>0.03520349817729681</v>
      </c>
      <c r="R85" s="108">
        <f>($R$2*'Data'!E51)+($R$3*'Data'!H51)+($R$4*'Data'!J51)</f>
        <v>0.004504042936139934</v>
      </c>
      <c r="S85" s="104">
        <f>R85+1</f>
        <v>1.00450404293614</v>
      </c>
      <c r="T85" s="137">
        <f>(T84*S85)</f>
        <v>130.3016545708528</v>
      </c>
      <c r="U85" s="104">
        <f>-(T85-MAX(T$36:T85))/MAX(T$36:T85)</f>
        <v>0</v>
      </c>
      <c r="V85" s="75">
        <f>'Data'!J51</f>
        <v>0.0007328622970534</v>
      </c>
      <c r="W85" s="2"/>
      <c r="X85" s="2"/>
    </row>
    <row r="86" ht="15" customHeight="1">
      <c r="A86" s="4">
        <v>182</v>
      </c>
      <c r="B86" s="133">
        <v>0.007880958175705282</v>
      </c>
      <c r="C86" s="104">
        <f>B86+1</f>
        <v>1.007880958175705</v>
      </c>
      <c r="D86" s="134">
        <f>D85*C86</f>
        <v>113.6315071560607</v>
      </c>
      <c r="E86" s="135">
        <f>-(D86-MAX(D$36:D86))/MAX(D$36:D86)</f>
        <v>0</v>
      </c>
      <c r="F86" s="136">
        <v>0.01182143343085937</v>
      </c>
      <c r="G86" s="104">
        <f>F86+1</f>
        <v>1.011821433430859</v>
      </c>
      <c r="H86" s="134">
        <f>(H85*G86)</f>
        <v>103.9283100801128</v>
      </c>
      <c r="I86" s="104">
        <f>-(H86-MAX(H$36:H86))/MAX(H$36:H86)</f>
        <v>0</v>
      </c>
      <c r="J86" s="136">
        <v>0.01761197137339118</v>
      </c>
      <c r="K86" s="104">
        <f>J86+1</f>
        <v>1.017611971373391</v>
      </c>
      <c r="L86" s="134">
        <f>(L85*K86)</f>
        <v>90.13042456682462</v>
      </c>
      <c r="M86" s="104">
        <f>-(L86-MAX(L$36:L86))/MAX(L$36:L86)</f>
        <v>0.09956978872222966</v>
      </c>
      <c r="N86" s="108">
        <f>($N$2*'Data'!E52)+($N$3*'Data'!H52)+($N$4*'Data'!J52)</f>
        <v>0.01437072485268959</v>
      </c>
      <c r="O86" s="104">
        <f>N86+1</f>
        <v>1.01437072485269</v>
      </c>
      <c r="P86" s="134">
        <f>(P85*O86)</f>
        <v>97.86613268892347</v>
      </c>
      <c r="Q86" s="104">
        <f>-(P86-MAX(P$36:P86))/MAX(P$36:P86)</f>
        <v>0.02133867311076528</v>
      </c>
      <c r="R86" s="108">
        <f>($R$2*'Data'!E52)+($R$3*'Data'!H52)+($R$4*'Data'!J52)</f>
        <v>0.00209951227764988</v>
      </c>
      <c r="S86" s="104">
        <f>R86+1</f>
        <v>1.00209951227765</v>
      </c>
      <c r="T86" s="137">
        <f>(T85*S86)</f>
        <v>130.5752244944224</v>
      </c>
      <c r="U86" s="104">
        <f>-(T86-MAX(T$36:T86))/MAX(T$36:T86)</f>
        <v>0</v>
      </c>
      <c r="V86" s="75">
        <f>'Data'!J52</f>
        <v>0.000788658341939837</v>
      </c>
      <c r="W86" s="2"/>
      <c r="X86" s="2"/>
    </row>
    <row r="87" ht="15" customHeight="1">
      <c r="A87" s="4">
        <v>183</v>
      </c>
      <c r="B87" s="133">
        <v>0.005409390383389976</v>
      </c>
      <c r="C87" s="104">
        <f>B87+1</f>
        <v>1.00540939038339</v>
      </c>
      <c r="D87" s="134">
        <f>D86*C87</f>
        <v>114.2461843381209</v>
      </c>
      <c r="E87" s="135">
        <f>-(D87-MAX(D$36:D87))/MAX(D$36:D87)</f>
        <v>0</v>
      </c>
      <c r="F87" s="136">
        <v>0.001469349735458374</v>
      </c>
      <c r="G87" s="104">
        <f>F87+1</f>
        <v>1.001469349735458</v>
      </c>
      <c r="H87" s="134">
        <f>(H86*G87)</f>
        <v>104.0810171150356</v>
      </c>
      <c r="I87" s="104">
        <f>-(H87-MAX(H$36:H87))/MAX(H$36:H87)</f>
        <v>0</v>
      </c>
      <c r="J87" s="136">
        <v>-0.004683496166910714</v>
      </c>
      <c r="K87" s="104">
        <f>J87+1</f>
        <v>0.9953165038330893</v>
      </c>
      <c r="L87" s="134">
        <f>(L86*K87)</f>
        <v>89.70829906884386</v>
      </c>
      <c r="M87" s="104">
        <f>-(L87-MAX(L$36:L87))/MAX(L$36:L87)</f>
        <v>0.1037869501653197</v>
      </c>
      <c r="N87" s="108">
        <f>($N$2*'Data'!E53)+($N$3*'Data'!H53)+($N$4*'Data'!J53)</f>
        <v>-0.001115955178744334</v>
      </c>
      <c r="O87" s="104">
        <f>N87+1</f>
        <v>0.9988840448212557</v>
      </c>
      <c r="P87" s="134">
        <f>(P86*O87)</f>
        <v>97.75691847132559</v>
      </c>
      <c r="Q87" s="104">
        <f>-(P87-MAX(P$36:P87))/MAX(P$36:P87)</f>
        <v>0.02243081528674409</v>
      </c>
      <c r="R87" s="108">
        <f>($R$2*'Data'!E53)+($R$3*'Data'!H53)+($R$4*'Data'!J53)</f>
        <v>0.01232440680350713</v>
      </c>
      <c r="S87" s="104">
        <f>R87+1</f>
        <v>1.012324406803507</v>
      </c>
      <c r="T87" s="137">
        <f>(T86*S87)</f>
        <v>132.1844866795509</v>
      </c>
      <c r="U87" s="104">
        <f>-(T87-MAX(T$36:T87))/MAX(T$36:T87)</f>
        <v>0</v>
      </c>
      <c r="V87" s="75">
        <f>'Data'!J53</f>
        <v>0.000750511285813514</v>
      </c>
      <c r="W87" s="2"/>
      <c r="X87" s="2"/>
    </row>
    <row r="88" ht="15" customHeight="1">
      <c r="A88" s="4">
        <v>184</v>
      </c>
      <c r="B88" s="133">
        <v>-0.03281937878966174</v>
      </c>
      <c r="C88" s="104">
        <f>B88+1</f>
        <v>0.9671806212103382</v>
      </c>
      <c r="D88" s="134">
        <f>D87*C88</f>
        <v>110.4966955390545</v>
      </c>
      <c r="E88" s="135">
        <f>-(D88-MAX(D$36:D88))/MAX(D$36:D88)</f>
        <v>0.03281937878966178</v>
      </c>
      <c r="F88" s="136">
        <v>-0.03157083796366632</v>
      </c>
      <c r="G88" s="104">
        <f>F88+1</f>
        <v>0.9684291620363337</v>
      </c>
      <c r="H88" s="134">
        <f>(H87*G88)</f>
        <v>100.7950921886032</v>
      </c>
      <c r="I88" s="104">
        <f>-(H88-MAX(H$36:H88))/MAX(H$36:H88)</f>
        <v>0.03157083796366635</v>
      </c>
      <c r="J88" s="136">
        <v>-0.02862806493981123</v>
      </c>
      <c r="K88" s="104">
        <f>J88+1</f>
        <v>0.9713719350601888</v>
      </c>
      <c r="L88" s="134">
        <f>(L87*K88)</f>
        <v>87.14012405746099</v>
      </c>
      <c r="M88" s="104">
        <f>-(L88-MAX(L$36:L88))/MAX(L$36:L88)</f>
        <v>0.1294437955558931</v>
      </c>
      <c r="N88" s="108">
        <f>($N$2*'Data'!E54)+($N$3*'Data'!H54)+($N$4*'Data'!J54)</f>
        <v>-0.0306522902482831</v>
      </c>
      <c r="O88" s="104">
        <f>N88+1</f>
        <v>0.9693477097517169</v>
      </c>
      <c r="P88" s="134">
        <f>(P87*O88)</f>
        <v>94.76044503256477</v>
      </c>
      <c r="Q88" s="104">
        <f>-(P88-MAX(P$36:P88))/MAX(P$36:P88)</f>
        <v>0.05239554967435225</v>
      </c>
      <c r="R88" s="108">
        <f>($R$2*'Data'!E54)+($R$3*'Data'!H54)+($R$4*'Data'!J54)</f>
        <v>-0.0381138544079732</v>
      </c>
      <c r="S88" s="104">
        <f>R88+1</f>
        <v>0.9618861455920268</v>
      </c>
      <c r="T88" s="137">
        <f>(T87*S88)</f>
        <v>127.1464263992538</v>
      </c>
      <c r="U88" s="104">
        <f>-(T88-MAX(T$36:T88))/MAX(T$36:T88)</f>
        <v>0.03811385440797319</v>
      </c>
      <c r="V88" s="75">
        <f>'Data'!J54</f>
        <v>0.0008061945741228886</v>
      </c>
      <c r="W88" s="2"/>
      <c r="X88" s="2"/>
    </row>
    <row r="89" ht="15" customHeight="1">
      <c r="A89" s="4">
        <v>185</v>
      </c>
      <c r="B89" s="133">
        <v>0.004868743896060432</v>
      </c>
      <c r="C89" s="104">
        <f>B89+1</f>
        <v>1.00486874389606</v>
      </c>
      <c r="D89" s="134">
        <f>D88*C89</f>
        <v>111.0346756509952</v>
      </c>
      <c r="E89" s="135">
        <f>-(D89-MAX(D$36:D89))/MAX(D$36:D89)</f>
        <v>0.02811042404375607</v>
      </c>
      <c r="F89" s="136">
        <v>0.003775508802733574</v>
      </c>
      <c r="G89" s="104">
        <f>F89+1</f>
        <v>1.003775508802734</v>
      </c>
      <c r="H89" s="134">
        <f>(H88*G89)</f>
        <v>101.1756449464336</v>
      </c>
      <c r="I89" s="104">
        <f>-(H89-MAX(H$36:H89))/MAX(H$36:H89)</f>
        <v>0.02791452513757425</v>
      </c>
      <c r="J89" s="136">
        <v>0.001983294196618191</v>
      </c>
      <c r="K89" s="104">
        <f>J89+1</f>
        <v>1.001983294196618</v>
      </c>
      <c r="L89" s="134">
        <f>(L88*K89)</f>
        <v>87.31294855979675</v>
      </c>
      <c r="M89" s="104">
        <f>-(L89-MAX(L$36:L89))/MAX(L$36:L89)</f>
        <v>0.1277172264877891</v>
      </c>
      <c r="N89" s="108">
        <f>($N$2*'Data'!E55)+($N$3*'Data'!H55)+($N$4*'Data'!J55)</f>
        <v>0.003049669795458607</v>
      </c>
      <c r="O89" s="104">
        <f>N89+1</f>
        <v>1.003049669795459</v>
      </c>
      <c r="P89" s="134">
        <f>(P88*O89)</f>
        <v>95.04943309958479</v>
      </c>
      <c r="Q89" s="104">
        <f>-(P89-MAX(P$36:P89))/MAX(P$36:P89)</f>
        <v>0.04950566900415211</v>
      </c>
      <c r="R89" s="108">
        <f>($R$2*'Data'!E55)+($R$3*'Data'!H55)+($R$4*'Data'!J55)</f>
        <v>0.007053054873524578</v>
      </c>
      <c r="S89" s="104">
        <f>R89+1</f>
        <v>1.007053054873525</v>
      </c>
      <c r="T89" s="137">
        <f>(T88*S89)</f>
        <v>128.0431971216203</v>
      </c>
      <c r="U89" s="104">
        <f>-(T89-MAX(T$36:T89))/MAX(T$36:T89)</f>
        <v>0.03132961864102952</v>
      </c>
      <c r="V89" s="75">
        <f>'Data'!J55</f>
        <v>0.0008242787560884533</v>
      </c>
      <c r="W89" s="2"/>
      <c r="X89" s="2"/>
    </row>
    <row r="90" ht="15" customHeight="1">
      <c r="A90" s="4">
        <v>186</v>
      </c>
      <c r="B90" s="133">
        <v>0.006799140258028078</v>
      </c>
      <c r="C90" s="104">
        <f>B90+1</f>
        <v>1.006799140258028</v>
      </c>
      <c r="D90" s="134">
        <f>D89*C90</f>
        <v>111.7896159842509</v>
      </c>
      <c r="E90" s="135">
        <f>-(D90-MAX(D$36:D90))/MAX(D$36:D90)</f>
        <v>0.0215024105015141</v>
      </c>
      <c r="F90" s="136">
        <v>0.008650096333770093</v>
      </c>
      <c r="G90" s="104">
        <f>F90+1</f>
        <v>1.00865009633377</v>
      </c>
      <c r="H90" s="134">
        <f>(H89*G90)</f>
        <v>102.0508240218516</v>
      </c>
      <c r="I90" s="104">
        <f>-(H90-MAX(H$36:H90))/MAX(H$36:H90)</f>
        <v>0.01950589213535558</v>
      </c>
      <c r="J90" s="136">
        <v>0.01129245751108612</v>
      </c>
      <c r="K90" s="104">
        <f>J90+1</f>
        <v>1.011292457511086</v>
      </c>
      <c r="L90" s="134">
        <f>(L89*K90)</f>
        <v>88.29892632157591</v>
      </c>
      <c r="M90" s="104">
        <f>-(L90-MAX(L$36:L90))/MAX(L$36:L90)</f>
        <v>0.1178670103302501</v>
      </c>
      <c r="N90" s="108">
        <f>($N$2*'Data'!E56)+($N$3*'Data'!H56)+($N$4*'Data'!J56)</f>
        <v>0.009839810489372701</v>
      </c>
      <c r="O90" s="104">
        <f>N90+1</f>
        <v>1.009839810489373</v>
      </c>
      <c r="P90" s="134">
        <f>(P89*O90)</f>
        <v>95.98470150840701</v>
      </c>
      <c r="Q90" s="104">
        <f>-(P90-MAX(P$36:P90))/MAX(P$36:P90)</f>
        <v>0.04015298491592986</v>
      </c>
      <c r="R90" s="108">
        <f>($R$2*'Data'!E56)+($R$3*'Data'!H56)+($R$4*'Data'!J56)</f>
        <v>0.004325999315609287</v>
      </c>
      <c r="S90" s="104">
        <f>R90+1</f>
        <v>1.004325999315609</v>
      </c>
      <c r="T90" s="137">
        <f>(T89*S90)</f>
        <v>128.5971119047369</v>
      </c>
      <c r="U90" s="104">
        <f>-(T90-MAX(T$36:T90))/MAX(T$36:T90)</f>
        <v>0.02713915123421953</v>
      </c>
      <c r="V90" s="75">
        <f>'Data'!J56</f>
        <v>0.0009546271338725133</v>
      </c>
      <c r="W90" s="2"/>
      <c r="X90" s="2"/>
    </row>
    <row r="91" ht="15" customHeight="1">
      <c r="A91" s="4">
        <v>187</v>
      </c>
      <c r="B91" s="133">
        <v>-0.01026041399960874</v>
      </c>
      <c r="C91" s="104">
        <f>B91+1</f>
        <v>0.9897395860003912</v>
      </c>
      <c r="D91" s="134">
        <f>D90*C91</f>
        <v>110.6426082433952</v>
      </c>
      <c r="E91" s="135">
        <f>-(D91-MAX(D$36:D91))/MAX(D$36:D91)</f>
        <v>0.03154220086738783</v>
      </c>
      <c r="F91" s="136">
        <v>-0.01403313104937743</v>
      </c>
      <c r="G91" s="104">
        <f>F91+1</f>
        <v>0.9859668689506226</v>
      </c>
      <c r="H91" s="134">
        <f>(H90*G91)</f>
        <v>100.618731434656</v>
      </c>
      <c r="I91" s="104">
        <f>-(H91-MAX(H$36:H91))/MAX(H$36:H91)</f>
        <v>0.03326529444416254</v>
      </c>
      <c r="J91" s="136">
        <v>-0.0194364629830265</v>
      </c>
      <c r="K91" s="104">
        <f>J91+1</f>
        <v>0.9805635370169735</v>
      </c>
      <c r="L91" s="134">
        <f>(L90*K91)</f>
        <v>86.58270750868562</v>
      </c>
      <c r="M91" s="104">
        <f>-(L91-MAX(L$36:L91))/MAX(L$36:L91)</f>
        <v>0.1350125555300727</v>
      </c>
      <c r="N91" s="108">
        <f>($N$2*'Data'!E57)+($N$3*'Data'!H57)+($N$4*'Data'!J57)</f>
        <v>-0.01645982276762669</v>
      </c>
      <c r="O91" s="104">
        <f>N91+1</f>
        <v>0.9835401772323733</v>
      </c>
      <c r="P91" s="134">
        <f>(P90*O91)</f>
        <v>94.40481033317508</v>
      </c>
      <c r="Q91" s="104">
        <f>-(P91-MAX(P$36:P91))/MAX(P$36:P91)</f>
        <v>0.05595189666824922</v>
      </c>
      <c r="R91" s="108">
        <f>($R$2*'Data'!E57)+($R$3*'Data'!H57)+($R$4*'Data'!J57)</f>
        <v>-0.005164742487482596</v>
      </c>
      <c r="S91" s="104">
        <f>R91+1</f>
        <v>0.9948352575125174</v>
      </c>
      <c r="T91" s="137">
        <f>(T90*S91)</f>
        <v>127.9329409371149</v>
      </c>
      <c r="U91" s="104">
        <f>-(T91-MAX(T$36:T91))/MAX(T$36:T91)</f>
        <v>0.03216372699424849</v>
      </c>
      <c r="V91" s="75">
        <f>'Data'!J57</f>
        <v>0.001084618980832326</v>
      </c>
      <c r="W91" s="2"/>
      <c r="X91" s="2"/>
    </row>
    <row r="92" ht="15" customHeight="1">
      <c r="A92" s="4">
        <v>188</v>
      </c>
      <c r="B92" s="133">
        <v>0.0141273141805947</v>
      </c>
      <c r="C92" s="104">
        <f>B92+1</f>
        <v>1.014127314180595</v>
      </c>
      <c r="D92" s="134">
        <f>D91*C92</f>
        <v>112.2056911318101</v>
      </c>
      <c r="E92" s="135">
        <f>-(D92-MAX(D$36:D92))/MAX(D$36:D92)</f>
        <v>0.01786049326839418</v>
      </c>
      <c r="F92" s="136">
        <v>0.01211873537870989</v>
      </c>
      <c r="G92" s="104">
        <f>F92+1</f>
        <v>1.01211873537871</v>
      </c>
      <c r="H92" s="134">
        <f>(H91*G92)</f>
        <v>101.8381032150541</v>
      </c>
      <c r="I92" s="104">
        <f>-(H92-MAX(H$36:H92))/MAX(H$36:H92)</f>
        <v>0.02154969236611616</v>
      </c>
      <c r="J92" s="136">
        <v>0.008655444310475402</v>
      </c>
      <c r="K92" s="104">
        <f>J92+1</f>
        <v>1.008655444310475</v>
      </c>
      <c r="L92" s="134">
        <f>(L91*K92)</f>
        <v>87.33211931177722</v>
      </c>
      <c r="M92" s="104">
        <f>-(L92-MAX(L$36:L92))/MAX(L$36:L92)</f>
        <v>0.1275257048752028</v>
      </c>
      <c r="N92" s="108">
        <f>($N$2*'Data'!E58)+($N$3*'Data'!H58)+($N$4*'Data'!J58)</f>
        <v>0.01076811687094404</v>
      </c>
      <c r="O92" s="104">
        <f>N92+1</f>
        <v>1.010768116870944</v>
      </c>
      <c r="P92" s="134">
        <f>(P91*O92)</f>
        <v>95.42137236402202</v>
      </c>
      <c r="Q92" s="104">
        <f>-(P92-MAX(P$36:P92))/MAX(P$36:P92)</f>
        <v>0.0457862763597798</v>
      </c>
      <c r="R92" s="108">
        <f>($R$2*'Data'!E58)+($R$3*'Data'!H58)+($R$4*'Data'!J58)</f>
        <v>0.01867329001293748</v>
      </c>
      <c r="S92" s="104">
        <f>R92+1</f>
        <v>1.018673290012937</v>
      </c>
      <c r="T92" s="137">
        <f>(T91*S92)</f>
        <v>130.3218698454417</v>
      </c>
      <c r="U92" s="104">
        <f>-(T92-MAX(T$36:T92))/MAX(T$36:T92)</f>
        <v>0.01409103958337168</v>
      </c>
      <c r="V92" s="75">
        <f>'Data'!J58</f>
        <v>0.001176844189565061</v>
      </c>
      <c r="W92" s="2"/>
      <c r="X92" s="2"/>
    </row>
    <row r="93" ht="15" customHeight="1">
      <c r="A93" s="4">
        <v>189</v>
      </c>
      <c r="B93" s="133">
        <v>0.01361072260350055</v>
      </c>
      <c r="C93" s="104">
        <f>B93+1</f>
        <v>1.0136107226035</v>
      </c>
      <c r="D93" s="134">
        <f>D92*C93</f>
        <v>113.7328916683392</v>
      </c>
      <c r="E93" s="135">
        <f>-(D93-MAX(D$36:D93))/MAX(D$36:D93)</f>
        <v>0.004492864884331495</v>
      </c>
      <c r="F93" s="136">
        <v>0.01710576452466719</v>
      </c>
      <c r="G93" s="104">
        <f>F93+1</f>
        <v>1.017105764524667</v>
      </c>
      <c r="H93" s="134">
        <f>(H92*G93)</f>
        <v>103.5801218282896</v>
      </c>
      <c r="I93" s="104">
        <f>-(H93-MAX(H$36:H93))/MAX(H$36:H93)</f>
        <v>0.004812551804642728</v>
      </c>
      <c r="J93" s="136">
        <v>0.02205712687489783</v>
      </c>
      <c r="K93" s="104">
        <f>J93+1</f>
        <v>1.022057126874898</v>
      </c>
      <c r="L93" s="134">
        <f>(L92*K93)</f>
        <v>89.25841494769081</v>
      </c>
      <c r="M93" s="104">
        <f>-(L93-MAX(L$36:L93))/MAX(L$36:L93)</f>
        <v>0.1082814286525481</v>
      </c>
      <c r="N93" s="108">
        <f>($N$2*'Data'!E59)+($N$3*'Data'!H59)+($N$4*'Data'!J59)</f>
        <v>0.01934842172027357</v>
      </c>
      <c r="O93" s="104">
        <f>N93+1</f>
        <v>1.019348421720274</v>
      </c>
      <c r="P93" s="134">
        <f>(P92*O93)</f>
        <v>97.26762531764837</v>
      </c>
      <c r="Q93" s="104">
        <f>-(P93-MAX(P$36:P93))/MAX(P$36:P93)</f>
        <v>0.02732374682351633</v>
      </c>
      <c r="R93" s="108">
        <f>($R$2*'Data'!E59)+($R$3*'Data'!H59)+($R$4*'Data'!J59)</f>
        <v>0.00905972126267556</v>
      </c>
      <c r="S93" s="104">
        <f>R93+1</f>
        <v>1.009059721262676</v>
      </c>
      <c r="T93" s="137">
        <f>(T92*S93)</f>
        <v>131.5025496606721</v>
      </c>
      <c r="U93" s="104">
        <f>-(T93-MAX(T$36:T93))/MAX(T$36:T93)</f>
        <v>0.005158979211622854</v>
      </c>
      <c r="V93" s="75">
        <f>'Data'!J59</f>
        <v>0.001343383834614394</v>
      </c>
      <c r="W93" s="2"/>
      <c r="X93" s="2"/>
    </row>
    <row r="94" ht="15" customHeight="1">
      <c r="A94" s="4">
        <v>190</v>
      </c>
      <c r="B94" s="133">
        <v>0.02191155379817747</v>
      </c>
      <c r="C94" s="104">
        <f>B94+1</f>
        <v>1.021911553798178</v>
      </c>
      <c r="D94" s="134">
        <f>D93*C94</f>
        <v>116.2249560427524</v>
      </c>
      <c r="E94" s="135">
        <f>-(D94-MAX(D$36:D94))/MAX(D$36:D94)</f>
        <v>0</v>
      </c>
      <c r="F94" s="136">
        <v>0.01993535372744523</v>
      </c>
      <c r="G94" s="104">
        <f>F94+1</f>
        <v>1.019935353727445</v>
      </c>
      <c r="H94" s="134">
        <f>(H93*G94)</f>
        <v>105.6450281960684</v>
      </c>
      <c r="I94" s="104">
        <f>-(H94-MAX(H$36:H94))/MAX(H$36:H94)</f>
        <v>0</v>
      </c>
      <c r="J94" s="136">
        <v>0.01628839408558538</v>
      </c>
      <c r="K94" s="104">
        <f>J94+1</f>
        <v>1.016288394085585</v>
      </c>
      <c r="L94" s="134">
        <f>(L93*K94)</f>
        <v>90.7122911858135</v>
      </c>
      <c r="M94" s="104">
        <f>-(L94-MAX(L$36:L94))/MAX(L$36:L94)</f>
        <v>0.09375676514900562</v>
      </c>
      <c r="N94" s="108">
        <f>($N$2*'Data'!E60)+($N$3*'Data'!H60)+($N$4*'Data'!J60)</f>
        <v>0.01858255772789312</v>
      </c>
      <c r="O94" s="104">
        <f>N94+1</f>
        <v>1.018582557727893</v>
      </c>
      <c r="P94" s="134">
        <f>(P93*O94)</f>
        <v>99.07510658016864</v>
      </c>
      <c r="Q94" s="104">
        <f>-(P94-MAX(P$36:P94))/MAX(P$36:P94)</f>
        <v>0.009248934198313635</v>
      </c>
      <c r="R94" s="108">
        <f>($R$2*'Data'!E60)+($R$3*'Data'!H60)+($R$4*'Data'!J60)</f>
        <v>0.02713267745795123</v>
      </c>
      <c r="S94" s="104">
        <f>R94+1</f>
        <v>1.027132677457951</v>
      </c>
      <c r="T94" s="137">
        <f>(T93*S94)</f>
        <v>135.0705659255133</v>
      </c>
      <c r="U94" s="104">
        <f>-(T94-MAX(T$36:T94))/MAX(T$36:T94)</f>
        <v>0</v>
      </c>
      <c r="V94" s="75">
        <f>'Data'!J60</f>
        <v>0.001416113885369578</v>
      </c>
      <c r="W94" s="2"/>
      <c r="X94" s="2"/>
    </row>
    <row r="95" ht="15" customHeight="1">
      <c r="A95" s="4">
        <v>191</v>
      </c>
      <c r="B95" s="133">
        <v>0.03835935340978222</v>
      </c>
      <c r="C95" s="104">
        <f>B95+1</f>
        <v>1.038359353409782</v>
      </c>
      <c r="D95" s="134">
        <f>D94*C95</f>
        <v>120.6832702066327</v>
      </c>
      <c r="E95" s="135">
        <f>-(D95-MAX(D$36:D95))/MAX(D$36:D95)</f>
        <v>0</v>
      </c>
      <c r="F95" s="136">
        <v>0.04393897581024628</v>
      </c>
      <c r="G95" s="104">
        <f>F95+1</f>
        <v>1.043938975810246</v>
      </c>
      <c r="H95" s="134">
        <f>(H94*G95)</f>
        <v>110.2869625344482</v>
      </c>
      <c r="I95" s="104">
        <f>-(H95-MAX(H$36:H95))/MAX(H$36:H95)</f>
        <v>0</v>
      </c>
      <c r="J95" s="136">
        <v>0.05131474419394669</v>
      </c>
      <c r="K95" s="104">
        <f>J95+1</f>
        <v>1.051314744193947</v>
      </c>
      <c r="L95" s="134">
        <f>(L94*K95)</f>
        <v>95.36716920326033</v>
      </c>
      <c r="M95" s="104">
        <f>-(L95-MAX(L$36:L95))/MAX(L$36:L95)</f>
        <v>0.047253125375132</v>
      </c>
      <c r="N95" s="108">
        <f>($N$2*'Data'!E61)+($N$3*'Data'!H61)+($N$4*'Data'!J61)</f>
        <v>0.04746636384884835</v>
      </c>
      <c r="O95" s="104">
        <f>N95+1</f>
        <v>1.047466363848848</v>
      </c>
      <c r="P95" s="134">
        <f>(P94*O95)</f>
        <v>103.7778416374664</v>
      </c>
      <c r="Q95" s="104">
        <f>-(P95-MAX(P$36:P95))/MAX(P$36:P95)</f>
        <v>0</v>
      </c>
      <c r="R95" s="108">
        <f>($R$2*'Data'!E61)+($R$3*'Data'!H61)+($R$4*'Data'!J61)</f>
        <v>0.03274639721216867</v>
      </c>
      <c r="S95" s="104">
        <f>R95+1</f>
        <v>1.032746397212169</v>
      </c>
      <c r="T95" s="137">
        <f>(T94*S95)</f>
        <v>139.4936403289825</v>
      </c>
      <c r="U95" s="104">
        <f>-(T95-MAX(T$36:T95))/MAX(T$36:T95)</f>
        <v>0</v>
      </c>
      <c r="V95" s="75">
        <f>'Data'!J61</f>
        <v>0.001655998809169486</v>
      </c>
      <c r="W95" s="2"/>
      <c r="X95" s="2"/>
    </row>
    <row r="96" ht="15" customHeight="1">
      <c r="A96" s="4">
        <v>192</v>
      </c>
      <c r="B96" s="133">
        <v>0.01186585779155244</v>
      </c>
      <c r="C96" s="138">
        <f>B96+1</f>
        <v>1.011865857791552</v>
      </c>
      <c r="D96" s="139">
        <f>D95*C96</f>
        <v>122.1152807287241</v>
      </c>
      <c r="E96" s="140">
        <f>-(D96-MAX(D$36:D96))/MAX(D$36:D96)</f>
        <v>0</v>
      </c>
      <c r="F96" s="136">
        <v>0.01380554544663982</v>
      </c>
      <c r="G96" s="138">
        <f>F96+1</f>
        <v>1.01380554544664</v>
      </c>
      <c r="H96" s="139">
        <f>(H95*G96)</f>
        <v>111.8095342078894</v>
      </c>
      <c r="I96" s="138">
        <f>-(H96-MAX(H$36:H96))/MAX(H$36:H96)</f>
        <v>0</v>
      </c>
      <c r="J96" s="136">
        <v>0.01645232576954926</v>
      </c>
      <c r="K96" s="138">
        <f>J96+1</f>
        <v>1.016452325769549</v>
      </c>
      <c r="L96" s="139">
        <f>(L95*K96)</f>
        <v>96.9361809387121</v>
      </c>
      <c r="M96" s="138">
        <f>-(L96-MAX(L$36:L96))/MAX(L$36:L96)</f>
        <v>0.03157822341788375</v>
      </c>
      <c r="N96" s="141">
        <f>($N$2*'Data'!E62)+($N$3*'Data'!H62)+($N$4*'Data'!J62)</f>
        <v>0.01504006730647445</v>
      </c>
      <c r="O96" s="138">
        <f>N96+1</f>
        <v>1.015040067306475</v>
      </c>
      <c r="P96" s="139">
        <f>(P95*O96)</f>
        <v>105.3386673606145</v>
      </c>
      <c r="Q96" s="138">
        <f>-(P96-MAX(P$36:P96))/MAX(P$36:P96)</f>
        <v>0</v>
      </c>
      <c r="R96" s="141">
        <f>($R$2*'Data'!E62)+($R$3*'Data'!H62)+($R$4*'Data'!J62)</f>
        <v>0.009656193204608475</v>
      </c>
      <c r="S96" s="138">
        <f>R96+1</f>
        <v>1.009656193204608</v>
      </c>
      <c r="T96" s="142">
        <f>(T95*S96)</f>
        <v>140.8406178708134</v>
      </c>
      <c r="U96" s="138">
        <f>-(T96-MAX(T$36:T96))/MAX(T$36:T96)</f>
        <v>0</v>
      </c>
      <c r="V96" s="75">
        <f>'Data'!J62</f>
        <v>0.001783292775806536</v>
      </c>
      <c r="W96" s="2"/>
      <c r="X96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