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bookViews>
    <workbookView xWindow="0" yWindow="0" windowWidth="20460" windowHeight="7590"/>
  </bookViews>
  <sheets>
    <sheet name="LossDistributionCalculation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4" i="1" l="1"/>
  <c r="AB2" i="1"/>
  <c r="AB3" i="1"/>
  <c r="E23" i="1"/>
  <c r="B3" i="1"/>
  <c r="B23" i="1"/>
  <c r="J4" i="1"/>
  <c r="I4" i="1"/>
  <c r="D22" i="1"/>
  <c r="E24" i="1"/>
  <c r="E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H4" i="1"/>
  <c r="I5" i="1"/>
  <c r="H3" i="1"/>
  <c r="J5" i="1"/>
  <c r="K6" i="1"/>
  <c r="L7" i="1"/>
  <c r="M8" i="1"/>
  <c r="I3" i="1"/>
  <c r="K5" i="1"/>
  <c r="J3" i="1"/>
  <c r="K4" i="1"/>
  <c r="L5" i="1"/>
  <c r="M6" i="1"/>
  <c r="K3" i="1"/>
  <c r="L4" i="1"/>
  <c r="M5" i="1"/>
  <c r="L3" i="1"/>
  <c r="M4" i="1"/>
  <c r="M3" i="1"/>
  <c r="J6" i="1"/>
  <c r="N4" i="1"/>
  <c r="N3" i="1"/>
  <c r="O4" i="1"/>
  <c r="O3" i="1"/>
  <c r="P4" i="1"/>
  <c r="P3" i="1"/>
  <c r="Q4" i="1"/>
  <c r="Q3" i="1"/>
  <c r="R4" i="1"/>
  <c r="R3" i="1"/>
  <c r="S4" i="1"/>
  <c r="S3" i="1"/>
  <c r="T4" i="1"/>
  <c r="T3" i="1"/>
  <c r="U4" i="1"/>
  <c r="U3" i="1"/>
  <c r="V4" i="1"/>
  <c r="V3" i="1"/>
  <c r="W4" i="1"/>
  <c r="W3" i="1"/>
  <c r="X4" i="1"/>
  <c r="X3" i="1"/>
  <c r="Y4" i="1"/>
  <c r="Y3" i="1"/>
  <c r="Z4" i="1"/>
  <c r="Z3" i="1"/>
  <c r="AA4" i="1"/>
  <c r="N5" i="1"/>
  <c r="O5" i="1"/>
  <c r="P5" i="1"/>
  <c r="Q5" i="1"/>
  <c r="R5" i="1"/>
  <c r="S5" i="1"/>
  <c r="T5" i="1"/>
  <c r="U5" i="1"/>
  <c r="V5" i="1"/>
  <c r="W5" i="1"/>
  <c r="X5" i="1"/>
  <c r="Y5" i="1"/>
  <c r="Z5" i="1"/>
  <c r="S6" i="1"/>
  <c r="T7" i="1"/>
  <c r="AA5" i="1"/>
  <c r="AA6" i="1"/>
  <c r="Z6" i="1"/>
  <c r="AA7" i="1"/>
  <c r="Y6" i="1"/>
  <c r="Z7" i="1"/>
  <c r="AA8" i="1"/>
  <c r="X6" i="1"/>
  <c r="Y7" i="1"/>
  <c r="Z8" i="1"/>
  <c r="AA9" i="1"/>
  <c r="AA3" i="1"/>
  <c r="W6" i="1"/>
  <c r="X7" i="1"/>
  <c r="Y8" i="1"/>
  <c r="Z9" i="1"/>
  <c r="V6" i="1"/>
  <c r="W7" i="1"/>
  <c r="X8" i="1"/>
  <c r="Y9" i="1"/>
  <c r="U6" i="1"/>
  <c r="V7" i="1"/>
  <c r="W8" i="1"/>
  <c r="X9" i="1"/>
  <c r="T6" i="1"/>
  <c r="U7" i="1"/>
  <c r="V8" i="1"/>
  <c r="W9" i="1"/>
  <c r="U8" i="1"/>
  <c r="V9" i="1"/>
  <c r="R6" i="1"/>
  <c r="S7" i="1"/>
  <c r="T8" i="1"/>
  <c r="U9" i="1"/>
  <c r="Q6" i="1"/>
  <c r="R7" i="1"/>
  <c r="S8" i="1"/>
  <c r="T9" i="1"/>
  <c r="P6" i="1"/>
  <c r="Q7" i="1"/>
  <c r="R8" i="1"/>
  <c r="S9" i="1"/>
  <c r="O6" i="1"/>
  <c r="P7" i="1"/>
  <c r="Q8" i="1"/>
  <c r="R9" i="1"/>
  <c r="N6" i="1"/>
  <c r="O7" i="1"/>
  <c r="P8" i="1"/>
  <c r="Q9" i="1"/>
  <c r="N7" i="1"/>
  <c r="O8" i="1"/>
  <c r="P9" i="1"/>
  <c r="L6" i="1"/>
  <c r="M7" i="1"/>
  <c r="N8" i="1"/>
  <c r="O9" i="1"/>
  <c r="N9" i="1"/>
  <c r="K7" i="1"/>
  <c r="L8" i="1"/>
  <c r="M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<sst xmlns="http://schemas.openxmlformats.org/spreadsheetml/2006/main" count="15" uniqueCount="15">
  <si>
    <t>Credit #</t>
  </si>
  <si>
    <t>Default Prob</t>
  </si>
  <si>
    <t>#</t>
  </si>
  <si>
    <t>Prob of 0 default * prob next credit survives</t>
  </si>
  <si>
    <t>Prob of 1 default * next credit survives+ 0 default * next credit default</t>
  </si>
  <si>
    <t>Prob of 2 defaults * next credit survives + prob of 1 default * next credit defaults</t>
  </si>
  <si>
    <t>Prob of 3 defaults = 2 defaults * next default</t>
  </si>
  <si>
    <t>expected # of losses:</t>
  </si>
  <si>
    <t>VARIANCE</t>
  </si>
  <si>
    <t>variance of the number of losses</t>
  </si>
  <si>
    <t>&lt;- FOR PN(0) PROBABILITY OF NO DEFAULT AMONG 20 CREDITS</t>
  </si>
  <si>
    <t>Pn(0)</t>
  </si>
  <si>
    <t>2 LOSSES</t>
  </si>
  <si>
    <t>3RD &amp; 4TH</t>
  </si>
  <si>
    <t>5TH LOSS &amp;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</si>
</sst>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1" fillId="0" borderId="1" xfId="0" applyFont="1" applyBorder="1"/>
    <xf numFmtId="2" fontId="0" fillId="0" borderId="1" xfId="0" applyNumberFormat="1" applyBorder="1"/>
    <xf numFmtId="2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showGridLines="0" tabSelected="1" topLeftCell="G1" workbookViewId="0">
      <selection activeCell="AC9" sqref="AC9"/>
    </sheetView>
  </sheetViews>
  <sheetFormatPr defaultColWidth="8.85546875" defaultRowHeight="15" x14ac:dyDescent="0.25"/>
  <cols>
    <col min="1" max="1" width="12.42578125" customWidth="1"/>
    <col min="2" max="2" width="20.7109375" customWidth="1"/>
    <col min="3" max="4" width="19.140625" customWidth="1"/>
    <col min="5" max="5" width="12.140625" style="1" customWidth="1"/>
    <col min="6" max="6" width="69.5703125" customWidth="1"/>
    <col min="7" max="7" width="17.42578125" customWidth="1"/>
    <col min="8" max="10" width="8.85546875" style="5"/>
    <col min="11" max="12" width="9.5703125" style="5" bestFit="1" customWidth="1"/>
    <col min="13" max="26" width="8.85546875" style="5"/>
    <col min="27" max="27" width="10.5703125" style="16" bestFit="1" customWidth="1"/>
    <col min="28" max="28" width="23.42578125" style="6" customWidth="1"/>
    <col min="29" max="29" width="8.85546875" style="6"/>
  </cols>
  <sheetData>
    <row r="1" spans="1:29" x14ac:dyDescent="0.25">
      <c r="A1" s="8"/>
      <c r="B1" s="8"/>
      <c r="C1" s="8"/>
      <c r="D1" s="8"/>
      <c r="E1" s="3"/>
    </row>
    <row r="2" spans="1:29" x14ac:dyDescent="0.25">
      <c r="A2" s="8"/>
      <c r="B2" s="8"/>
      <c r="C2" s="9" t="s">
        <v>0</v>
      </c>
      <c r="D2" s="9" t="s">
        <v>11</v>
      </c>
      <c r="E2" s="9" t="s">
        <v>1</v>
      </c>
      <c r="G2" s="3" t="s">
        <v>2</v>
      </c>
      <c r="H2" s="7">
        <v>1</v>
      </c>
      <c r="I2" s="7">
        <v>2</v>
      </c>
      <c r="J2" s="7">
        <v>3</v>
      </c>
      <c r="K2" s="7">
        <v>4</v>
      </c>
      <c r="L2" s="7">
        <v>5</v>
      </c>
      <c r="M2" s="7">
        <v>6</v>
      </c>
      <c r="N2" s="7">
        <v>7</v>
      </c>
      <c r="O2" s="7">
        <v>8</v>
      </c>
      <c r="P2" s="7">
        <v>9</v>
      </c>
      <c r="Q2" s="7">
        <v>10</v>
      </c>
      <c r="R2" s="7">
        <v>11</v>
      </c>
      <c r="S2" s="7">
        <v>12</v>
      </c>
      <c r="T2" s="7">
        <v>13</v>
      </c>
      <c r="U2" s="7">
        <v>14</v>
      </c>
      <c r="V2" s="7">
        <v>15</v>
      </c>
      <c r="W2" s="7">
        <v>16</v>
      </c>
      <c r="X2" s="7">
        <v>17</v>
      </c>
      <c r="Y2" s="7">
        <v>18</v>
      </c>
      <c r="Z2" s="7">
        <v>19</v>
      </c>
      <c r="AA2" s="7">
        <v>20</v>
      </c>
      <c r="AB2" s="14">
        <f>0*D3+1*H3+2*I3+2*J3+2*K3+2*L3+2*M3+2*N3+2*O3+2*P3+2*Q3+2*R3+2*S3+2*T3+2*U3+2*V3+2*W3+2*X3+2*Y3+2*Z3+2*AA3</f>
        <v>5.6129075055199218</v>
      </c>
      <c r="AC2" s="14" t="s">
        <v>12</v>
      </c>
    </row>
    <row r="3" spans="1:29" x14ac:dyDescent="0.25">
      <c r="A3" s="8">
        <f>MAX(MIN((E3),2)-0,0)</f>
        <v>0.2</v>
      </c>
      <c r="B3" s="8">
        <f>E3*(1-E3)</f>
        <v>0.16000000000000003</v>
      </c>
      <c r="C3" s="3">
        <v>1</v>
      </c>
      <c r="D3" s="3">
        <f>1-(E3)</f>
        <v>0.8</v>
      </c>
      <c r="E3" s="3">
        <v>0.2</v>
      </c>
      <c r="F3" t="s">
        <v>3</v>
      </c>
      <c r="G3" s="2">
        <v>0</v>
      </c>
      <c r="H3" s="4">
        <f>(1-E3)</f>
        <v>0.8</v>
      </c>
      <c r="I3" s="4">
        <f>H3*(1-E4)</f>
        <v>0.64000000000000012</v>
      </c>
      <c r="J3" s="4">
        <f>I3*(1-E5)</f>
        <v>0.60160000000000013</v>
      </c>
      <c r="K3" s="4">
        <f>J3*(1-E6)</f>
        <v>0.42112000000000005</v>
      </c>
      <c r="L3" s="4">
        <f>K3*(1-E7)</f>
        <v>0.25267200000000001</v>
      </c>
      <c r="M3" s="4">
        <f>L3*(1-E8)</f>
        <v>8.8435199999999992E-2</v>
      </c>
      <c r="N3" s="4">
        <f>M3*(1-E9)</f>
        <v>6.190463999999999E-2</v>
      </c>
      <c r="O3" s="4">
        <f>N3*(1-E10)</f>
        <v>4.7666572799999994E-2</v>
      </c>
      <c r="P3" s="4">
        <f>O3*(1-E11)</f>
        <v>4.6713241343999991E-2</v>
      </c>
      <c r="Q3" s="4">
        <f>P3*(1-E12)</f>
        <v>4.1107652382719989E-2</v>
      </c>
      <c r="R3" s="4">
        <f>Q3*(1-E13)</f>
        <v>3.559922696343551E-2</v>
      </c>
      <c r="S3" s="4">
        <f>R3*(1-E14)</f>
        <v>2.8123389301114052E-2</v>
      </c>
      <c r="T3" s="4">
        <f>S3*(1-E15)</f>
        <v>2.5873518157024929E-2</v>
      </c>
      <c r="U3" s="4">
        <f>T3*(1-E16)</f>
        <v>2.3286166341322436E-2</v>
      </c>
      <c r="V3" s="4">
        <f>U3*(1-E17)</f>
        <v>2.0957549707190194E-2</v>
      </c>
      <c r="W3" s="4">
        <f>V3*(1-E18)</f>
        <v>2.0538398713046389E-2</v>
      </c>
      <c r="X3" s="4">
        <f>W3*(1-E19)</f>
        <v>1.4376879099132472E-2</v>
      </c>
      <c r="Y3" s="4">
        <f>X3*(1-E20)</f>
        <v>1.4161225912645485E-2</v>
      </c>
      <c r="Z3" s="4">
        <f>Y3*(1-E21)</f>
        <v>1.1328980730116388E-2</v>
      </c>
      <c r="AA3" s="15">
        <f>Z3*(1-E22)</f>
        <v>1.0989111308212896E-2</v>
      </c>
      <c r="AB3" s="14">
        <f>0*D3+0*H3+0*I3+1*J3+2*K3+2*L3+2*M3+2*N3+2*O3+2*P3+2*Q3+2*R3+2*S3+2*T3+2*U3+2*V3+2*W3+2*X3+2*Y3+2*Z3+2*AA3</f>
        <v>2.9313075055199223</v>
      </c>
      <c r="AC3" s="14" t="s">
        <v>13</v>
      </c>
    </row>
    <row r="4" spans="1:29" x14ac:dyDescent="0.25">
      <c r="A4" s="8">
        <f>MAX(MIN((E4),2)-0,0)</f>
        <v>0.2</v>
      </c>
      <c r="B4" s="8">
        <f>E4*(1-E4)</f>
        <v>0.16000000000000003</v>
      </c>
      <c r="C4" s="3">
        <v>2</v>
      </c>
      <c r="D4" s="3">
        <f t="shared" ref="D4:D21" si="0">1-(E4)</f>
        <v>0.8</v>
      </c>
      <c r="E4" s="3">
        <v>0.2</v>
      </c>
      <c r="F4" t="s">
        <v>4</v>
      </c>
      <c r="G4" s="2">
        <v>1</v>
      </c>
      <c r="H4" s="4">
        <f>E3</f>
        <v>0.2</v>
      </c>
      <c r="I4" s="4">
        <f>H3*E4+H4*(1-E4)</f>
        <v>0.32000000000000006</v>
      </c>
      <c r="J4" s="4">
        <f>I4*(1-E5)+I3*E5</f>
        <v>0.33920000000000006</v>
      </c>
      <c r="K4" s="4">
        <f>J4*(1-E6)+J3*E6</f>
        <v>0.41792000000000007</v>
      </c>
      <c r="L4" s="4">
        <f>K4*(1-E7)+ K3*E7</f>
        <v>0.41920000000000007</v>
      </c>
      <c r="M4" s="4">
        <f>L4*(1-E8)+ L3*E8</f>
        <v>0.31095680000000003</v>
      </c>
      <c r="N4" s="4">
        <f>M4*(1-E9)+ M3*E9</f>
        <v>0.24420032000000003</v>
      </c>
      <c r="O4" s="4">
        <f>N4*(1-E10)+ N3*E10</f>
        <v>0.20227231360000003</v>
      </c>
      <c r="P4" s="4">
        <f>O4*(1-E11)+ O3*I7</f>
        <v>0.19822686732800002</v>
      </c>
      <c r="Q4" s="4">
        <f>P4*(1-E12)+ P3*E12</f>
        <v>0.18004523220992</v>
      </c>
      <c r="R4" s="4">
        <f>Q4*(1-E13)+ Q3*E13</f>
        <v>0.1614275965130752</v>
      </c>
      <c r="S4" s="4">
        <f>R4*(1-E14)+ R3*E14</f>
        <v>0.13500363890765088</v>
      </c>
      <c r="T4" s="4">
        <f>S4*(1-E15)+ S3*E15</f>
        <v>0.12645321893912795</v>
      </c>
      <c r="U4" s="4">
        <f>T4*(1-E16)+ T3*E16</f>
        <v>0.11639524886091765</v>
      </c>
      <c r="V4" s="4">
        <f>U4*(1-E17)+ U3*E17</f>
        <v>0.10708434060895812</v>
      </c>
      <c r="W4" s="4">
        <f>V4*(1-E18)+ V3*E18</f>
        <v>0.10536180479092276</v>
      </c>
      <c r="X4" s="4">
        <f>W4*(1-E19)+ W3*E19</f>
        <v>7.9914782967559841E-2</v>
      </c>
      <c r="Y4" s="4">
        <f>X4*(1-E20)+ X3*E20</f>
        <v>7.8931714409533435E-2</v>
      </c>
      <c r="Z4" s="4">
        <f>Y4*(1-E21)+ Y3*E21</f>
        <v>6.5977616710155854E-2</v>
      </c>
      <c r="AA4" s="4">
        <f>Z4*(1-E22)+ Z3*E22</f>
        <v>6.4338157630754664E-2</v>
      </c>
      <c r="AB4" s="14">
        <f>0*D3+0*H3+0*I3+0*J3+0*K3+1*L3+2*M3+2*N3+2*O3+2*P3+2*Q3+2*R3+2*S3+2*T3+2*U3+2*V3+2*W3+2*X3+2*Y3+2*Z3+2*AA3</f>
        <v>1.2347955055199213</v>
      </c>
      <c r="AC4" s="14" t="s">
        <v>14</v>
      </c>
    </row>
    <row r="5" spans="1:29" x14ac:dyDescent="0.25">
      <c r="A5" s="8">
        <f t="shared" ref="A5:A22" si="1">MAX(MIN((E5),2)-0,0)</f>
        <v>0.06</v>
      </c>
      <c r="B5" s="8">
        <f t="shared" ref="B5:B22" si="2">E5*(1-E5)</f>
        <v>5.6399999999999992E-2</v>
      </c>
      <c r="C5" s="3">
        <f>C4+1</f>
        <v>3</v>
      </c>
      <c r="D5" s="3">
        <f t="shared" si="0"/>
        <v>0.94</v>
      </c>
      <c r="E5" s="3">
        <v>0.06</v>
      </c>
      <c r="F5" t="s">
        <v>5</v>
      </c>
      <c r="G5" s="2">
        <v>2</v>
      </c>
      <c r="H5" s="4">
        <v>0</v>
      </c>
      <c r="I5" s="4">
        <f>H4*E4</f>
        <v>4.0000000000000008E-2</v>
      </c>
      <c r="J5" s="4">
        <f>I5*(1-E5)+I4*E5</f>
        <v>5.680000000000001E-2</v>
      </c>
      <c r="K5" s="4">
        <f>J5*(1-E6)+J4*E6</f>
        <v>0.14152000000000003</v>
      </c>
      <c r="L5" s="4">
        <f>K5*(1-E7)+ K4*E7</f>
        <v>0.25208000000000008</v>
      </c>
      <c r="M5" s="4">
        <f>L5*(1-E8)+ L4*E8</f>
        <v>0.36070800000000008</v>
      </c>
      <c r="N5" s="4">
        <f>M5*(1-E9)+ M4*E9</f>
        <v>0.34578264000000003</v>
      </c>
      <c r="O5" s="4">
        <f>N5*(1-E10)+ N4*E10</f>
        <v>0.32241870640000009</v>
      </c>
      <c r="P5" s="4">
        <f>O5*(1-E11)+ O4*E11</f>
        <v>0.32001577854400004</v>
      </c>
      <c r="Q5" s="4">
        <f>P5*(1-E12)+ P4*E12</f>
        <v>0.30540110919808006</v>
      </c>
      <c r="R5" s="4">
        <f>Q5*(1-E13)+ Q4*E13</f>
        <v>0.28860342168166664</v>
      </c>
      <c r="S5" s="4">
        <f>R5*(1-E14)+ R4*E14</f>
        <v>0.26189649839626244</v>
      </c>
      <c r="T5" s="4">
        <f>S5*(1-E15)+ S4*E15</f>
        <v>0.25174506963717352</v>
      </c>
      <c r="U5" s="4">
        <f>T5*(1-E16)+ T4*E16</f>
        <v>0.23921588456736897</v>
      </c>
      <c r="V5" s="4">
        <f>U5*(1-E17)+ U4*E17</f>
        <v>0.22693382099672385</v>
      </c>
      <c r="W5" s="4">
        <f>V5*(1-E18)+ V4*E18</f>
        <v>0.22453683138896854</v>
      </c>
      <c r="X5" s="4">
        <f>W5*(1-E19)+ W4*E19</f>
        <v>0.18878432340955481</v>
      </c>
      <c r="Y5" s="4">
        <f>X5*(1-E20)+ X4*E20</f>
        <v>0.18715128030292488</v>
      </c>
      <c r="Z5" s="4">
        <f>Y5*(1-E21)+ Y4*E21</f>
        <v>0.1655073671242466</v>
      </c>
      <c r="AA5" s="4">
        <f>Z5*(1-T7)+ Z4*T7</f>
        <v>0.16502479339856563</v>
      </c>
      <c r="AB5" s="14"/>
      <c r="AC5" s="14"/>
    </row>
    <row r="6" spans="1:29" x14ac:dyDescent="0.25">
      <c r="A6" s="8">
        <f t="shared" si="1"/>
        <v>0.3</v>
      </c>
      <c r="B6" s="8">
        <f t="shared" si="2"/>
        <v>0.21</v>
      </c>
      <c r="C6" s="3">
        <f t="shared" ref="C6:C22" si="3">C5+1</f>
        <v>4</v>
      </c>
      <c r="D6" s="3">
        <f t="shared" si="0"/>
        <v>0.7</v>
      </c>
      <c r="E6" s="3">
        <v>0.3</v>
      </c>
      <c r="F6" t="s">
        <v>6</v>
      </c>
      <c r="G6" s="2">
        <v>3</v>
      </c>
      <c r="H6" s="4">
        <v>0</v>
      </c>
      <c r="I6" s="4">
        <v>0</v>
      </c>
      <c r="J6" s="4">
        <f>I5*E5</f>
        <v>2.4000000000000002E-3</v>
      </c>
      <c r="K6" s="4">
        <f>J5*E6</f>
        <v>1.7040000000000003E-2</v>
      </c>
      <c r="L6" s="4">
        <f>K5*E7</f>
        <v>5.6608000000000019E-2</v>
      </c>
      <c r="M6" s="4">
        <f>L5*E8</f>
        <v>0.16385200000000005</v>
      </c>
      <c r="N6" s="4">
        <f>M5*E9</f>
        <v>0.10821240000000003</v>
      </c>
      <c r="O6" s="4">
        <f>N5*E10</f>
        <v>7.9530007200000016E-2</v>
      </c>
      <c r="P6" s="4">
        <f>O5*E11</f>
        <v>6.4483741280000019E-3</v>
      </c>
      <c r="Q6" s="4">
        <f>P5*E12</f>
        <v>3.8401893425280005E-2</v>
      </c>
      <c r="R6" s="4">
        <f>Q5*E13</f>
        <v>4.0923748632542729E-2</v>
      </c>
      <c r="S6" s="4">
        <f>R5*E14</f>
        <v>6.0606718553149995E-2</v>
      </c>
      <c r="T6" s="4">
        <f>S5*E15</f>
        <v>2.0951719871700997E-2</v>
      </c>
      <c r="U6" s="4">
        <f>T5*E16</f>
        <v>2.5174506963717355E-2</v>
      </c>
      <c r="V6" s="4">
        <f>U5*E17</f>
        <v>2.3921588456736899E-2</v>
      </c>
      <c r="W6" s="4">
        <f>V5*E18</f>
        <v>4.5386764199344771E-3</v>
      </c>
      <c r="X6" s="4">
        <f>W5*E19</f>
        <v>6.7361049416690563E-2</v>
      </c>
      <c r="Y6" s="4">
        <f>X5*E20</f>
        <v>2.8317648511433221E-3</v>
      </c>
      <c r="Z6" s="4">
        <f>Y5*E21</f>
        <v>3.7430256060584977E-2</v>
      </c>
      <c r="AA6" s="4">
        <f>Z5*E22</f>
        <v>4.9652210137273983E-3</v>
      </c>
      <c r="AB6" s="14"/>
      <c r="AC6" s="14"/>
    </row>
    <row r="7" spans="1:29" x14ac:dyDescent="0.25">
      <c r="A7" s="8">
        <f t="shared" si="1"/>
        <v>0.4</v>
      </c>
      <c r="B7" s="8">
        <f t="shared" si="2"/>
        <v>0.24</v>
      </c>
      <c r="C7" s="3">
        <f t="shared" si="3"/>
        <v>5</v>
      </c>
      <c r="D7" s="3">
        <f t="shared" si="0"/>
        <v>0.6</v>
      </c>
      <c r="E7" s="3">
        <v>0.4</v>
      </c>
      <c r="G7" s="2">
        <v>4</v>
      </c>
      <c r="H7" s="4">
        <v>0</v>
      </c>
      <c r="I7" s="4">
        <v>0</v>
      </c>
      <c r="J7" s="4">
        <v>0</v>
      </c>
      <c r="K7" s="4">
        <f>J6*E6</f>
        <v>7.2000000000000005E-4</v>
      </c>
      <c r="L7" s="4">
        <f>K6*E7</f>
        <v>6.8160000000000017E-3</v>
      </c>
      <c r="M7" s="4">
        <f>L6*E8</f>
        <v>3.6795200000000014E-2</v>
      </c>
      <c r="N7" s="4">
        <f>M6*E9</f>
        <v>4.9155600000000015E-2</v>
      </c>
      <c r="O7" s="4">
        <f>N6*E10</f>
        <v>2.4888852000000006E-2</v>
      </c>
      <c r="P7" s="4">
        <f>O6*E11</f>
        <v>1.5906001440000005E-3</v>
      </c>
      <c r="Q7" s="4">
        <f>P6*E12</f>
        <v>7.7380489536000023E-4</v>
      </c>
      <c r="R7" s="4">
        <f>Q6*E13</f>
        <v>5.1458537189875211E-3</v>
      </c>
      <c r="S7" s="4">
        <f>R6*E14</f>
        <v>8.5939872128339735E-3</v>
      </c>
      <c r="T7" s="4">
        <f>S6*E15</f>
        <v>4.8485374842519996E-3</v>
      </c>
      <c r="U7" s="4">
        <f>T6*E16</f>
        <v>2.0951719871700998E-3</v>
      </c>
      <c r="V7" s="4">
        <f>U6*E17</f>
        <v>2.5174506963717355E-3</v>
      </c>
      <c r="W7" s="4">
        <f>V6*E18</f>
        <v>4.7843176913473797E-4</v>
      </c>
      <c r="X7" s="4">
        <f>W6*E19</f>
        <v>1.3616029259803431E-3</v>
      </c>
      <c r="Y7" s="4">
        <f>X6*E20</f>
        <v>1.0104157412503584E-3</v>
      </c>
      <c r="Z7" s="4">
        <f>Y6*E21</f>
        <v>5.6635297022866445E-4</v>
      </c>
      <c r="AA7" s="4">
        <f>Z6*E22</f>
        <v>1.1229076818175493E-3</v>
      </c>
    </row>
    <row r="8" spans="1:29" x14ac:dyDescent="0.25">
      <c r="A8" s="8">
        <f t="shared" si="1"/>
        <v>0.65</v>
      </c>
      <c r="B8" s="8">
        <f t="shared" si="2"/>
        <v>0.22749999999999998</v>
      </c>
      <c r="C8" s="3">
        <f t="shared" si="3"/>
        <v>6</v>
      </c>
      <c r="D8" s="3">
        <f t="shared" si="0"/>
        <v>0.35</v>
      </c>
      <c r="E8" s="3">
        <v>0.65</v>
      </c>
      <c r="G8" s="2">
        <v>5</v>
      </c>
      <c r="H8" s="4">
        <v>0</v>
      </c>
      <c r="I8" s="4">
        <v>0</v>
      </c>
      <c r="J8" s="4">
        <v>0</v>
      </c>
      <c r="K8" s="4">
        <v>0</v>
      </c>
      <c r="L8" s="4">
        <f>K7*E7</f>
        <v>2.8800000000000001E-4</v>
      </c>
      <c r="M8" s="4">
        <f>L7*E8</f>
        <v>4.430400000000001E-3</v>
      </c>
      <c r="N8" s="4">
        <f>M7*E9</f>
        <v>1.1038560000000005E-2</v>
      </c>
      <c r="O8" s="4">
        <f>N7*E10</f>
        <v>1.1305788000000004E-2</v>
      </c>
      <c r="P8" s="4">
        <f>O7*E11</f>
        <v>4.9777704000000009E-4</v>
      </c>
      <c r="Q8" s="4">
        <f>P7*E12</f>
        <v>1.9087201728000005E-4</v>
      </c>
      <c r="R8" s="4">
        <f>Q7*E13</f>
        <v>1.0368985597824003E-4</v>
      </c>
      <c r="S8" s="4">
        <f>R7*E14</f>
        <v>1.0806292809873795E-3</v>
      </c>
      <c r="T8" s="4">
        <f>S7*E15</f>
        <v>6.8751897702671791E-4</v>
      </c>
      <c r="U8" s="4">
        <f>T7*E16</f>
        <v>4.848537484252E-4</v>
      </c>
      <c r="V8" s="4">
        <f>U7*E17</f>
        <v>2.0951719871700999E-4</v>
      </c>
      <c r="W8" s="4">
        <f>V7*E18</f>
        <v>5.0349013927434715E-5</v>
      </c>
      <c r="X8" s="4">
        <f>W7*E19</f>
        <v>1.4352953074042138E-4</v>
      </c>
      <c r="Y8" s="4">
        <f>X7*E20</f>
        <v>2.0424043889705146E-5</v>
      </c>
      <c r="Z8" s="4">
        <f>Y7*E21</f>
        <v>2.0208314825007168E-4</v>
      </c>
      <c r="AA8" s="4">
        <f>Z7*E22</f>
        <v>1.6990589106859931E-5</v>
      </c>
    </row>
    <row r="9" spans="1:29" x14ac:dyDescent="0.25">
      <c r="A9" s="8">
        <f>MAX(MIN((E9),2)-0,0)</f>
        <v>0.3</v>
      </c>
      <c r="B9" s="8">
        <f t="shared" si="2"/>
        <v>0.21</v>
      </c>
      <c r="C9" s="3">
        <f t="shared" si="3"/>
        <v>7</v>
      </c>
      <c r="D9" s="3">
        <f t="shared" si="0"/>
        <v>0.7</v>
      </c>
      <c r="E9" s="3">
        <v>0.3</v>
      </c>
      <c r="G9" s="2">
        <v>6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>L8*E8</f>
        <v>1.8720000000000002E-4</v>
      </c>
      <c r="N9" s="4">
        <f>M8*E9</f>
        <v>1.3291200000000003E-3</v>
      </c>
      <c r="O9" s="4">
        <f>N8*E10</f>
        <v>2.5388688000000013E-3</v>
      </c>
      <c r="P9" s="4">
        <f>O8*E11</f>
        <v>2.2611576000000009E-4</v>
      </c>
      <c r="Q9" s="4">
        <f>P8*E12</f>
        <v>5.9733244800000006E-5</v>
      </c>
      <c r="R9" s="4">
        <f>Q8*E13</f>
        <v>2.5576850315520009E-5</v>
      </c>
      <c r="S9" s="4">
        <f>R8*E14</f>
        <v>2.1774869755430406E-5</v>
      </c>
      <c r="T9" s="4">
        <f>S8*E15</f>
        <v>8.6450342478990358E-5</v>
      </c>
      <c r="U9" s="4">
        <f>T8*E16</f>
        <v>6.8751897702671794E-5</v>
      </c>
      <c r="V9" s="4">
        <f>U8*E17</f>
        <v>4.848537484252E-5</v>
      </c>
      <c r="W9" s="4">
        <f>V8*E18</f>
        <v>4.1903439743401998E-6</v>
      </c>
      <c r="X9" s="4">
        <f>W8*E19</f>
        <v>1.5104704178230413E-5</v>
      </c>
      <c r="Y9" s="4">
        <f>X8*E20</f>
        <v>2.1529429611063205E-6</v>
      </c>
      <c r="Z9" s="4">
        <f>Y8*E21</f>
        <v>4.0848087779410293E-6</v>
      </c>
      <c r="AA9" s="4">
        <f>Z8*E22</f>
        <v>6.0624944475021498E-6</v>
      </c>
    </row>
    <row r="10" spans="1:29" x14ac:dyDescent="0.25">
      <c r="A10" s="8">
        <f t="shared" si="1"/>
        <v>0.23</v>
      </c>
      <c r="B10" s="8">
        <f t="shared" si="2"/>
        <v>0.17710000000000001</v>
      </c>
      <c r="C10" s="3">
        <f t="shared" si="3"/>
        <v>8</v>
      </c>
      <c r="D10" s="3">
        <f t="shared" si="0"/>
        <v>0.77</v>
      </c>
      <c r="E10" s="3">
        <v>0.23</v>
      </c>
      <c r="G10" s="2">
        <v>7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5">
      <c r="A11" s="8">
        <f t="shared" si="1"/>
        <v>0.02</v>
      </c>
      <c r="B11" s="8">
        <f t="shared" si="2"/>
        <v>1.9599999999999999E-2</v>
      </c>
      <c r="C11" s="3">
        <f t="shared" si="3"/>
        <v>9</v>
      </c>
      <c r="D11" s="3">
        <f t="shared" si="0"/>
        <v>0.98</v>
      </c>
      <c r="E11" s="3">
        <v>0.02</v>
      </c>
      <c r="G11" s="2">
        <v>8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5">
      <c r="A12" s="8">
        <f t="shared" si="1"/>
        <v>0.12</v>
      </c>
      <c r="B12" s="8">
        <f t="shared" si="2"/>
        <v>0.1056</v>
      </c>
      <c r="C12" s="3">
        <f t="shared" si="3"/>
        <v>10</v>
      </c>
      <c r="D12" s="3">
        <f t="shared" si="0"/>
        <v>0.88</v>
      </c>
      <c r="E12" s="3">
        <v>0.12</v>
      </c>
      <c r="G12" s="2">
        <v>9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5">
      <c r="A13" s="8">
        <f t="shared" si="1"/>
        <v>0.13400000000000001</v>
      </c>
      <c r="B13" s="8">
        <f t="shared" si="2"/>
        <v>0.11604400000000001</v>
      </c>
      <c r="C13" s="3">
        <f t="shared" si="3"/>
        <v>11</v>
      </c>
      <c r="D13" s="3">
        <f t="shared" si="0"/>
        <v>0.86599999999999999</v>
      </c>
      <c r="E13" s="3">
        <v>0.13400000000000001</v>
      </c>
      <c r="G13" s="2">
        <v>10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5">
      <c r="A14" s="8">
        <f t="shared" si="1"/>
        <v>0.21</v>
      </c>
      <c r="B14" s="8">
        <f t="shared" si="2"/>
        <v>0.16589999999999999</v>
      </c>
      <c r="C14" s="3">
        <f t="shared" si="3"/>
        <v>12</v>
      </c>
      <c r="D14" s="3">
        <f t="shared" si="0"/>
        <v>0.79</v>
      </c>
      <c r="E14" s="3">
        <v>0.21</v>
      </c>
      <c r="G14" s="2">
        <v>11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5">
      <c r="A15" s="8">
        <f t="shared" si="1"/>
        <v>0.08</v>
      </c>
      <c r="B15" s="8">
        <f t="shared" si="2"/>
        <v>7.3599999999999999E-2</v>
      </c>
      <c r="C15" s="3">
        <f t="shared" si="3"/>
        <v>13</v>
      </c>
      <c r="D15" s="3">
        <f t="shared" si="0"/>
        <v>0.92</v>
      </c>
      <c r="E15" s="3">
        <v>0.08</v>
      </c>
      <c r="G15" s="2">
        <v>12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5">
      <c r="A16" s="8">
        <f t="shared" si="1"/>
        <v>0.1</v>
      </c>
      <c r="B16" s="8">
        <f t="shared" si="2"/>
        <v>9.0000000000000011E-2</v>
      </c>
      <c r="C16" s="3">
        <f t="shared" si="3"/>
        <v>14</v>
      </c>
      <c r="D16" s="3">
        <f t="shared" si="0"/>
        <v>0.9</v>
      </c>
      <c r="E16" s="3">
        <v>0.1</v>
      </c>
      <c r="G16" s="2">
        <v>13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8">
        <f t="shared" si="1"/>
        <v>0.1</v>
      </c>
      <c r="B17" s="8">
        <f t="shared" si="2"/>
        <v>9.0000000000000011E-2</v>
      </c>
      <c r="C17" s="3">
        <f t="shared" si="3"/>
        <v>15</v>
      </c>
      <c r="D17" s="3">
        <f t="shared" si="0"/>
        <v>0.9</v>
      </c>
      <c r="E17" s="3">
        <v>0.1</v>
      </c>
      <c r="G17" s="2">
        <v>14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/>
      <c r="V17" s="4"/>
      <c r="W17" s="4"/>
      <c r="X17" s="4"/>
      <c r="Y17" s="4"/>
      <c r="Z17" s="4"/>
      <c r="AA17" s="4"/>
    </row>
    <row r="18" spans="1:27" x14ac:dyDescent="0.25">
      <c r="A18" s="8">
        <f t="shared" si="1"/>
        <v>0.02</v>
      </c>
      <c r="B18" s="8">
        <f t="shared" si="2"/>
        <v>1.9599999999999999E-2</v>
      </c>
      <c r="C18" s="3">
        <f t="shared" si="3"/>
        <v>16</v>
      </c>
      <c r="D18" s="3">
        <f t="shared" si="0"/>
        <v>0.98</v>
      </c>
      <c r="E18" s="3">
        <v>0.02</v>
      </c>
      <c r="G18" s="2">
        <v>15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/>
      <c r="W18" s="4"/>
      <c r="X18" s="4"/>
      <c r="Y18" s="4"/>
      <c r="Z18" s="4"/>
      <c r="AA18" s="4"/>
    </row>
    <row r="19" spans="1:27" x14ac:dyDescent="0.25">
      <c r="A19" s="8">
        <f t="shared" si="1"/>
        <v>0.3</v>
      </c>
      <c r="B19" s="8">
        <f t="shared" si="2"/>
        <v>0.21</v>
      </c>
      <c r="C19" s="3">
        <f t="shared" si="3"/>
        <v>17</v>
      </c>
      <c r="D19" s="3">
        <f t="shared" si="0"/>
        <v>0.7</v>
      </c>
      <c r="E19" s="3">
        <v>0.3</v>
      </c>
      <c r="G19" s="2">
        <v>16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/>
      <c r="X19" s="4"/>
      <c r="Y19" s="4"/>
      <c r="Z19" s="4"/>
      <c r="AA19" s="4"/>
    </row>
    <row r="20" spans="1:27" x14ac:dyDescent="0.25">
      <c r="A20" s="8">
        <f t="shared" si="1"/>
        <v>1.4999999999999999E-2</v>
      </c>
      <c r="B20" s="8">
        <f t="shared" si="2"/>
        <v>1.4775E-2</v>
      </c>
      <c r="C20" s="3">
        <f t="shared" si="3"/>
        <v>18</v>
      </c>
      <c r="D20" s="3">
        <f t="shared" si="0"/>
        <v>0.98499999999999999</v>
      </c>
      <c r="E20" s="3">
        <v>1.4999999999999999E-2</v>
      </c>
      <c r="G20" s="2">
        <v>17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/>
      <c r="Y20" s="4"/>
      <c r="Z20" s="4"/>
      <c r="AA20" s="4"/>
    </row>
    <row r="21" spans="1:27" x14ac:dyDescent="0.25">
      <c r="A21" s="8">
        <f t="shared" si="1"/>
        <v>0.2</v>
      </c>
      <c r="B21" s="8">
        <f t="shared" si="2"/>
        <v>0.16000000000000003</v>
      </c>
      <c r="C21" s="3">
        <f t="shared" si="3"/>
        <v>19</v>
      </c>
      <c r="D21" s="3">
        <f t="shared" si="0"/>
        <v>0.8</v>
      </c>
      <c r="E21" s="3">
        <v>0.2</v>
      </c>
      <c r="G21" s="2">
        <v>18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/>
      <c r="Z21" s="4"/>
      <c r="AA21" s="4"/>
    </row>
    <row r="22" spans="1:27" x14ac:dyDescent="0.25">
      <c r="A22" s="8">
        <f t="shared" si="1"/>
        <v>0.03</v>
      </c>
      <c r="B22" s="8">
        <f t="shared" si="2"/>
        <v>2.9099999999999997E-2</v>
      </c>
      <c r="C22" s="3">
        <f t="shared" si="3"/>
        <v>20</v>
      </c>
      <c r="D22" s="3">
        <f>1-(E22)</f>
        <v>0.97</v>
      </c>
      <c r="E22" s="3">
        <v>0.03</v>
      </c>
      <c r="G22" s="2">
        <v>19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/>
      <c r="AA22" s="4"/>
    </row>
    <row r="23" spans="1:27" x14ac:dyDescent="0.25">
      <c r="A23" s="13">
        <f>SUM(A3:A22)</f>
        <v>3.669</v>
      </c>
      <c r="B23" s="11">
        <f>SUM(B3:B22)</f>
        <v>2.5352190000000001</v>
      </c>
      <c r="C23" s="12" t="s">
        <v>7</v>
      </c>
      <c r="D23" s="12"/>
      <c r="E23" s="2">
        <f>SUM(E3:E22)</f>
        <v>3.669</v>
      </c>
      <c r="G23" s="2">
        <v>20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x14ac:dyDescent="0.25">
      <c r="A24" s="8"/>
      <c r="B24" s="10" t="s">
        <v>9</v>
      </c>
      <c r="C24" s="12" t="s">
        <v>8</v>
      </c>
      <c r="D24" s="12"/>
      <c r="E24" s="3">
        <f>VAR(E3:E22)</f>
        <v>2.4247523684210511E-2</v>
      </c>
      <c r="AA24" s="5"/>
    </row>
    <row r="25" spans="1:27" x14ac:dyDescent="0.25">
      <c r="E25" s="17">
        <f>PRODUCT(D3:D22)</f>
        <v>1.0989111308212896E-2</v>
      </c>
      <c r="F25" t="s">
        <v>10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LossDistributionCalculations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Tom</cp:lastModifiedBy>
  <dcterms:created xsi:type="dcterms:W3CDTF">2013-04-18T21:29:07Z</dcterms:created>
  <dcterms:modified xsi:type="dcterms:W3CDTF">2020-12-24T17:17:41Z</dcterms:modified>
</cp:coreProperties>
</file>