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om\Desktop\FinEngineering 2\"/>
    </mc:Choice>
  </mc:AlternateContent>
  <bookViews>
    <workbookView xWindow="0" yWindow="0" windowWidth="25605" windowHeight="14625"/>
  </bookViews>
  <sheets>
    <sheet name="data" sheetId="1" r:id="rId1"/>
  </sheets>
  <definedNames>
    <definedName name="rf">data!$B$13</definedName>
    <definedName name="solver_adj" localSheetId="0" hidden="1">data!$B$18:$D$18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data!$E$18</definedName>
    <definedName name="solver_lhs2" localSheetId="0" hidden="1">data!$E$18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data!$B$25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data!$G$18</definedName>
    <definedName name="solver_rhs2" localSheetId="0" hidden="1">data!$G$18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au">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D15" i="1"/>
  <c r="B15" i="1"/>
  <c r="B11" i="1"/>
  <c r="D33" i="1" a="1"/>
  <c r="C33" i="1" a="1"/>
  <c r="C31" i="1" a="1"/>
  <c r="C15" i="1"/>
  <c r="C30" i="1" a="1"/>
  <c r="D30" i="1" a="1"/>
  <c r="B29" i="1" a="1"/>
  <c r="B25" i="1" a="1"/>
  <c r="B25" i="1"/>
  <c r="C11" i="1"/>
  <c r="E18" i="1"/>
  <c r="D11" i="1"/>
  <c r="B28" i="1" a="1"/>
  <c r="D28" i="1"/>
  <c r="B28" i="1"/>
  <c r="C28" i="1"/>
  <c r="B29" i="1"/>
  <c r="D30" i="1"/>
  <c r="C30" i="1"/>
  <c r="B30" i="1"/>
  <c r="B32" i="1" a="1"/>
  <c r="B32" i="1"/>
  <c r="B31" i="1"/>
  <c r="C31" i="1"/>
  <c r="B33" i="1"/>
  <c r="C33" i="1"/>
  <c r="D33" i="1"/>
</calcChain>
</file>

<file path=xl/sharedStrings.xml><?xml version="1.0" encoding="utf-8"?>
<sst xmlns="http://schemas.openxmlformats.org/spreadsheetml/2006/main" count="35" uniqueCount="25">
  <si>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</si>
  <si>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</si>
  <si>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</si>
  <si>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</si>
  <si>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</si>
  <si>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</si>
  <si>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</si>
  <si>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</si>
  <si>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</si>
  <si>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</si>
  <si>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</si>
  <si>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</si>
  <si>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</si>
  <si>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</si>
  <si>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</si>
  <si>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</si>
  <si>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Volatility %</t>
  </si>
  <si>
    <t>Sharpe Portfolio Calculations</t>
  </si>
  <si>
    <t>Positions</t>
  </si>
  <si>
    <t>Sum-of-positions</t>
  </si>
  <si>
    <t>Sharpe Optimal Portfolio</t>
  </si>
  <si>
    <t>Mean Excess Return</t>
  </si>
  <si>
    <t>Optimal Sharpe Ratio</t>
  </si>
  <si>
    <t>Return on this opportunity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</si>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</sst>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000"/>
    <numFmt numFmtId="166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1" fillId="0" borderId="0" xfId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1" fillId="0" borderId="0" xfId="1" applyAlignment="1">
      <alignment horizontal="center"/>
    </xf>
    <xf numFmtId="2" fontId="0" fillId="7" borderId="0" xfId="0" applyNumberFormat="1" applyFill="1" applyBorder="1"/>
    <xf numFmtId="0" fontId="0" fillId="0" borderId="1" xfId="0" applyBorder="1"/>
    <xf numFmtId="0" fontId="5" fillId="0" borderId="0" xfId="0" applyFont="1"/>
    <xf numFmtId="0" fontId="0" fillId="8" borderId="0" xfId="0" applyFill="1"/>
    <xf numFmtId="0" fontId="0" fillId="7" borderId="0" xfId="0" applyFill="1"/>
    <xf numFmtId="165" fontId="0" fillId="7" borderId="0" xfId="0" applyNumberFormat="1" applyFill="1"/>
    <xf numFmtId="1" fontId="0" fillId="0" borderId="0" xfId="0" applyNumberFormat="1"/>
    <xf numFmtId="166" fontId="0" fillId="8" borderId="0" xfId="0" applyNumberFormat="1" applyFill="1"/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tabSelected="1" workbookViewId="0">
      <selection activeCell="B22" sqref="B22"/>
    </sheetView>
  </sheetViews>
  <sheetFormatPr defaultColWidth="8.85546875" defaultRowHeight="15" x14ac:dyDescent="0.25"/>
  <cols>
    <col min="1" max="1" width="24.14062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9.7109375" customWidth="1"/>
    <col min="7" max="7" width="10" customWidth="1"/>
    <col min="8" max="8" width="12.5703125" customWidth="1"/>
    <col min="9" max="9" width="33.85546875" customWidth="1"/>
  </cols>
  <sheetData>
    <row r="1" spans="1:8" x14ac:dyDescent="0.25">
      <c r="B1" s="13" t="s">
        <v>11</v>
      </c>
      <c r="C1" s="13" t="s">
        <v>12</v>
      </c>
      <c r="D1" s="13" t="s">
        <v>13</v>
      </c>
    </row>
    <row r="2" spans="1:8" x14ac:dyDescent="0.25">
      <c r="A2" t="s">
        <v>2</v>
      </c>
      <c r="B2" s="3">
        <v>6</v>
      </c>
      <c r="C2" s="3">
        <v>2</v>
      </c>
      <c r="D2" s="3">
        <v>4</v>
      </c>
    </row>
    <row r="4" spans="1:8" x14ac:dyDescent="0.25">
      <c r="A4" t="s">
        <v>0</v>
      </c>
    </row>
    <row r="5" spans="1:8" x14ac:dyDescent="0.25">
      <c r="B5" s="13" t="s">
        <v>11</v>
      </c>
      <c r="C5" s="13" t="s">
        <v>12</v>
      </c>
      <c r="D5" s="13" t="s">
        <v>13</v>
      </c>
      <c r="E5" s="2"/>
    </row>
    <row r="6" spans="1:8" x14ac:dyDescent="0.25">
      <c r="A6" s="1" t="s">
        <v>11</v>
      </c>
      <c r="B6" s="12">
        <v>8.0000000000000002E-3</v>
      </c>
      <c r="C6" s="12">
        <v>-2E-3</v>
      </c>
      <c r="D6" s="12">
        <v>4.0000000000000001E-3</v>
      </c>
      <c r="F6" s="15"/>
      <c r="G6" s="15"/>
      <c r="H6" s="15"/>
    </row>
    <row r="7" spans="1:8" x14ac:dyDescent="0.25">
      <c r="A7" s="1" t="s">
        <v>12</v>
      </c>
      <c r="B7" s="12">
        <v>-2E-3</v>
      </c>
      <c r="C7" s="12">
        <v>2E-3</v>
      </c>
      <c r="D7" s="12">
        <v>-2E-3</v>
      </c>
      <c r="F7" s="15"/>
      <c r="G7" s="15"/>
      <c r="H7" s="15"/>
    </row>
    <row r="8" spans="1:8" x14ac:dyDescent="0.25">
      <c r="A8" s="1" t="s">
        <v>13</v>
      </c>
      <c r="B8" s="12">
        <v>4.0000000000000001E-3</v>
      </c>
      <c r="C8" s="12">
        <v>-2E-3</v>
      </c>
      <c r="D8" s="12">
        <v>8.0000000000000002E-3</v>
      </c>
      <c r="F8" s="15"/>
      <c r="G8" s="15"/>
      <c r="H8" s="15"/>
    </row>
    <row r="10" spans="1:8" x14ac:dyDescent="0.25">
      <c r="B10" s="13" t="s">
        <v>11</v>
      </c>
      <c r="C10" s="13" t="s">
        <v>12</v>
      </c>
      <c r="D10" s="13" t="s">
        <v>13</v>
      </c>
    </row>
    <row r="11" spans="1:8" x14ac:dyDescent="0.25">
      <c r="A11" t="s">
        <v>1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</row>
    <row r="13" spans="1:8" x14ac:dyDescent="0.25">
      <c r="A13" t="s">
        <v>14</v>
      </c>
      <c r="B13" s="9">
        <v>1</v>
      </c>
    </row>
    <row r="15" spans="1:8" x14ac:dyDescent="0.25">
      <c r="A15" t="s">
        <v>15</v>
      </c>
      <c r="B15" s="3">
        <f xml:space="preserve"> B2 - rf</f>
        <v>5</v>
      </c>
      <c r="C15" s="3">
        <f>C2 - rf</f>
        <v>1</v>
      </c>
      <c r="D15" s="3">
        <f>D2-rf</f>
        <v>3</v>
      </c>
    </row>
    <row r="17" spans="1:7" x14ac:dyDescent="0.25">
      <c r="A17" t="s">
        <v>3</v>
      </c>
      <c r="B17" s="10" t="s">
        <v>6</v>
      </c>
      <c r="C17" s="10" t="s">
        <v>7</v>
      </c>
      <c r="D17" s="10" t="s">
        <v>8</v>
      </c>
    </row>
    <row r="18" spans="1:7" x14ac:dyDescent="0.25">
      <c r="B18" s="11">
        <v>0.16666666581397999</v>
      </c>
      <c r="C18" s="11">
        <v>0.66666666032370503</v>
      </c>
      <c r="D18" s="11">
        <v>0.16666667386231601</v>
      </c>
      <c r="E18" s="4">
        <f>SUM(B18:D18)</f>
        <v>1.0000000000000009</v>
      </c>
      <c r="F18" s="6" t="s">
        <v>4</v>
      </c>
      <c r="G18" s="5">
        <v>1</v>
      </c>
    </row>
    <row r="20" spans="1:7" x14ac:dyDescent="0.25">
      <c r="A20" t="s">
        <v>10</v>
      </c>
      <c r="B20" s="7" t="s">
        <v>24</v>
      </c>
    </row>
    <row r="22" spans="1:7" x14ac:dyDescent="0.25">
      <c r="A22" t="s">
        <v>9</v>
      </c>
      <c r="B22" s="8" t="e">
        <f>100*SQRT(MMULT(B18:D18,MMULT(B6:D8,TRANSPOSE(B18:D18))))</f>
        <v>#VALUE!</v>
      </c>
      <c r="C22" s="6" t="s">
        <v>5</v>
      </c>
      <c r="D22" s="5">
        <v>85.940286092178994</v>
      </c>
    </row>
    <row r="23" spans="1:7" x14ac:dyDescent="0.25">
      <c r="B23" s="14"/>
      <c r="C23" s="6"/>
      <c r="D23" s="14"/>
    </row>
    <row r="25" spans="1:7" x14ac:dyDescent="0.25">
      <c r="A25" t="s">
        <v>16</v>
      </c>
      <c r="B25" s="17">
        <f t="array" ref="B25">100*SQRT(MMULT(B2:D2,MMULT(B6:D8,TRANSPOSE(B2:D2))))</f>
        <v>73.212020870892516</v>
      </c>
    </row>
    <row r="27" spans="1:7" x14ac:dyDescent="0.25">
      <c r="A27" s="16" t="s">
        <v>17</v>
      </c>
      <c r="B27" s="9"/>
      <c r="C27" s="9"/>
      <c r="D27" s="9"/>
    </row>
    <row r="28" spans="1:7" x14ac:dyDescent="0.25">
      <c r="A28" t="s">
        <v>18</v>
      </c>
      <c r="B28" s="20">
        <f t="array" ref="B28:D28">(MMULT(B15:D15,MINVERSE(B6:D8)))</f>
        <v>875</v>
      </c>
      <c r="C28" s="20">
        <v>1750</v>
      </c>
      <c r="D28" s="20">
        <v>375</v>
      </c>
    </row>
    <row r="29" spans="1:7" x14ac:dyDescent="0.25">
      <c r="A29" t="s">
        <v>19</v>
      </c>
      <c r="B29">
        <f t="array" ref="B29">SUM(B28:D28)</f>
        <v>3000</v>
      </c>
    </row>
    <row r="30" spans="1:7" x14ac:dyDescent="0.25">
      <c r="A30" t="s">
        <v>20</v>
      </c>
      <c r="B30" s="18">
        <f>(B28)/$B$29</f>
        <v>0.29166666666666669</v>
      </c>
      <c r="C30" s="18">
        <f t="array" ref="C30">(C28)/$B$29</f>
        <v>0.58333333333333337</v>
      </c>
      <c r="D30" s="19">
        <f t="array" ref="D30">(D28)/$B$29</f>
        <v>0.125</v>
      </c>
    </row>
    <row r="31" spans="1:7" x14ac:dyDescent="0.25">
      <c r="A31" t="s">
        <v>21</v>
      </c>
      <c r="B31" s="21">
        <f>SUMPRODUCT(B15:D15,B30:D30)</f>
        <v>2.416666666666667</v>
      </c>
      <c r="C31">
        <f t="array" ref="C31" xml:space="preserve"> SUM(B31 + rf)</f>
        <v>3.416666666666667</v>
      </c>
    </row>
    <row r="32" spans="1:7" x14ac:dyDescent="0.25">
      <c r="A32" t="s">
        <v>1</v>
      </c>
      <c r="B32">
        <f t="array" ref="B32">100*SQRT(MMULT(B30:D30,MMULT(B6:D8,TRANSPOSE(B30:D30))))</f>
        <v>2.8382310609877335</v>
      </c>
    </row>
    <row r="33" spans="1:5" x14ac:dyDescent="0.25">
      <c r="A33" t="s">
        <v>22</v>
      </c>
      <c r="B33" s="17">
        <f>B31/B32</f>
        <v>0.85146931829632022</v>
      </c>
      <c r="C33">
        <f t="array" ref="C33">SUM(B33+0.05 + rf)</f>
        <v>1.9014693182963203</v>
      </c>
      <c r="D33" s="17">
        <f t="array" ref="D33">(B33+rf) *B32</f>
        <v>5.2548977276544004</v>
      </c>
      <c r="E33" t="s">
        <v>23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rf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Tom</cp:lastModifiedBy>
  <dcterms:created xsi:type="dcterms:W3CDTF">2013-01-27T13:25:37Z</dcterms:created>
  <dcterms:modified xsi:type="dcterms:W3CDTF">2020-04-13T16:21:56Z</dcterms:modified>
</cp:coreProperties>
</file>