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4" sheetId="1" r:id="rId4"/>
  </sheets>
  <definedNames/>
  <calcPr/>
</workbook>
</file>

<file path=xl/sharedStrings.xml><?xml version="1.0" encoding="utf-8"?>
<sst xmlns="http://schemas.openxmlformats.org/spreadsheetml/2006/main" count="508" uniqueCount="508">
  <si>
    <t>BINGO CALLS:</t>
  </si>
  <si>
    <t>bingo Card:</t>
  </si>
  <si>
    <t>INPUT:</t>
  </si>
  <si>
    <t>bingo line count</t>
  </si>
  <si>
    <t>board count</t>
  </si>
  <si>
    <t>board line count</t>
  </si>
  <si>
    <t>63,23,2,65,55,94,38,20,22,39,5,98,9,60,80,45,99,68,12,3,6,34,64,10,70,69,95,96,83,81,32,30,42,73,52,48,92,28,37,35,54,7,50,21,74,36,91,97,13,71,86,53,46,58,76,77,14,88,78,1,33,51,89,26,27,31,82,44,61,62,75,66,11,93,49,43,85,0,87,40,24,29,15,59,16,67,19,72,57,41,8,79,56,4,18,17,84,90,47,25</t>
  </si>
  <si>
    <t>EACH BINGO:</t>
  </si>
  <si>
    <t>25 29 78 57 69</t>
  </si>
  <si>
    <t>47 51  7 21 82</t>
  </si>
  <si>
    <t>61 81 99 53 30</t>
  </si>
  <si>
    <t>50 80 41 94 46</t>
  </si>
  <si>
    <t>9 37 48 71 91</t>
  </si>
  <si>
    <t>26 10 29 27 90</t>
  </si>
  <si>
    <t>21 65 44  5  1</t>
  </si>
  <si>
    <t>42 51 35 11 98</t>
  </si>
  <si>
    <t>72 23 41 95 48</t>
  </si>
  <si>
    <t>40 97 99 92  2</t>
  </si>
  <si>
    <t>20 70 21 58  5</t>
  </si>
  <si>
    <t>63 29 16 71 45</t>
  </si>
  <si>
    <t>43  7 26  0 62</t>
  </si>
  <si>
    <t>24 75  9 87 55</t>
  </si>
  <si>
    <t>88 10 11 47  4</t>
  </si>
  <si>
    <t>5 31 99 96 16</t>
  </si>
  <si>
    <t>61 37 91 92 23</t>
  </si>
  <si>
    <t>46  8 36  9 42</t>
  </si>
  <si>
    <t>3 32 49 64 48</t>
  </si>
  <si>
    <t>15  2 47 53 55</t>
  </si>
  <si>
    <t>28 40 96 38  9</t>
  </si>
  <si>
    <t>33 11 65 76 13</t>
  </si>
  <si>
    <t>24 35 20  3 99</t>
  </si>
  <si>
    <t>95 78 51 74  4</t>
  </si>
  <si>
    <t>80 14 44 98 58</t>
  </si>
  <si>
    <t>24 55  8 59 65</t>
  </si>
  <si>
    <t>96 11 15 12 99</t>
  </si>
  <si>
    <t>21 75 35 85 34</t>
  </si>
  <si>
    <t>20 53 72 50 70</t>
  </si>
  <si>
    <t>61 48 74 41 36</t>
  </si>
  <si>
    <t>61 32 13 42 90</t>
  </si>
  <si>
    <t>81 22 66 75 51</t>
  </si>
  <si>
    <t>46  1 41  9 34</t>
  </si>
  <si>
    <t>86 50 48 64 74</t>
  </si>
  <si>
    <t>72 85 97 11 71</t>
  </si>
  <si>
    <t>16 32 41 37 61</t>
  </si>
  <si>
    <t>14 31 29  6 79</t>
  </si>
  <si>
    <t>28 97 11 15  9</t>
  </si>
  <si>
    <t>13 72  3 85 64</t>
  </si>
  <si>
    <t>81 95 20 77 69</t>
  </si>
  <si>
    <t>42 76 14 78 35</t>
  </si>
  <si>
    <t>49 89  7 81 90</t>
  </si>
  <si>
    <t>13 18 32 24  9</t>
  </si>
  <si>
    <t>10 98 12  2 65</t>
  </si>
  <si>
    <t>82 21 67 70 84</t>
  </si>
  <si>
    <t>89 38 21 83  5</t>
  </si>
  <si>
    <t>7 87 37 14 98</t>
  </si>
  <si>
    <t>55 81 13 56 39</t>
  </si>
  <si>
    <t>42 19 51 36 30</t>
  </si>
  <si>
    <t>76 15 57 94 20</t>
  </si>
  <si>
    <t>29 18 49 10 67</t>
  </si>
  <si>
    <t>91 93 37 45 34</t>
  </si>
  <si>
    <t>60  8 56 86 32</t>
  </si>
  <si>
    <t>95 89 71 51 59</t>
  </si>
  <si>
    <t>87  3 27 44 41</t>
  </si>
  <si>
    <t>9 71 95 12 42</t>
  </si>
  <si>
    <t>83 90 98 79 49</t>
  </si>
  <si>
    <t>72  1 53 80 33</t>
  </si>
  <si>
    <t>29 82 65  4 25</t>
  </si>
  <si>
    <t>92  5 76 54 66</t>
  </si>
  <si>
    <t>72 85  4 39 29</t>
  </si>
  <si>
    <t>86  0 95 30 21</t>
  </si>
  <si>
    <t>11 51  2 99 38</t>
  </si>
  <si>
    <t>58 52 25 59 77</t>
  </si>
  <si>
    <t>69 74 37 87 32</t>
  </si>
  <si>
    <t>99 16  9 63 55</t>
  </si>
  <si>
    <t>79 50 48 96 92</t>
  </si>
  <si>
    <t>47 35 15 93 76</t>
  </si>
  <si>
    <t>19 70 25 49 38</t>
  </si>
  <si>
    <t>80 60 43 69 81</t>
  </si>
  <si>
    <t>50 19 10  7 83</t>
  </si>
  <si>
    <t>79 52 14 51 55</t>
  </si>
  <si>
    <t>68 65 54 21 62</t>
  </si>
  <si>
    <t>71 25 34 70 92</t>
  </si>
  <si>
    <t>44 26 61  4 46</t>
  </si>
  <si>
    <t>75 26 15 76 61</t>
  </si>
  <si>
    <t>42  0 51 29 81</t>
  </si>
  <si>
    <t>82 57 16 91  4</t>
  </si>
  <si>
    <t>12 19 30 10 24</t>
  </si>
  <si>
    <t>78 58 55 74 53</t>
  </si>
  <si>
    <t>36 80 46  9 85</t>
  </si>
  <si>
    <t>34 17 43 96 57</t>
  </si>
  <si>
    <t>37  6 33 88 28</t>
  </si>
  <si>
    <t>59 48 18 22 79</t>
  </si>
  <si>
    <t>55 52 20  2 61</t>
  </si>
  <si>
    <t>3 99 46  7 31</t>
  </si>
  <si>
    <t>61 43 17 78  4</t>
  </si>
  <si>
    <t>59 45 47 52 10</t>
  </si>
  <si>
    <t>55 95 33  9 35</t>
  </si>
  <si>
    <t>13  8 89 73 12</t>
  </si>
  <si>
    <t>19 58 46 56 62</t>
  </si>
  <si>
    <t>11 72 82  0 12</t>
  </si>
  <si>
    <t>92  9 70 18 65</t>
  </si>
  <si>
    <t>35 61 79 87 36</t>
  </si>
  <si>
    <t>1 27 22  8 74</t>
  </si>
  <si>
    <t>60 92 94  2 84</t>
  </si>
  <si>
    <t>73 69 72 29 37</t>
  </si>
  <si>
    <t>50 74 56 58  6</t>
  </si>
  <si>
    <t>51 80 86 33  4</t>
  </si>
  <si>
    <t>32 24 20  7 78</t>
  </si>
  <si>
    <t>47 25 76 89 61</t>
  </si>
  <si>
    <t>86 77 71 43 22</t>
  </si>
  <si>
    <t>42 18 70 24 98</t>
  </si>
  <si>
    <t>31 68 62 79  9</t>
  </si>
  <si>
    <t>17 10 78 16 84</t>
  </si>
  <si>
    <t>90 41 71  1 58</t>
  </si>
  <si>
    <t>88 91 86  4 34</t>
  </si>
  <si>
    <t>48 31  3 74 21</t>
  </si>
  <si>
    <t>85  5 37 36 28</t>
  </si>
  <si>
    <t>18 46 17 49 69</t>
  </si>
  <si>
    <t>41 55 52 58 44</t>
  </si>
  <si>
    <t>4 75 81 12 48</t>
  </si>
  <si>
    <t>72 93  8 86 10</t>
  </si>
  <si>
    <t>66 29 94 85 69</t>
  </si>
  <si>
    <t>74 36 50  9 19</t>
  </si>
  <si>
    <t>80 76 36 21 57</t>
  </si>
  <si>
    <t>58  8 27 18 86</t>
  </si>
  <si>
    <t>79  5 48 82 64</t>
  </si>
  <si>
    <t>0 93 30  1  4</t>
  </si>
  <si>
    <t>78 40 52 50 62</t>
  </si>
  <si>
    <t>58 60 77 25 22</t>
  </si>
  <si>
    <t>93 97 49  2 41</t>
  </si>
  <si>
    <t>59 38 95 36 44</t>
  </si>
  <si>
    <t>30 79 69 54 86</t>
  </si>
  <si>
    <t>23  4 80 85 27</t>
  </si>
  <si>
    <t>27 67 68 46 41</t>
  </si>
  <si>
    <t>93  4 96 49 23</t>
  </si>
  <si>
    <t>11 54 80 88 75</t>
  </si>
  <si>
    <t>69 34 44 12 37</t>
  </si>
  <si>
    <t>39 78 66  5 43</t>
  </si>
  <si>
    <t>20 32 71 99 19</t>
  </si>
  <si>
    <t>42 96 58 47 65</t>
  </si>
  <si>
    <t>72 31 70 59 26</t>
  </si>
  <si>
    <t>46 17 38 11 23</t>
  </si>
  <si>
    <t>18 85 52 77 67</t>
  </si>
  <si>
    <t>38 98 42 31 40</t>
  </si>
  <si>
    <t>76  2 77 82 34</t>
  </si>
  <si>
    <t>92 73 55 93 19</t>
  </si>
  <si>
    <t>25 58 90 10 68</t>
  </si>
  <si>
    <t>6 56 85 43 95</t>
  </si>
  <si>
    <t>16 71 12 76 86</t>
  </si>
  <si>
    <t>78 26 15 34 45</t>
  </si>
  <si>
    <t>17 22 20  8  1</t>
  </si>
  <si>
    <t>51 52 24 90 79</t>
  </si>
  <si>
    <t>53 40 14 69 21</t>
  </si>
  <si>
    <t>77 75 68 32 69</t>
  </si>
  <si>
    <t>61  9 74 58 44</t>
  </si>
  <si>
    <t>21 39 94 84 46</t>
  </si>
  <si>
    <t>14 29 93 31 63</t>
  </si>
  <si>
    <t>12 72  2 98 40</t>
  </si>
  <si>
    <t>68 32 38 58 24</t>
  </si>
  <si>
    <t>61 11 76 55 39</t>
  </si>
  <si>
    <t>6 21 31 93 99</t>
  </si>
  <si>
    <t>64 75 15 62 56</t>
  </si>
  <si>
    <t>34 12 14 73 77</t>
  </si>
  <si>
    <t>50 24 71 22 67</t>
  </si>
  <si>
    <t>18 80 89 51 90</t>
  </si>
  <si>
    <t>54 64 31 19 44</t>
  </si>
  <si>
    <t>61 88 85 25 98</t>
  </si>
  <si>
    <t>73 69 37 72 39</t>
  </si>
  <si>
    <t>79  2 62 91 97</t>
  </si>
  <si>
    <t>36 41 72 28 42</t>
  </si>
  <si>
    <t>26 89 98 86 10</t>
  </si>
  <si>
    <t>35 16 85 63 64</t>
  </si>
  <si>
    <t>43 51 39 60 55</t>
  </si>
  <si>
    <t>47 86 44 56 74</t>
  </si>
  <si>
    <t>0 96 39 84 54</t>
  </si>
  <si>
    <t>38 45 68 88 21</t>
  </si>
  <si>
    <t>11 33 17 52 97</t>
  </si>
  <si>
    <t>83 58 42 65 81</t>
  </si>
  <si>
    <t>16  1 22  8 24</t>
  </si>
  <si>
    <t>7  3 12 30 59</t>
  </si>
  <si>
    <t>79 91 53 69 68</t>
  </si>
  <si>
    <t>20 88 14 81 51</t>
  </si>
  <si>
    <t>89 71 54 56 52</t>
  </si>
  <si>
    <t>25 12 32 53  3</t>
  </si>
  <si>
    <t>63 29 92 70 97</t>
  </si>
  <si>
    <t>54  6 21  4 86</t>
  </si>
  <si>
    <t>76 39 84 49 96</t>
  </si>
  <si>
    <t>68  0 15 72 28</t>
  </si>
  <si>
    <t>56 20 35 71 23</t>
  </si>
  <si>
    <t>51 21 96 42 64</t>
  </si>
  <si>
    <t>83  1  8 94 55</t>
  </si>
  <si>
    <t>44 73 76 24 67</t>
  </si>
  <si>
    <t>81 70  6 61 46</t>
  </si>
  <si>
    <t>85 37 30 39 97</t>
  </si>
  <si>
    <t>36 14 71 59 15</t>
  </si>
  <si>
    <t>46 26 27 25  9</t>
  </si>
  <si>
    <t>6 56 79 52 67</t>
  </si>
  <si>
    <t>72 54 58 74 76</t>
  </si>
  <si>
    <t>90 24 86 43  1</t>
  </si>
  <si>
    <t>18 70 89 20  9</t>
  </si>
  <si>
    <t>44  4 52 65 66</t>
  </si>
  <si>
    <t>56 17 96 78 67</t>
  </si>
  <si>
    <t>53 80 32 42 63</t>
  </si>
  <si>
    <t>35 50 95 53 16</t>
  </si>
  <si>
    <t>75  1 85 31 81</t>
  </si>
  <si>
    <t>99 22 27 84 38</t>
  </si>
  <si>
    <t>98  8 19 25 92</t>
  </si>
  <si>
    <t>56 59 62 48 54</t>
  </si>
  <si>
    <t>8 22 67 70 91</t>
  </si>
  <si>
    <t>73 51 96 49 37</t>
  </si>
  <si>
    <t>31  4 99 52 27</t>
  </si>
  <si>
    <t>13 50 39  1 85</t>
  </si>
  <si>
    <t>19  9 40 55 47</t>
  </si>
  <si>
    <t>59 35 52 60 91</t>
  </si>
  <si>
    <t>75 86 13 39 21</t>
  </si>
  <si>
    <t>33 99 11 64 50</t>
  </si>
  <si>
    <t>37 58 71 22 54</t>
  </si>
  <si>
    <t>6 72 88  3 85</t>
  </si>
  <si>
    <t>85 63  5 48 20</t>
  </si>
  <si>
    <t>96 55 53 35 60</t>
  </si>
  <si>
    <t>0 17 26 22 13</t>
  </si>
  <si>
    <t>25 45 62  4 41</t>
  </si>
  <si>
    <t>78 40 46 95 33</t>
  </si>
  <si>
    <t>23 53 82 22 74</t>
  </si>
  <si>
    <t>5 45 15 44 65</t>
  </si>
  <si>
    <t>62 84 68 83 88</t>
  </si>
  <si>
    <t>52 46 61 77 59</t>
  </si>
  <si>
    <t>56 60 71  2 43</t>
  </si>
  <si>
    <t>27 77 28  8 84</t>
  </si>
  <si>
    <t>33  0 22 62 40</t>
  </si>
  <si>
    <t>3 44 19 53 91</t>
  </si>
  <si>
    <t>60 83 75 48 94</t>
  </si>
  <si>
    <t>29 93 23 82 65</t>
  </si>
  <si>
    <t>77 34 72 62  4</t>
  </si>
  <si>
    <t>9  8 76 52 60</t>
  </si>
  <si>
    <t>37 54 98 20 22</t>
  </si>
  <si>
    <t>11 13 86 48 57</t>
  </si>
  <si>
    <t>10 63 41 23 61</t>
  </si>
  <si>
    <t>58 57 47 55  3</t>
  </si>
  <si>
    <t>38 11 39 15  9</t>
  </si>
  <si>
    <t>5 65 92 98 41</t>
  </si>
  <si>
    <t>72 45  6 16 83</t>
  </si>
  <si>
    <t>74 40 99 50 30</t>
  </si>
  <si>
    <t>72 46 35  9 53</t>
  </si>
  <si>
    <t>70 67 74 93 55</t>
  </si>
  <si>
    <t>24  4 30 38 47</t>
  </si>
  <si>
    <t>29 96 51 17 71</t>
  </si>
  <si>
    <t>90  5 69 54 61</t>
  </si>
  <si>
    <t>90 59 93 99 34</t>
  </si>
  <si>
    <t>85 39 52 16 20</t>
  </si>
  <si>
    <t>32 66 75 35 17</t>
  </si>
  <si>
    <t>38 33 84 40 89</t>
  </si>
  <si>
    <t>91 77 26 86 54</t>
  </si>
  <si>
    <t>2 87 96 34 28</t>
  </si>
  <si>
    <t>98 74 56 17 37</t>
  </si>
  <si>
    <t>10 62 71 89 95</t>
  </si>
  <si>
    <t>6 90  5 99 92</t>
  </si>
  <si>
    <t>39 73 55 18  8</t>
  </si>
  <si>
    <t>87 44 72  2 45</t>
  </si>
  <si>
    <t>82 78 32 64 37</t>
  </si>
  <si>
    <t>46 75 95 67 80</t>
  </si>
  <si>
    <t>8 60 57 97 56</t>
  </si>
  <si>
    <t>22 43 92 26 96</t>
  </si>
  <si>
    <t>98  1 21 17 14</t>
  </si>
  <si>
    <t>85  6 33 69 16</t>
  </si>
  <si>
    <t>53 82  0 41 73</t>
  </si>
  <si>
    <t>46 72  2 35 23</t>
  </si>
  <si>
    <t>89 94 80 76 42</t>
  </si>
  <si>
    <t>27 94 98  5 95</t>
  </si>
  <si>
    <t>64 19 77 15 92</t>
  </si>
  <si>
    <t>11 52 41 50 51</t>
  </si>
  <si>
    <t>4 57 99 21 29</t>
  </si>
  <si>
    <t>20 35 78 34 87</t>
  </si>
  <si>
    <t>52 83 84 21 59</t>
  </si>
  <si>
    <t>30 64 85 90 91</t>
  </si>
  <si>
    <t>24 32 57  0 81</t>
  </si>
  <si>
    <t>17 47  1 25 27</t>
  </si>
  <si>
    <t>10 51 65 79 34</t>
  </si>
  <si>
    <t>83  9 94 14 85</t>
  </si>
  <si>
    <t>65 51 28 32 48</t>
  </si>
  <si>
    <t>81 71  8 12 31</t>
  </si>
  <si>
    <t>38 50 92 57 47</t>
  </si>
  <si>
    <t>34 49 56 73 27</t>
  </si>
  <si>
    <t>54  8 72 38 29</t>
  </si>
  <si>
    <t>34 78 69 16 30</t>
  </si>
  <si>
    <t>82 24  9  0 13</t>
  </si>
  <si>
    <t>90 41 60 28 12</t>
  </si>
  <si>
    <t>71 22 70 80 66</t>
  </si>
  <si>
    <t>71 50 24 86 21</t>
  </si>
  <si>
    <t>14 92 45 30 95</t>
  </si>
  <si>
    <t>57 60  0 88 91</t>
  </si>
  <si>
    <t>87 97  6  7 26</t>
  </si>
  <si>
    <t>61 98 25  5 84</t>
  </si>
  <si>
    <t>1 63 45 36 67</t>
  </si>
  <si>
    <t>27 16 54 72 41</t>
  </si>
  <si>
    <t>32 74 53  9 35</t>
  </si>
  <si>
    <t>95 29 90 19 26</t>
  </si>
  <si>
    <t>82 97 11 42 28</t>
  </si>
  <si>
    <t>2 93 86 28 43</t>
  </si>
  <si>
    <t>90 12 21 56 76</t>
  </si>
  <si>
    <t>98 30 25  9 75</t>
  </si>
  <si>
    <t>11 20 45 95 50</t>
  </si>
  <si>
    <t>22 31 39 49  6</t>
  </si>
  <si>
    <t>2 53 74  9 64</t>
  </si>
  <si>
    <t>24  8 85 86 59</t>
  </si>
  <si>
    <t>41 38 57 63 32</t>
  </si>
  <si>
    <t>88 93 14 11 55</t>
  </si>
  <si>
    <t>69 31 25 66 52</t>
  </si>
  <si>
    <t>10 60 42 16 95</t>
  </si>
  <si>
    <t>8 14 81 84  5</t>
  </si>
  <si>
    <t>98 32 68 12  6</t>
  </si>
  <si>
    <t>83 66 90 69 46</t>
  </si>
  <si>
    <t>54 40 59 73 91</t>
  </si>
  <si>
    <t>24 66 62 30 83</t>
  </si>
  <si>
    <t>72 80 54 25 17</t>
  </si>
  <si>
    <t>3 77 60 68 36</t>
  </si>
  <si>
    <t>26 22  8 74 95</t>
  </si>
  <si>
    <t>63 39  4 53 87</t>
  </si>
  <si>
    <t>49 96 48  2 78</t>
  </si>
  <si>
    <t>14 21 38 98 45</t>
  </si>
  <si>
    <t>30 34 54 16 92</t>
  </si>
  <si>
    <t>0 89 70 68 57</t>
  </si>
  <si>
    <t>7 74 10 86 97</t>
  </si>
  <si>
    <t>25 91 46 84 66</t>
  </si>
  <si>
    <t>44 50 40 10 67</t>
  </si>
  <si>
    <t>62 77  5  6 43</t>
  </si>
  <si>
    <t>63 29 79 51 53</t>
  </si>
  <si>
    <t>70 69 61 80 54</t>
  </si>
  <si>
    <t>19 11 24  9 93</t>
  </si>
  <si>
    <t>21 53 81  2 61</t>
  </si>
  <si>
    <t>69 83 33 23 68</t>
  </si>
  <si>
    <t>73 22 77 71 52</t>
  </si>
  <si>
    <t>92 76 94 86  1</t>
  </si>
  <si>
    <t>51 31 27 28 95</t>
  </si>
  <si>
    <t>16 50 36 13 57</t>
  </si>
  <si>
    <t>1 11 79 45 90</t>
  </si>
  <si>
    <t>41 77  3 78 42</t>
  </si>
  <si>
    <t>56 74 85 44 52</t>
  </si>
  <si>
    <t>58  0 63 88 30</t>
  </si>
  <si>
    <t>35 18 48 49 80</t>
  </si>
  <si>
    <t>36 11 46 13 76</t>
  </si>
  <si>
    <t>37 19  9 93 87</t>
  </si>
  <si>
    <t>68 15 17  8 82</t>
  </si>
  <si>
    <t>96 20  7 81 11</t>
  </si>
  <si>
    <t>42 17 14 44 36</t>
  </si>
  <si>
    <t>99 98 68 58 56</t>
  </si>
  <si>
    <t>15 57 80  3 67</t>
  </si>
  <si>
    <t>61 66 38 83 59</t>
  </si>
  <si>
    <t>3 60 25 55 17</t>
  </si>
  <si>
    <t>42 45 66 24 14</t>
  </si>
  <si>
    <t>13 16 41 11 88</t>
  </si>
  <si>
    <t>89 96 97 35  1</t>
  </si>
  <si>
    <t>83  5 52 69 28</t>
  </si>
  <si>
    <t>99 11 53 82  3</t>
  </si>
  <si>
    <t>88 74 42 38 13</t>
  </si>
  <si>
    <t>94 80 27 92 34</t>
  </si>
  <si>
    <t>29 56  8 14 76</t>
  </si>
  <si>
    <t>85 65 66 79 59</t>
  </si>
  <si>
    <t>80 82 43 87 70</t>
  </si>
  <si>
    <t>85 22 53 10  1</t>
  </si>
  <si>
    <t>30 78 39 26 77</t>
  </si>
  <si>
    <t>7 92 20 21 93</t>
  </si>
  <si>
    <t>75 36 61 13 90</t>
  </si>
  <si>
    <t>53 41 29 77 58</t>
  </si>
  <si>
    <t>98 83 86 14 94</t>
  </si>
  <si>
    <t>10 99 24 17 32</t>
  </si>
  <si>
    <t>3 87 42 19 61</t>
  </si>
  <si>
    <t>57 89 36 13  9</t>
  </si>
  <si>
    <t>30 45 53 99 41</t>
  </si>
  <si>
    <t>80 85 25 18 10</t>
  </si>
  <si>
    <t>47 98 64 78 11</t>
  </si>
  <si>
    <t>58 94  9 91 87</t>
  </si>
  <si>
    <t>35 97 43  0 32</t>
  </si>
  <si>
    <t>70  1 80 98 85</t>
  </si>
  <si>
    <t>73 69 90 63 20</t>
  </si>
  <si>
    <t>53 77 39 49 64</t>
  </si>
  <si>
    <t>28  7 78 84 57</t>
  </si>
  <si>
    <t>56 86 23 88 97</t>
  </si>
  <si>
    <t>18 53 73 49 40</t>
  </si>
  <si>
    <t>36 95 46 42 94</t>
  </si>
  <si>
    <t>97 19 23 72 84</t>
  </si>
  <si>
    <t>21 47 91  8 17</t>
  </si>
  <si>
    <t>99 90 68 30 25</t>
  </si>
  <si>
    <t>26  9 84 35 59</t>
  </si>
  <si>
    <t>44 47 66  8 48</t>
  </si>
  <si>
    <t>0 82 68 54 58</t>
  </si>
  <si>
    <t>65  7 28 62 61</t>
  </si>
  <si>
    <t>55 37 21 72 86</t>
  </si>
  <si>
    <t>47 55 12 75 61</t>
  </si>
  <si>
    <t>99 74  9 10 67</t>
  </si>
  <si>
    <t>2 57 25 20 46</t>
  </si>
  <si>
    <t>83 97 43 49 59</t>
  </si>
  <si>
    <t>3 79 94 69 70</t>
  </si>
  <si>
    <t>12  2 41 69 24</t>
  </si>
  <si>
    <t>93 95 43 52 66</t>
  </si>
  <si>
    <t>71 92 57 14 58</t>
  </si>
  <si>
    <t>30 25 81 62 79</t>
  </si>
  <si>
    <t>7 96 70 22 42</t>
  </si>
  <si>
    <t>92 83 35 65  8</t>
  </si>
  <si>
    <t>63 71 43 33 19</t>
  </si>
  <si>
    <t>95 24 51 85 41</t>
  </si>
  <si>
    <t>66 13 68 12 20</t>
  </si>
  <si>
    <t>7  1 22 40 75</t>
  </si>
  <si>
    <t>30 56 10 85 72</t>
  </si>
  <si>
    <t>83 52 51 80 14</t>
  </si>
  <si>
    <t>32 29 67 41 74</t>
  </si>
  <si>
    <t>96 62 16 15 98</t>
  </si>
  <si>
    <t>73 45 99 48 79</t>
  </si>
  <si>
    <t>24  9  5 38 52</t>
  </si>
  <si>
    <t>32 57 87 30 90</t>
  </si>
  <si>
    <t>7 54 39 43 14</t>
  </si>
  <si>
    <t>31 76 96 65  0</t>
  </si>
  <si>
    <t>51 99 20 61 92</t>
  </si>
  <si>
    <t>19 37 39 15 86</t>
  </si>
  <si>
    <t>53 32 42 57 70</t>
  </si>
  <si>
    <t>9 26 84 93 10</t>
  </si>
  <si>
    <t>33 25 61 21  0</t>
  </si>
  <si>
    <t>34 60 30 99  7</t>
  </si>
  <si>
    <t>62 50 33 29 54</t>
  </si>
  <si>
    <t>92 12 81  0 87</t>
  </si>
  <si>
    <t>60  2 27  7  9</t>
  </si>
  <si>
    <t>28 18 31 35 59</t>
  </si>
  <si>
    <t>20 63 38 72 14</t>
  </si>
  <si>
    <t>96 89 34 56 63</t>
  </si>
  <si>
    <t>61  8 25 90 78</t>
  </si>
  <si>
    <t>94 26 10 47 84</t>
  </si>
  <si>
    <t>1 32  7 83 73</t>
  </si>
  <si>
    <t>16 65 69 23 97</t>
  </si>
  <si>
    <t>44 59 87 16 18</t>
  </si>
  <si>
    <t>31 50 27  9 38</t>
  </si>
  <si>
    <t>49 10 56 69 35</t>
  </si>
  <si>
    <t>13 24 91 46 70</t>
  </si>
  <si>
    <t>22 37  6 43 25</t>
  </si>
  <si>
    <t>87 79 59 26 35</t>
  </si>
  <si>
    <t>81 73 36 66 51</t>
  </si>
  <si>
    <t>97 11 43 17  7</t>
  </si>
  <si>
    <t>24 94 71 91 48</t>
  </si>
  <si>
    <t>12 77 93 55 34</t>
  </si>
  <si>
    <t>91 93 56 55 58</t>
  </si>
  <si>
    <t>24 11 82 35 86</t>
  </si>
  <si>
    <t>68 81 50 34 23</t>
  </si>
  <si>
    <t>59 73  1  8 37</t>
  </si>
  <si>
    <t>18 83 80 53 85</t>
  </si>
  <si>
    <t>40 30  7 72 22</t>
  </si>
  <si>
    <t>68 94 95 89 42</t>
  </si>
  <si>
    <t>91 84 11 49 36</t>
  </si>
  <si>
    <t>64 29 26 73 76</t>
  </si>
  <si>
    <t>37  1 51  9 25</t>
  </si>
  <si>
    <t>32 48 47 36 88</t>
  </si>
  <si>
    <t>54 91 59 72 50</t>
  </si>
  <si>
    <t>31 83 19 20  0</t>
  </si>
  <si>
    <t>24 67 61 46 99</t>
  </si>
  <si>
    <t>52 53 11 16 69</t>
  </si>
  <si>
    <t>86 52 95 73  6</t>
  </si>
  <si>
    <t>56 45  8 13 80</t>
  </si>
  <si>
    <t>28 77 19 59 48</t>
  </si>
  <si>
    <t>99 33 47 10 85</t>
  </si>
  <si>
    <t>35 81 27 46 76</t>
  </si>
  <si>
    <t>41 45  1 12 49</t>
  </si>
  <si>
    <t>32 16 21 85 27</t>
  </si>
  <si>
    <t>50 80 66 64 10</t>
  </si>
  <si>
    <t>76 11  9 59 52</t>
  </si>
  <si>
    <t>71 37 34  2 43</t>
  </si>
  <si>
    <t>43 19 88 81 12</t>
  </si>
  <si>
    <t>4 48  9 91 31</t>
  </si>
  <si>
    <t>1 46 10  6 56</t>
  </si>
  <si>
    <t>72 41 30 36 94</t>
  </si>
  <si>
    <t>61 83 86 28 79</t>
  </si>
  <si>
    <t>39 10 40 25 52</t>
  </si>
  <si>
    <t>29 60 38 18 31</t>
  </si>
  <si>
    <t>65 46 11  0 94</t>
  </si>
  <si>
    <t>68 12 42  4 84</t>
  </si>
  <si>
    <t>55 20 86 77 26</t>
  </si>
  <si>
    <t>12 65 79 59 43</t>
  </si>
  <si>
    <t>93  6 68  1 29</t>
  </si>
  <si>
    <t>17 48 45 26 80</t>
  </si>
  <si>
    <t>37 22  5 66 47</t>
  </si>
  <si>
    <t>71 11 41 18 64</t>
  </si>
  <si>
    <t>5 45 54 82 64</t>
  </si>
  <si>
    <t>90 89 22 17 71</t>
  </si>
  <si>
    <t>81 60 65 32 34</t>
  </si>
  <si>
    <t>41 86 35 30 48</t>
  </si>
  <si>
    <t>67 47 23 51  6</t>
  </si>
  <si>
    <t>19 65 11 58 49</t>
  </si>
  <si>
    <t>97 68 56 10 39</t>
  </si>
  <si>
    <t>87 29 43 40 83</t>
  </si>
  <si>
    <t>9 41 26 79 77</t>
  </si>
  <si>
    <t>63 72 93  4 51</t>
  </si>
  <si>
    <t>82 50 90 45  4</t>
  </si>
  <si>
    <t>53 96 93 30 19</t>
  </si>
  <si>
    <t>8 95 73 74 98</t>
  </si>
  <si>
    <t>35 20 32  7 36</t>
  </si>
  <si>
    <t>56 52 59 26 16</t>
  </si>
  <si>
    <t>94 67 97 34 75</t>
  </si>
  <si>
    <t>23 80 68 24 47</t>
  </si>
  <si>
    <t>56  8 21 66 36</t>
  </si>
  <si>
    <t>69  5  3 95 17</t>
  </si>
  <si>
    <t>29 38 44 42 28</t>
  </si>
  <si>
    <t>84 35 72  8 38</t>
  </si>
  <si>
    <t>94 30 48 24 27</t>
  </si>
  <si>
    <t>81 61 18 87 90</t>
  </si>
  <si>
    <t>65 17 85 22 45</t>
  </si>
  <si>
    <t>32 15 74 52 68</t>
  </si>
  <si>
    <t>9 69 63 68 36</t>
  </si>
  <si>
    <t>44 31 35 12 39</t>
  </si>
  <si>
    <t>57 83  6 49 23</t>
  </si>
  <si>
    <t>64  0 10 85 81</t>
  </si>
  <si>
    <t>82 40 34 91 24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</si>
</sst>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2" t="s">
        <v>0</v>
      </c>
    </row>
    <row r="3">
      <c r="A3" s="2"/>
    </row>
    <row r="4">
      <c r="A4" s="2"/>
      <c r="E4" s="2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  <c r="E5" s="2">
        <v>0.0</v>
      </c>
      <c r="F5" s="2">
        <v>1.0</v>
      </c>
      <c r="G5" s="2">
        <v>2.0</v>
      </c>
      <c r="H5" s="2">
        <v>3.0</v>
      </c>
      <c r="I5" s="2">
        <v>4.0</v>
      </c>
      <c r="J5" s="2"/>
    </row>
    <row r="6">
      <c r="A6" s="3" t="s">
        <v>6</v>
      </c>
      <c r="J6" s="2" t="s">
        <v>7</v>
      </c>
      <c r="K6" s="4">
        <f>IFERROR(__xludf.DUMMYFUNCTION("SPLIT(A6,"","")"),63.0)</f>
        <v>63</v>
      </c>
      <c r="L6" s="4">
        <f>IFERROR(__xludf.DUMMYFUNCTION("""COMPUTED_VALUE"""),23.0)</f>
        <v>23</v>
      </c>
      <c r="M6" s="4">
        <f>IFERROR(__xludf.DUMMYFUNCTION("""COMPUTED_VALUE"""),2.0)</f>
        <v>2</v>
      </c>
      <c r="N6" s="4">
        <f>IFERROR(__xludf.DUMMYFUNCTION("""COMPUTED_VALUE"""),65.0)</f>
        <v>65</v>
      </c>
      <c r="O6" s="4">
        <f>IFERROR(__xludf.DUMMYFUNCTION("""COMPUTED_VALUE"""),55.0)</f>
        <v>55</v>
      </c>
      <c r="P6" s="4">
        <f>IFERROR(__xludf.DUMMYFUNCTION("""COMPUTED_VALUE"""),94.0)</f>
        <v>94</v>
      </c>
      <c r="Q6" s="4">
        <f>IFERROR(__xludf.DUMMYFUNCTION("""COMPUTED_VALUE"""),38.0)</f>
        <v>38</v>
      </c>
      <c r="R6" s="4">
        <f>IFERROR(__xludf.DUMMYFUNCTION("""COMPUTED_VALUE"""),20.0)</f>
        <v>20</v>
      </c>
      <c r="S6" s="4">
        <f>IFERROR(__xludf.DUMMYFUNCTION("""COMPUTED_VALUE"""),22.0)</f>
        <v>22</v>
      </c>
      <c r="T6" s="4">
        <f>IFERROR(__xludf.DUMMYFUNCTION("""COMPUTED_VALUE"""),39.0)</f>
        <v>39</v>
      </c>
      <c r="U6" s="4">
        <f>IFERROR(__xludf.DUMMYFUNCTION("""COMPUTED_VALUE"""),5.0)</f>
        <v>5</v>
      </c>
      <c r="V6" s="4">
        <f>IFERROR(__xludf.DUMMYFUNCTION("""COMPUTED_VALUE"""),98.0)</f>
        <v>98</v>
      </c>
      <c r="W6" s="4">
        <f>IFERROR(__xludf.DUMMYFUNCTION("""COMPUTED_VALUE"""),9.0)</f>
        <v>9</v>
      </c>
      <c r="X6" s="4">
        <f>IFERROR(__xludf.DUMMYFUNCTION("""COMPUTED_VALUE"""),60.0)</f>
        <v>60</v>
      </c>
      <c r="Y6" s="4">
        <f>IFERROR(__xludf.DUMMYFUNCTION("""COMPUTED_VALUE"""),80.0)</f>
        <v>80</v>
      </c>
      <c r="Z6" s="4">
        <f>IFERROR(__xludf.DUMMYFUNCTION("""COMPUTED_VALUE"""),45.0)</f>
        <v>45</v>
      </c>
      <c r="AA6" s="4">
        <f>IFERROR(__xludf.DUMMYFUNCTION("""COMPUTED_VALUE"""),99.0)</f>
        <v>99</v>
      </c>
      <c r="AB6" s="4">
        <f>IFERROR(__xludf.DUMMYFUNCTION("""COMPUTED_VALUE"""),68.0)</f>
        <v>68</v>
      </c>
      <c r="AC6" s="4">
        <f>IFERROR(__xludf.DUMMYFUNCTION("""COMPUTED_VALUE"""),12.0)</f>
        <v>12</v>
      </c>
      <c r="AD6" s="4">
        <f>IFERROR(__xludf.DUMMYFUNCTION("""COMPUTED_VALUE"""),3.0)</f>
        <v>3</v>
      </c>
      <c r="AE6" s="4">
        <f>IFERROR(__xludf.DUMMYFUNCTION("""COMPUTED_VALUE"""),6.0)</f>
        <v>6</v>
      </c>
      <c r="AF6" s="4">
        <f>IFERROR(__xludf.DUMMYFUNCTION("""COMPUTED_VALUE"""),34.0)</f>
        <v>34</v>
      </c>
      <c r="AG6" s="4">
        <f>IFERROR(__xludf.DUMMYFUNCTION("""COMPUTED_VALUE"""),64.0)</f>
        <v>64</v>
      </c>
      <c r="AH6" s="4">
        <f>IFERROR(__xludf.DUMMYFUNCTION("""COMPUTED_VALUE"""),10.0)</f>
        <v>10</v>
      </c>
      <c r="AI6" s="4">
        <f>IFERROR(__xludf.DUMMYFUNCTION("""COMPUTED_VALUE"""),70.0)</f>
        <v>70</v>
      </c>
      <c r="AJ6" s="4">
        <f>IFERROR(__xludf.DUMMYFUNCTION("""COMPUTED_VALUE"""),69.0)</f>
        <v>69</v>
      </c>
      <c r="AK6" s="4">
        <f>IFERROR(__xludf.DUMMYFUNCTION("""COMPUTED_VALUE"""),95.0)</f>
        <v>95</v>
      </c>
      <c r="AL6" s="4">
        <f>IFERROR(__xludf.DUMMYFUNCTION("""COMPUTED_VALUE"""),96.0)</f>
        <v>96</v>
      </c>
      <c r="AM6" s="4">
        <f>IFERROR(__xludf.DUMMYFUNCTION("""COMPUTED_VALUE"""),83.0)</f>
        <v>83</v>
      </c>
      <c r="AN6" s="4">
        <f>IFERROR(__xludf.DUMMYFUNCTION("""COMPUTED_VALUE"""),81.0)</f>
        <v>81</v>
      </c>
      <c r="AO6" s="4">
        <f>IFERROR(__xludf.DUMMYFUNCTION("""COMPUTED_VALUE"""),32.0)</f>
        <v>32</v>
      </c>
      <c r="AP6" s="4">
        <f>IFERROR(__xludf.DUMMYFUNCTION("""COMPUTED_VALUE"""),30.0)</f>
        <v>30</v>
      </c>
      <c r="AQ6" s="4">
        <f>IFERROR(__xludf.DUMMYFUNCTION("""COMPUTED_VALUE"""),42.0)</f>
        <v>42</v>
      </c>
      <c r="AR6" s="4">
        <f>IFERROR(__xludf.DUMMYFUNCTION("""COMPUTED_VALUE"""),73.0)</f>
        <v>73</v>
      </c>
      <c r="AS6" s="4">
        <f>IFERROR(__xludf.DUMMYFUNCTION("""COMPUTED_VALUE"""),52.0)</f>
        <v>52</v>
      </c>
      <c r="AT6" s="4">
        <f>IFERROR(__xludf.DUMMYFUNCTION("""COMPUTED_VALUE"""),48.0)</f>
        <v>48</v>
      </c>
      <c r="AU6" s="4">
        <f>IFERROR(__xludf.DUMMYFUNCTION("""COMPUTED_VALUE"""),92.0)</f>
        <v>92</v>
      </c>
      <c r="AV6" s="4">
        <f>IFERROR(__xludf.DUMMYFUNCTION("""COMPUTED_VALUE"""),28.0)</f>
        <v>28</v>
      </c>
      <c r="AW6" s="4">
        <f>IFERROR(__xludf.DUMMYFUNCTION("""COMPUTED_VALUE"""),37.0)</f>
        <v>37</v>
      </c>
      <c r="AX6" s="4">
        <f>IFERROR(__xludf.DUMMYFUNCTION("""COMPUTED_VALUE"""),35.0)</f>
        <v>35</v>
      </c>
      <c r="AY6" s="4">
        <f>IFERROR(__xludf.DUMMYFUNCTION("""COMPUTED_VALUE"""),54.0)</f>
        <v>54</v>
      </c>
      <c r="AZ6" s="4">
        <f>IFERROR(__xludf.DUMMYFUNCTION("""COMPUTED_VALUE"""),7.0)</f>
        <v>7</v>
      </c>
      <c r="BA6" s="4">
        <f>IFERROR(__xludf.DUMMYFUNCTION("""COMPUTED_VALUE"""),50.0)</f>
        <v>50</v>
      </c>
      <c r="BB6" s="4">
        <f>IFERROR(__xludf.DUMMYFUNCTION("""COMPUTED_VALUE"""),21.0)</f>
        <v>21</v>
      </c>
      <c r="BC6" s="4">
        <f>IFERROR(__xludf.DUMMYFUNCTION("""COMPUTED_VALUE"""),74.0)</f>
        <v>74</v>
      </c>
      <c r="BD6" s="4">
        <f>IFERROR(__xludf.DUMMYFUNCTION("""COMPUTED_VALUE"""),36.0)</f>
        <v>36</v>
      </c>
      <c r="BE6" s="4">
        <f>IFERROR(__xludf.DUMMYFUNCTION("""COMPUTED_VALUE"""),91.0)</f>
        <v>91</v>
      </c>
      <c r="BF6" s="4">
        <f>IFERROR(__xludf.DUMMYFUNCTION("""COMPUTED_VALUE"""),97.0)</f>
        <v>97</v>
      </c>
      <c r="BG6" s="4">
        <f>IFERROR(__xludf.DUMMYFUNCTION("""COMPUTED_VALUE"""),13.0)</f>
        <v>13</v>
      </c>
      <c r="BH6" s="4">
        <f>IFERROR(__xludf.DUMMYFUNCTION("""COMPUTED_VALUE"""),71.0)</f>
        <v>71</v>
      </c>
      <c r="BI6" s="4">
        <f>IFERROR(__xludf.DUMMYFUNCTION("""COMPUTED_VALUE"""),86.0)</f>
        <v>86</v>
      </c>
      <c r="BJ6" s="4">
        <f>IFERROR(__xludf.DUMMYFUNCTION("""COMPUTED_VALUE"""),53.0)</f>
        <v>53</v>
      </c>
      <c r="BK6" s="4">
        <f>IFERROR(__xludf.DUMMYFUNCTION("""COMPUTED_VALUE"""),46.0)</f>
        <v>46</v>
      </c>
      <c r="BL6" s="4">
        <f>IFERROR(__xludf.DUMMYFUNCTION("""COMPUTED_VALUE"""),58.0)</f>
        <v>58</v>
      </c>
      <c r="BM6" s="4">
        <f>IFERROR(__xludf.DUMMYFUNCTION("""COMPUTED_VALUE"""),76.0)</f>
        <v>76</v>
      </c>
      <c r="BN6" s="4">
        <f>IFERROR(__xludf.DUMMYFUNCTION("""COMPUTED_VALUE"""),77.0)</f>
        <v>77</v>
      </c>
      <c r="BO6" s="4">
        <f>IFERROR(__xludf.DUMMYFUNCTION("""COMPUTED_VALUE"""),14.0)</f>
        <v>14</v>
      </c>
      <c r="BP6" s="4">
        <f>IFERROR(__xludf.DUMMYFUNCTION("""COMPUTED_VALUE"""),88.0)</f>
        <v>88</v>
      </c>
      <c r="BQ6" s="4">
        <f>IFERROR(__xludf.DUMMYFUNCTION("""COMPUTED_VALUE"""),78.0)</f>
        <v>78</v>
      </c>
      <c r="BR6" s="4">
        <f>IFERROR(__xludf.DUMMYFUNCTION("""COMPUTED_VALUE"""),1.0)</f>
        <v>1</v>
      </c>
      <c r="BS6" s="4">
        <f>IFERROR(__xludf.DUMMYFUNCTION("""COMPUTED_VALUE"""),33.0)</f>
        <v>33</v>
      </c>
      <c r="BT6" s="4">
        <f>IFERROR(__xludf.DUMMYFUNCTION("""COMPUTED_VALUE"""),51.0)</f>
        <v>51</v>
      </c>
      <c r="BU6" s="4">
        <f>IFERROR(__xludf.DUMMYFUNCTION("""COMPUTED_VALUE"""),89.0)</f>
        <v>89</v>
      </c>
      <c r="BV6" s="4">
        <f>IFERROR(__xludf.DUMMYFUNCTION("""COMPUTED_VALUE"""),26.0)</f>
        <v>26</v>
      </c>
      <c r="BW6" s="4">
        <f>IFERROR(__xludf.DUMMYFUNCTION("""COMPUTED_VALUE"""),27.0)</f>
        <v>27</v>
      </c>
      <c r="BX6" s="4">
        <f>IFERROR(__xludf.DUMMYFUNCTION("""COMPUTED_VALUE"""),31.0)</f>
        <v>31</v>
      </c>
      <c r="BY6" s="4">
        <f>IFERROR(__xludf.DUMMYFUNCTION("""COMPUTED_VALUE"""),82.0)</f>
        <v>82</v>
      </c>
      <c r="BZ6" s="4">
        <f>IFERROR(__xludf.DUMMYFUNCTION("""COMPUTED_VALUE"""),44.0)</f>
        <v>44</v>
      </c>
      <c r="CA6" s="4">
        <f>IFERROR(__xludf.DUMMYFUNCTION("""COMPUTED_VALUE"""),61.0)</f>
        <v>61</v>
      </c>
      <c r="CB6" s="4">
        <f>IFERROR(__xludf.DUMMYFUNCTION("""COMPUTED_VALUE"""),62.0)</f>
        <v>62</v>
      </c>
      <c r="CC6" s="4">
        <f>IFERROR(__xludf.DUMMYFUNCTION("""COMPUTED_VALUE"""),75.0)</f>
        <v>75</v>
      </c>
      <c r="CD6" s="4">
        <f>IFERROR(__xludf.DUMMYFUNCTION("""COMPUTED_VALUE"""),66.0)</f>
        <v>66</v>
      </c>
      <c r="CE6" s="4">
        <f>IFERROR(__xludf.DUMMYFUNCTION("""COMPUTED_VALUE"""),11.0)</f>
        <v>11</v>
      </c>
      <c r="CF6" s="4">
        <f>IFERROR(__xludf.DUMMYFUNCTION("""COMPUTED_VALUE"""),93.0)</f>
        <v>93</v>
      </c>
      <c r="CG6" s="4">
        <f>IFERROR(__xludf.DUMMYFUNCTION("""COMPUTED_VALUE"""),49.0)</f>
        <v>49</v>
      </c>
      <c r="CH6" s="4">
        <f>IFERROR(__xludf.DUMMYFUNCTION("""COMPUTED_VALUE"""),43.0)</f>
        <v>43</v>
      </c>
      <c r="CI6" s="4">
        <f>IFERROR(__xludf.DUMMYFUNCTION("""COMPUTED_VALUE"""),85.0)</f>
        <v>85</v>
      </c>
      <c r="CJ6" s="4">
        <f>IFERROR(__xludf.DUMMYFUNCTION("""COMPUTED_VALUE"""),0.0)</f>
        <v>0</v>
      </c>
      <c r="CK6" s="4">
        <f>IFERROR(__xludf.DUMMYFUNCTION("""COMPUTED_VALUE"""),87.0)</f>
        <v>87</v>
      </c>
      <c r="CL6" s="4">
        <f>IFERROR(__xludf.DUMMYFUNCTION("""COMPUTED_VALUE"""),40.0)</f>
        <v>40</v>
      </c>
      <c r="CM6" s="4">
        <f>IFERROR(__xludf.DUMMYFUNCTION("""COMPUTED_VALUE"""),24.0)</f>
        <v>24</v>
      </c>
      <c r="CN6" s="4">
        <f>IFERROR(__xludf.DUMMYFUNCTION("""COMPUTED_VALUE"""),29.0)</f>
        <v>29</v>
      </c>
      <c r="CO6" s="4">
        <f>IFERROR(__xludf.DUMMYFUNCTION("""COMPUTED_VALUE"""),15.0)</f>
        <v>15</v>
      </c>
      <c r="CP6" s="4">
        <f>IFERROR(__xludf.DUMMYFUNCTION("""COMPUTED_VALUE"""),59.0)</f>
        <v>59</v>
      </c>
      <c r="CQ6" s="4">
        <f>IFERROR(__xludf.DUMMYFUNCTION("""COMPUTED_VALUE"""),16.0)</f>
        <v>16</v>
      </c>
      <c r="CR6" s="4">
        <f>IFERROR(__xludf.DUMMYFUNCTION("""COMPUTED_VALUE"""),67.0)</f>
        <v>67</v>
      </c>
      <c r="CS6" s="4">
        <f>IFERROR(__xludf.DUMMYFUNCTION("""COMPUTED_VALUE"""),19.0)</f>
        <v>19</v>
      </c>
      <c r="CT6" s="4">
        <f>IFERROR(__xludf.DUMMYFUNCTION("""COMPUTED_VALUE"""),72.0)</f>
        <v>72</v>
      </c>
      <c r="CU6" s="4">
        <f>IFERROR(__xludf.DUMMYFUNCTION("""COMPUTED_VALUE"""),57.0)</f>
        <v>57</v>
      </c>
      <c r="CV6" s="4">
        <f>IFERROR(__xludf.DUMMYFUNCTION("""COMPUTED_VALUE"""),41.0)</f>
        <v>41</v>
      </c>
      <c r="CW6" s="4">
        <f>IFERROR(__xludf.DUMMYFUNCTION("""COMPUTED_VALUE"""),8.0)</f>
        <v>8</v>
      </c>
      <c r="CX6" s="4">
        <f>IFERROR(__xludf.DUMMYFUNCTION("""COMPUTED_VALUE"""),79.0)</f>
        <v>79</v>
      </c>
      <c r="CY6" s="4">
        <f>IFERROR(__xludf.DUMMYFUNCTION("""COMPUTED_VALUE"""),56.0)</f>
        <v>56</v>
      </c>
      <c r="CZ6" s="4">
        <f>IFERROR(__xludf.DUMMYFUNCTION("""COMPUTED_VALUE"""),4.0)</f>
        <v>4</v>
      </c>
      <c r="DA6" s="4">
        <f>IFERROR(__xludf.DUMMYFUNCTION("""COMPUTED_VALUE"""),18.0)</f>
        <v>18</v>
      </c>
      <c r="DB6" s="4">
        <f>IFERROR(__xludf.DUMMYFUNCTION("""COMPUTED_VALUE"""),17.0)</f>
        <v>17</v>
      </c>
      <c r="DC6" s="4">
        <f>IFERROR(__xludf.DUMMYFUNCTION("""COMPUTED_VALUE"""),84.0)</f>
        <v>84</v>
      </c>
      <c r="DD6" s="4">
        <f>IFERROR(__xludf.DUMMYFUNCTION("""COMPUTED_VALUE"""),90.0)</f>
        <v>90</v>
      </c>
      <c r="DE6" s="4">
        <f>IFERROR(__xludf.DUMMYFUNCTION("""COMPUTED_VALUE"""),47.0)</f>
        <v>47</v>
      </c>
      <c r="DF6" s="4">
        <f>IFERROR(__xludf.DUMMYFUNCTION("""COMPUTED_VALUE"""),25.0)</f>
        <v>25</v>
      </c>
    </row>
    <row r="7">
      <c r="A7" s="3" t="s">
        <v>8</v>
      </c>
      <c r="B7" s="2">
        <v>0.0</v>
      </c>
      <c r="C7" s="4">
        <f t="shared" ref="C7:C506" si="2">FLOOR(B7/5,1)</f>
        <v>0</v>
      </c>
      <c r="D7" s="4">
        <f t="shared" ref="D7:D506" si="3">MOD(B7,5)</f>
        <v>0</v>
      </c>
      <c r="E7" s="4">
        <f>IFERROR(__xludf.DUMMYFUNCTION("SPLIT(A7,"" "")"),25.0)</f>
        <v>25</v>
      </c>
      <c r="F7" s="4">
        <f>IFERROR(__xludf.DUMMYFUNCTION("""COMPUTED_VALUE"""),29.0)</f>
        <v>29</v>
      </c>
      <c r="G7" s="4">
        <f>IFERROR(__xludf.DUMMYFUNCTION("""COMPUTED_VALUE"""),78.0)</f>
        <v>78</v>
      </c>
      <c r="H7" s="4">
        <f>IFERROR(__xludf.DUMMYFUNCTION("""COMPUTED_VALUE"""),57.0)</f>
        <v>57</v>
      </c>
      <c r="I7" s="4">
        <f>IFERROR(__xludf.DUMMYFUNCTION("""COMPUTED_VALUE"""),69.0)</f>
        <v>69</v>
      </c>
      <c r="K7" s="5" t="b">
        <f>BINGO(E7:I11,$K$6)</f>
        <v>0</v>
      </c>
      <c r="L7" s="5" t="b">
        <f t="shared" ref="L7:DF7" si="1">OR(K7, BINGO($E7:$I11,$K$6:L$6))</f>
        <v>0</v>
      </c>
      <c r="M7" s="5" t="b">
        <f t="shared" si="1"/>
        <v>0</v>
      </c>
      <c r="N7" s="5" t="b">
        <f t="shared" si="1"/>
        <v>0</v>
      </c>
      <c r="O7" s="5" t="b">
        <f t="shared" si="1"/>
        <v>0</v>
      </c>
      <c r="P7" s="5" t="b">
        <f t="shared" si="1"/>
        <v>0</v>
      </c>
      <c r="Q7" s="5" t="b">
        <f t="shared" si="1"/>
        <v>0</v>
      </c>
      <c r="R7" s="5" t="b">
        <f t="shared" si="1"/>
        <v>0</v>
      </c>
      <c r="S7" s="5" t="b">
        <f t="shared" si="1"/>
        <v>0</v>
      </c>
      <c r="T7" s="5" t="b">
        <f t="shared" si="1"/>
        <v>0</v>
      </c>
      <c r="U7" s="5" t="b">
        <f t="shared" si="1"/>
        <v>0</v>
      </c>
      <c r="V7" s="5" t="b">
        <f t="shared" si="1"/>
        <v>0</v>
      </c>
      <c r="W7" s="5" t="b">
        <f t="shared" si="1"/>
        <v>0</v>
      </c>
      <c r="X7" s="5" t="b">
        <f t="shared" si="1"/>
        <v>0</v>
      </c>
      <c r="Y7" s="5" t="b">
        <f t="shared" si="1"/>
        <v>0</v>
      </c>
      <c r="Z7" s="5" t="b">
        <f t="shared" si="1"/>
        <v>0</v>
      </c>
      <c r="AA7" s="5" t="b">
        <f t="shared" si="1"/>
        <v>0</v>
      </c>
      <c r="AB7" s="5" t="b">
        <f t="shared" si="1"/>
        <v>0</v>
      </c>
      <c r="AC7" s="5" t="b">
        <f t="shared" si="1"/>
        <v>0</v>
      </c>
      <c r="AD7" s="5" t="b">
        <f t="shared" si="1"/>
        <v>0</v>
      </c>
      <c r="AE7" s="5" t="b">
        <f t="shared" si="1"/>
        <v>0</v>
      </c>
      <c r="AF7" s="5" t="b">
        <f t="shared" si="1"/>
        <v>0</v>
      </c>
      <c r="AG7" s="5" t="b">
        <f t="shared" si="1"/>
        <v>0</v>
      </c>
      <c r="AH7" s="5" t="b">
        <f t="shared" si="1"/>
        <v>0</v>
      </c>
      <c r="AI7" s="5" t="b">
        <f t="shared" si="1"/>
        <v>0</v>
      </c>
      <c r="AJ7" s="5" t="b">
        <f t="shared" si="1"/>
        <v>0</v>
      </c>
      <c r="AK7" s="5" t="b">
        <f t="shared" si="1"/>
        <v>0</v>
      </c>
      <c r="AL7" s="5" t="b">
        <f t="shared" si="1"/>
        <v>0</v>
      </c>
      <c r="AM7" s="5" t="b">
        <f t="shared" si="1"/>
        <v>0</v>
      </c>
      <c r="AN7" s="5" t="b">
        <f t="shared" si="1"/>
        <v>0</v>
      </c>
      <c r="AO7" s="5" t="b">
        <f t="shared" si="1"/>
        <v>0</v>
      </c>
      <c r="AP7" s="5" t="b">
        <f t="shared" si="1"/>
        <v>0</v>
      </c>
      <c r="AQ7" s="5" t="b">
        <f t="shared" si="1"/>
        <v>0</v>
      </c>
      <c r="AR7" s="5" t="b">
        <f t="shared" si="1"/>
        <v>0</v>
      </c>
      <c r="AS7" s="5" t="b">
        <f t="shared" si="1"/>
        <v>0</v>
      </c>
      <c r="AT7" s="5" t="b">
        <f t="shared" si="1"/>
        <v>0</v>
      </c>
      <c r="AU7" s="5" t="b">
        <f t="shared" si="1"/>
        <v>0</v>
      </c>
      <c r="AV7" s="5" t="b">
        <f t="shared" si="1"/>
        <v>0</v>
      </c>
      <c r="AW7" s="5" t="b">
        <f t="shared" si="1"/>
        <v>0</v>
      </c>
      <c r="AX7" s="5" t="b">
        <f t="shared" si="1"/>
        <v>0</v>
      </c>
      <c r="AY7" s="5" t="b">
        <f t="shared" si="1"/>
        <v>0</v>
      </c>
      <c r="AZ7" s="5" t="b">
        <f t="shared" si="1"/>
        <v>0</v>
      </c>
      <c r="BA7" s="5" t="b">
        <f t="shared" si="1"/>
        <v>0</v>
      </c>
      <c r="BB7" s="5" t="b">
        <f t="shared" si="1"/>
        <v>0</v>
      </c>
      <c r="BC7" s="5" t="b">
        <f t="shared" si="1"/>
        <v>0</v>
      </c>
      <c r="BD7" s="5" t="b">
        <f t="shared" si="1"/>
        <v>0</v>
      </c>
      <c r="BE7" s="5" t="b">
        <f t="shared" si="1"/>
        <v>0</v>
      </c>
      <c r="BF7" s="5" t="b">
        <f t="shared" si="1"/>
        <v>0</v>
      </c>
      <c r="BG7" s="5" t="b">
        <f t="shared" si="1"/>
        <v>0</v>
      </c>
      <c r="BH7" s="5" t="b">
        <f t="shared" si="1"/>
        <v>1</v>
      </c>
      <c r="BI7" s="5" t="b">
        <f t="shared" si="1"/>
        <v>1</v>
      </c>
      <c r="BJ7" s="5" t="b">
        <f t="shared" si="1"/>
        <v>1</v>
      </c>
      <c r="BK7" s="5" t="b">
        <f t="shared" si="1"/>
        <v>1</v>
      </c>
      <c r="BL7" s="5" t="b">
        <f t="shared" si="1"/>
        <v>1</v>
      </c>
      <c r="BM7" s="5" t="b">
        <f t="shared" si="1"/>
        <v>1</v>
      </c>
      <c r="BN7" s="5" t="b">
        <f t="shared" si="1"/>
        <v>1</v>
      </c>
      <c r="BO7" s="5" t="b">
        <f t="shared" si="1"/>
        <v>1</v>
      </c>
      <c r="BP7" s="5" t="b">
        <f t="shared" si="1"/>
        <v>1</v>
      </c>
      <c r="BQ7" s="5" t="b">
        <f t="shared" si="1"/>
        <v>1</v>
      </c>
      <c r="BR7" s="5" t="b">
        <f t="shared" si="1"/>
        <v>1</v>
      </c>
      <c r="BS7" s="5" t="b">
        <f t="shared" si="1"/>
        <v>1</v>
      </c>
      <c r="BT7" s="5" t="b">
        <f t="shared" si="1"/>
        <v>1</v>
      </c>
      <c r="BU7" s="5" t="b">
        <f t="shared" si="1"/>
        <v>1</v>
      </c>
      <c r="BV7" s="5" t="b">
        <f t="shared" si="1"/>
        <v>1</v>
      </c>
      <c r="BW7" s="5" t="b">
        <f t="shared" si="1"/>
        <v>1</v>
      </c>
      <c r="BX7" s="5" t="b">
        <f t="shared" si="1"/>
        <v>1</v>
      </c>
      <c r="BY7" s="5" t="b">
        <f t="shared" si="1"/>
        <v>1</v>
      </c>
      <c r="BZ7" s="5" t="b">
        <f t="shared" si="1"/>
        <v>1</v>
      </c>
      <c r="CA7" s="5" t="b">
        <f t="shared" si="1"/>
        <v>1</v>
      </c>
      <c r="CB7" s="5" t="b">
        <f t="shared" si="1"/>
        <v>1</v>
      </c>
      <c r="CC7" s="5" t="b">
        <f t="shared" si="1"/>
        <v>1</v>
      </c>
      <c r="CD7" s="5" t="b">
        <f t="shared" si="1"/>
        <v>1</v>
      </c>
      <c r="CE7" s="5" t="b">
        <f t="shared" si="1"/>
        <v>1</v>
      </c>
      <c r="CF7" s="5" t="b">
        <f t="shared" si="1"/>
        <v>1</v>
      </c>
      <c r="CG7" s="5" t="b">
        <f t="shared" si="1"/>
        <v>1</v>
      </c>
      <c r="CH7" s="5" t="b">
        <f t="shared" si="1"/>
        <v>1</v>
      </c>
      <c r="CI7" s="5" t="b">
        <f t="shared" si="1"/>
        <v>1</v>
      </c>
      <c r="CJ7" s="5" t="b">
        <f t="shared" si="1"/>
        <v>1</v>
      </c>
      <c r="CK7" s="5" t="b">
        <f t="shared" si="1"/>
        <v>1</v>
      </c>
      <c r="CL7" s="5" t="b">
        <f t="shared" si="1"/>
        <v>1</v>
      </c>
      <c r="CM7" s="5" t="b">
        <f t="shared" si="1"/>
        <v>1</v>
      </c>
      <c r="CN7" s="5" t="b">
        <f t="shared" si="1"/>
        <v>1</v>
      </c>
      <c r="CO7" s="5" t="b">
        <f t="shared" si="1"/>
        <v>1</v>
      </c>
      <c r="CP7" s="5" t="b">
        <f t="shared" si="1"/>
        <v>1</v>
      </c>
      <c r="CQ7" s="5" t="b">
        <f t="shared" si="1"/>
        <v>1</v>
      </c>
      <c r="CR7" s="5" t="b">
        <f t="shared" si="1"/>
        <v>1</v>
      </c>
      <c r="CS7" s="5" t="b">
        <f t="shared" si="1"/>
        <v>1</v>
      </c>
      <c r="CT7" s="5" t="b">
        <f t="shared" si="1"/>
        <v>1</v>
      </c>
      <c r="CU7" s="5" t="b">
        <f t="shared" si="1"/>
        <v>1</v>
      </c>
      <c r="CV7" s="5" t="b">
        <f t="shared" si="1"/>
        <v>1</v>
      </c>
      <c r="CW7" s="5" t="b">
        <f t="shared" si="1"/>
        <v>1</v>
      </c>
      <c r="CX7" s="5" t="b">
        <f t="shared" si="1"/>
        <v>1</v>
      </c>
      <c r="CY7" s="5" t="b">
        <f t="shared" si="1"/>
        <v>1</v>
      </c>
      <c r="CZ7" s="5" t="b">
        <f t="shared" si="1"/>
        <v>1</v>
      </c>
      <c r="DA7" s="5" t="b">
        <f t="shared" si="1"/>
        <v>1</v>
      </c>
      <c r="DB7" s="5" t="b">
        <f t="shared" si="1"/>
        <v>1</v>
      </c>
      <c r="DC7" s="5" t="b">
        <f t="shared" si="1"/>
        <v>1</v>
      </c>
      <c r="DD7" s="5" t="b">
        <f t="shared" si="1"/>
        <v>1</v>
      </c>
      <c r="DE7" s="5" t="b">
        <f t="shared" si="1"/>
        <v>1</v>
      </c>
      <c r="DF7" s="5" t="b">
        <f t="shared" si="1"/>
        <v>1</v>
      </c>
    </row>
    <row r="8">
      <c r="A8" s="3" t="s">
        <v>9</v>
      </c>
      <c r="B8" s="2">
        <v>1.0</v>
      </c>
      <c r="C8" s="4">
        <f t="shared" si="2"/>
        <v>0</v>
      </c>
      <c r="D8" s="4">
        <f t="shared" si="3"/>
        <v>1</v>
      </c>
      <c r="E8" s="4">
        <f>IFERROR(__xludf.DUMMYFUNCTION("SPLIT(A8,"" "")"),47.0)</f>
        <v>47</v>
      </c>
      <c r="F8" s="4">
        <f>IFERROR(__xludf.DUMMYFUNCTION("""COMPUTED_VALUE"""),51.0)</f>
        <v>51</v>
      </c>
      <c r="G8" s="4">
        <f>IFERROR(__xludf.DUMMYFUNCTION("""COMPUTED_VALUE"""),7.0)</f>
        <v>7</v>
      </c>
      <c r="H8" s="4">
        <f>IFERROR(__xludf.DUMMYFUNCTION("""COMPUTED_VALUE"""),21.0)</f>
        <v>21</v>
      </c>
      <c r="I8" s="4">
        <f>IFERROR(__xludf.DUMMYFUNCTION("""COMPUTED_VALUE"""),82.0)</f>
        <v>82</v>
      </c>
      <c r="K8" s="4" t="str">
        <f>IF(K7,SUMOFUNMARKED(E7:I11,$K$6)*LASTCALLED($K$6),)</f>
        <v/>
      </c>
      <c r="L8" s="4" t="str">
        <f t="shared" ref="L8:DF8" si="4">IF(AND(L7,NOT(K7)),SUMOFUNMARKED($E7:$I11,$K$6:L$6)*LASTCALLED($K$6:L$6),)</f>
        <v/>
      </c>
      <c r="M8" s="4" t="str">
        <f t="shared" si="4"/>
        <v/>
      </c>
      <c r="N8" s="4" t="str">
        <f t="shared" si="4"/>
        <v/>
      </c>
      <c r="O8" s="4" t="str">
        <f t="shared" si="4"/>
        <v/>
      </c>
      <c r="P8" s="4" t="str">
        <f t="shared" si="4"/>
        <v/>
      </c>
      <c r="Q8" s="4" t="str">
        <f t="shared" si="4"/>
        <v/>
      </c>
      <c r="R8" s="4" t="str">
        <f t="shared" si="4"/>
        <v/>
      </c>
      <c r="S8" s="4" t="str">
        <f t="shared" si="4"/>
        <v/>
      </c>
      <c r="T8" s="4" t="str">
        <f t="shared" si="4"/>
        <v/>
      </c>
      <c r="U8" s="4" t="str">
        <f t="shared" si="4"/>
        <v/>
      </c>
      <c r="V8" s="4" t="str">
        <f t="shared" si="4"/>
        <v/>
      </c>
      <c r="W8" s="4" t="str">
        <f t="shared" si="4"/>
        <v/>
      </c>
      <c r="X8" s="4" t="str">
        <f t="shared" si="4"/>
        <v/>
      </c>
      <c r="Y8" s="4" t="str">
        <f t="shared" si="4"/>
        <v/>
      </c>
      <c r="Z8" s="4" t="str">
        <f t="shared" si="4"/>
        <v/>
      </c>
      <c r="AA8" s="4" t="str">
        <f t="shared" si="4"/>
        <v/>
      </c>
      <c r="AB8" s="4" t="str">
        <f t="shared" si="4"/>
        <v/>
      </c>
      <c r="AC8" s="4" t="str">
        <f t="shared" si="4"/>
        <v/>
      </c>
      <c r="AD8" s="4" t="str">
        <f t="shared" si="4"/>
        <v/>
      </c>
      <c r="AE8" s="4" t="str">
        <f t="shared" si="4"/>
        <v/>
      </c>
      <c r="AF8" s="4" t="str">
        <f t="shared" si="4"/>
        <v/>
      </c>
      <c r="AG8" s="4" t="str">
        <f t="shared" si="4"/>
        <v/>
      </c>
      <c r="AH8" s="4" t="str">
        <f t="shared" si="4"/>
        <v/>
      </c>
      <c r="AI8" s="4" t="str">
        <f t="shared" si="4"/>
        <v/>
      </c>
      <c r="AJ8" s="4" t="str">
        <f t="shared" si="4"/>
        <v/>
      </c>
      <c r="AK8" s="4" t="str">
        <f t="shared" si="4"/>
        <v/>
      </c>
      <c r="AL8" s="4" t="str">
        <f t="shared" si="4"/>
        <v/>
      </c>
      <c r="AM8" s="4" t="str">
        <f t="shared" si="4"/>
        <v/>
      </c>
      <c r="AN8" s="4" t="str">
        <f t="shared" si="4"/>
        <v/>
      </c>
      <c r="AO8" s="4" t="str">
        <f t="shared" si="4"/>
        <v/>
      </c>
      <c r="AP8" s="4" t="str">
        <f t="shared" si="4"/>
        <v/>
      </c>
      <c r="AQ8" s="4" t="str">
        <f t="shared" si="4"/>
        <v/>
      </c>
      <c r="AR8" s="4" t="str">
        <f t="shared" si="4"/>
        <v/>
      </c>
      <c r="AS8" s="4" t="str">
        <f t="shared" si="4"/>
        <v/>
      </c>
      <c r="AT8" s="4" t="str">
        <f t="shared" si="4"/>
        <v/>
      </c>
      <c r="AU8" s="4" t="str">
        <f t="shared" si="4"/>
        <v/>
      </c>
      <c r="AV8" s="4" t="str">
        <f t="shared" si="4"/>
        <v/>
      </c>
      <c r="AW8" s="4" t="str">
        <f t="shared" si="4"/>
        <v/>
      </c>
      <c r="AX8" s="4" t="str">
        <f t="shared" si="4"/>
        <v/>
      </c>
      <c r="AY8" s="4" t="str">
        <f t="shared" si="4"/>
        <v/>
      </c>
      <c r="AZ8" s="4" t="str">
        <f t="shared" si="4"/>
        <v/>
      </c>
      <c r="BA8" s="4" t="str">
        <f t="shared" si="4"/>
        <v/>
      </c>
      <c r="BB8" s="4" t="str">
        <f t="shared" si="4"/>
        <v/>
      </c>
      <c r="BC8" s="4" t="str">
        <f t="shared" si="4"/>
        <v/>
      </c>
      <c r="BD8" s="4" t="str">
        <f t="shared" si="4"/>
        <v/>
      </c>
      <c r="BE8" s="4" t="str">
        <f t="shared" si="4"/>
        <v/>
      </c>
      <c r="BF8" s="4" t="str">
        <f t="shared" si="4"/>
        <v/>
      </c>
      <c r="BG8" s="4" t="str">
        <f t="shared" si="4"/>
        <v/>
      </c>
      <c r="BH8" s="4">
        <f t="shared" si="4"/>
        <v>40470</v>
      </c>
      <c r="BI8" s="4" t="str">
        <f t="shared" si="4"/>
        <v/>
      </c>
      <c r="BJ8" s="4" t="str">
        <f t="shared" si="4"/>
        <v/>
      </c>
      <c r="BK8" s="4" t="str">
        <f t="shared" si="4"/>
        <v/>
      </c>
      <c r="BL8" s="4" t="str">
        <f t="shared" si="4"/>
        <v/>
      </c>
      <c r="BM8" s="4" t="str">
        <f t="shared" si="4"/>
        <v/>
      </c>
      <c r="BN8" s="4" t="str">
        <f t="shared" si="4"/>
        <v/>
      </c>
      <c r="BO8" s="4" t="str">
        <f t="shared" si="4"/>
        <v/>
      </c>
      <c r="BP8" s="4" t="str">
        <f t="shared" si="4"/>
        <v/>
      </c>
      <c r="BQ8" s="4" t="str">
        <f t="shared" si="4"/>
        <v/>
      </c>
      <c r="BR8" s="4" t="str">
        <f t="shared" si="4"/>
        <v/>
      </c>
      <c r="BS8" s="4" t="str">
        <f t="shared" si="4"/>
        <v/>
      </c>
      <c r="BT8" s="4" t="str">
        <f t="shared" si="4"/>
        <v/>
      </c>
      <c r="BU8" s="4" t="str">
        <f t="shared" si="4"/>
        <v/>
      </c>
      <c r="BV8" s="4" t="str">
        <f t="shared" si="4"/>
        <v/>
      </c>
      <c r="BW8" s="4" t="str">
        <f t="shared" si="4"/>
        <v/>
      </c>
      <c r="BX8" s="4" t="str">
        <f t="shared" si="4"/>
        <v/>
      </c>
      <c r="BY8" s="4" t="str">
        <f t="shared" si="4"/>
        <v/>
      </c>
      <c r="BZ8" s="4" t="str">
        <f t="shared" si="4"/>
        <v/>
      </c>
      <c r="CA8" s="4" t="str">
        <f t="shared" si="4"/>
        <v/>
      </c>
      <c r="CB8" s="4" t="str">
        <f t="shared" si="4"/>
        <v/>
      </c>
      <c r="CC8" s="4" t="str">
        <f t="shared" si="4"/>
        <v/>
      </c>
      <c r="CD8" s="4" t="str">
        <f t="shared" si="4"/>
        <v/>
      </c>
      <c r="CE8" s="4" t="str">
        <f t="shared" si="4"/>
        <v/>
      </c>
      <c r="CF8" s="4" t="str">
        <f t="shared" si="4"/>
        <v/>
      </c>
      <c r="CG8" s="4" t="str">
        <f t="shared" si="4"/>
        <v/>
      </c>
      <c r="CH8" s="4" t="str">
        <f t="shared" si="4"/>
        <v/>
      </c>
      <c r="CI8" s="4" t="str">
        <f t="shared" si="4"/>
        <v/>
      </c>
      <c r="CJ8" s="4" t="str">
        <f t="shared" si="4"/>
        <v/>
      </c>
      <c r="CK8" s="4" t="str">
        <f t="shared" si="4"/>
        <v/>
      </c>
      <c r="CL8" s="4" t="str">
        <f t="shared" si="4"/>
        <v/>
      </c>
      <c r="CM8" s="4" t="str">
        <f t="shared" si="4"/>
        <v/>
      </c>
      <c r="CN8" s="4" t="str">
        <f t="shared" si="4"/>
        <v/>
      </c>
      <c r="CO8" s="4" t="str">
        <f t="shared" si="4"/>
        <v/>
      </c>
      <c r="CP8" s="4" t="str">
        <f t="shared" si="4"/>
        <v/>
      </c>
      <c r="CQ8" s="4" t="str">
        <f t="shared" si="4"/>
        <v/>
      </c>
      <c r="CR8" s="4" t="str">
        <f t="shared" si="4"/>
        <v/>
      </c>
      <c r="CS8" s="4" t="str">
        <f t="shared" si="4"/>
        <v/>
      </c>
      <c r="CT8" s="4" t="str">
        <f t="shared" si="4"/>
        <v/>
      </c>
      <c r="CU8" s="4" t="str">
        <f t="shared" si="4"/>
        <v/>
      </c>
      <c r="CV8" s="4" t="str">
        <f t="shared" si="4"/>
        <v/>
      </c>
      <c r="CW8" s="4" t="str">
        <f t="shared" si="4"/>
        <v/>
      </c>
      <c r="CX8" s="4" t="str">
        <f t="shared" si="4"/>
        <v/>
      </c>
      <c r="CY8" s="4" t="str">
        <f t="shared" si="4"/>
        <v/>
      </c>
      <c r="CZ8" s="4" t="str">
        <f t="shared" si="4"/>
        <v/>
      </c>
      <c r="DA8" s="4" t="str">
        <f t="shared" si="4"/>
        <v/>
      </c>
      <c r="DB8" s="4" t="str">
        <f t="shared" si="4"/>
        <v/>
      </c>
      <c r="DC8" s="4" t="str">
        <f t="shared" si="4"/>
        <v/>
      </c>
      <c r="DD8" s="4" t="str">
        <f t="shared" si="4"/>
        <v/>
      </c>
      <c r="DE8" s="4" t="str">
        <f t="shared" si="4"/>
        <v/>
      </c>
      <c r="DF8" s="4" t="str">
        <f t="shared" si="4"/>
        <v/>
      </c>
    </row>
    <row r="9">
      <c r="A9" s="3" t="s">
        <v>10</v>
      </c>
      <c r="B9" s="2">
        <v>2.0</v>
      </c>
      <c r="C9" s="4">
        <f t="shared" si="2"/>
        <v>0</v>
      </c>
      <c r="D9" s="4">
        <f t="shared" si="3"/>
        <v>2</v>
      </c>
      <c r="E9" s="4">
        <f>IFERROR(__xludf.DUMMYFUNCTION("SPLIT(A9,"" "")"),61.0)</f>
        <v>61</v>
      </c>
      <c r="F9" s="4">
        <f>IFERROR(__xludf.DUMMYFUNCTION("""COMPUTED_VALUE"""),81.0)</f>
        <v>81</v>
      </c>
      <c r="G9" s="4">
        <f>IFERROR(__xludf.DUMMYFUNCTION("""COMPUTED_VALUE"""),99.0)</f>
        <v>99</v>
      </c>
      <c r="H9" s="4">
        <f>IFERROR(__xludf.DUMMYFUNCTION("""COMPUTED_VALUE"""),53.0)</f>
        <v>53</v>
      </c>
      <c r="I9" s="4">
        <f>IFERROR(__xludf.DUMMYFUNCTION("""COMPUTED_VALUE"""),30.0)</f>
        <v>30</v>
      </c>
      <c r="K9" s="6"/>
    </row>
    <row r="10">
      <c r="A10" s="3" t="s">
        <v>11</v>
      </c>
      <c r="B10" s="2">
        <v>3.0</v>
      </c>
      <c r="C10" s="4">
        <f t="shared" si="2"/>
        <v>0</v>
      </c>
      <c r="D10" s="4">
        <f t="shared" si="3"/>
        <v>3</v>
      </c>
      <c r="E10" s="4">
        <f>IFERROR(__xludf.DUMMYFUNCTION("SPLIT(A10,"" "")"),50.0)</f>
        <v>50</v>
      </c>
      <c r="F10" s="4">
        <f>IFERROR(__xludf.DUMMYFUNCTION("""COMPUTED_VALUE"""),80.0)</f>
        <v>80</v>
      </c>
      <c r="G10" s="4">
        <f>IFERROR(__xludf.DUMMYFUNCTION("""COMPUTED_VALUE"""),41.0)</f>
        <v>41</v>
      </c>
      <c r="H10" s="4">
        <f>IFERROR(__xludf.DUMMYFUNCTION("""COMPUTED_VALUE"""),94.0)</f>
        <v>94</v>
      </c>
      <c r="I10" s="4">
        <f>IFERROR(__xludf.DUMMYFUNCTION("""COMPUTED_VALUE"""),46.0)</f>
        <v>46</v>
      </c>
    </row>
    <row r="11">
      <c r="A11" s="3" t="s">
        <v>12</v>
      </c>
      <c r="B11" s="2">
        <v>4.0</v>
      </c>
      <c r="C11" s="4">
        <f t="shared" si="2"/>
        <v>0</v>
      </c>
      <c r="D11" s="4">
        <f t="shared" si="3"/>
        <v>4</v>
      </c>
      <c r="E11" s="4">
        <f>IFERROR(__xludf.DUMMYFUNCTION("SPLIT(A11,"" "")"),9.0)</f>
        <v>9</v>
      </c>
      <c r="F11" s="4">
        <f>IFERROR(__xludf.DUMMYFUNCTION("""COMPUTED_VALUE"""),37.0)</f>
        <v>37</v>
      </c>
      <c r="G11" s="4">
        <f>IFERROR(__xludf.DUMMYFUNCTION("""COMPUTED_VALUE"""),48.0)</f>
        <v>48</v>
      </c>
      <c r="H11" s="4">
        <f>IFERROR(__xludf.DUMMYFUNCTION("""COMPUTED_VALUE"""),71.0)</f>
        <v>71</v>
      </c>
      <c r="I11" s="4">
        <f>IFERROR(__xludf.DUMMYFUNCTION("""COMPUTED_VALUE"""),91.0)</f>
        <v>91</v>
      </c>
    </row>
    <row r="12">
      <c r="A12" s="3" t="s">
        <v>13</v>
      </c>
      <c r="B12" s="2">
        <v>5.0</v>
      </c>
      <c r="C12" s="4">
        <f t="shared" si="2"/>
        <v>1</v>
      </c>
      <c r="D12" s="4">
        <f t="shared" si="3"/>
        <v>0</v>
      </c>
      <c r="E12" s="4">
        <f>IFERROR(__xludf.DUMMYFUNCTION("SPLIT(A12,"" "")"),26.0)</f>
        <v>26</v>
      </c>
      <c r="F12" s="4">
        <f>IFERROR(__xludf.DUMMYFUNCTION("""COMPUTED_VALUE"""),10.0)</f>
        <v>10</v>
      </c>
      <c r="G12" s="4">
        <f>IFERROR(__xludf.DUMMYFUNCTION("""COMPUTED_VALUE"""),29.0)</f>
        <v>29</v>
      </c>
      <c r="H12" s="4">
        <f>IFERROR(__xludf.DUMMYFUNCTION("""COMPUTED_VALUE"""),27.0)</f>
        <v>27</v>
      </c>
      <c r="I12" s="4">
        <f>IFERROR(__xludf.DUMMYFUNCTION("""COMPUTED_VALUE"""),90.0)</f>
        <v>90</v>
      </c>
      <c r="K12" s="5" t="b">
        <f>BINGO(E12:I16,$K$6)</f>
        <v>0</v>
      </c>
      <c r="L12" s="5" t="b">
        <f t="shared" ref="L12:DF12" si="5">OR(K12, BINGO($E12:$I16,$K$6:L$6))</f>
        <v>0</v>
      </c>
      <c r="M12" s="5" t="b">
        <f t="shared" si="5"/>
        <v>0</v>
      </c>
      <c r="N12" s="5" t="b">
        <f t="shared" si="5"/>
        <v>0</v>
      </c>
      <c r="O12" s="5" t="b">
        <f t="shared" si="5"/>
        <v>0</v>
      </c>
      <c r="P12" s="5" t="b">
        <f t="shared" si="5"/>
        <v>0</v>
      </c>
      <c r="Q12" s="5" t="b">
        <f t="shared" si="5"/>
        <v>0</v>
      </c>
      <c r="R12" s="5" t="b">
        <f t="shared" si="5"/>
        <v>0</v>
      </c>
      <c r="S12" s="5" t="b">
        <f t="shared" si="5"/>
        <v>0</v>
      </c>
      <c r="T12" s="5" t="b">
        <f t="shared" si="5"/>
        <v>0</v>
      </c>
      <c r="U12" s="5" t="b">
        <f t="shared" si="5"/>
        <v>0</v>
      </c>
      <c r="V12" s="5" t="b">
        <f t="shared" si="5"/>
        <v>0</v>
      </c>
      <c r="W12" s="5" t="b">
        <f t="shared" si="5"/>
        <v>0</v>
      </c>
      <c r="X12" s="5" t="b">
        <f t="shared" si="5"/>
        <v>0</v>
      </c>
      <c r="Y12" s="5" t="b">
        <f t="shared" si="5"/>
        <v>0</v>
      </c>
      <c r="Z12" s="5" t="b">
        <f t="shared" si="5"/>
        <v>0</v>
      </c>
      <c r="AA12" s="5" t="b">
        <f t="shared" si="5"/>
        <v>0</v>
      </c>
      <c r="AB12" s="5" t="b">
        <f t="shared" si="5"/>
        <v>0</v>
      </c>
      <c r="AC12" s="5" t="b">
        <f t="shared" si="5"/>
        <v>0</v>
      </c>
      <c r="AD12" s="5" t="b">
        <f t="shared" si="5"/>
        <v>0</v>
      </c>
      <c r="AE12" s="5" t="b">
        <f t="shared" si="5"/>
        <v>0</v>
      </c>
      <c r="AF12" s="5" t="b">
        <f t="shared" si="5"/>
        <v>0</v>
      </c>
      <c r="AG12" s="5" t="b">
        <f t="shared" si="5"/>
        <v>0</v>
      </c>
      <c r="AH12" s="5" t="b">
        <f t="shared" si="5"/>
        <v>0</v>
      </c>
      <c r="AI12" s="5" t="b">
        <f t="shared" si="5"/>
        <v>0</v>
      </c>
      <c r="AJ12" s="5" t="b">
        <f t="shared" si="5"/>
        <v>0</v>
      </c>
      <c r="AK12" s="5" t="b">
        <f t="shared" si="5"/>
        <v>0</v>
      </c>
      <c r="AL12" s="5" t="b">
        <f t="shared" si="5"/>
        <v>0</v>
      </c>
      <c r="AM12" s="5" t="b">
        <f t="shared" si="5"/>
        <v>0</v>
      </c>
      <c r="AN12" s="5" t="b">
        <f t="shared" si="5"/>
        <v>0</v>
      </c>
      <c r="AO12" s="5" t="b">
        <f t="shared" si="5"/>
        <v>0</v>
      </c>
      <c r="AP12" s="5" t="b">
        <f t="shared" si="5"/>
        <v>0</v>
      </c>
      <c r="AQ12" s="5" t="b">
        <f t="shared" si="5"/>
        <v>0</v>
      </c>
      <c r="AR12" s="5" t="b">
        <f t="shared" si="5"/>
        <v>0</v>
      </c>
      <c r="AS12" s="5" t="b">
        <f t="shared" si="5"/>
        <v>0</v>
      </c>
      <c r="AT12" s="5" t="b">
        <f t="shared" si="5"/>
        <v>0</v>
      </c>
      <c r="AU12" s="5" t="b">
        <f t="shared" si="5"/>
        <v>0</v>
      </c>
      <c r="AV12" s="5" t="b">
        <f t="shared" si="5"/>
        <v>0</v>
      </c>
      <c r="AW12" s="5" t="b">
        <f t="shared" si="5"/>
        <v>0</v>
      </c>
      <c r="AX12" s="5" t="b">
        <f t="shared" si="5"/>
        <v>0</v>
      </c>
      <c r="AY12" s="5" t="b">
        <f t="shared" si="5"/>
        <v>0</v>
      </c>
      <c r="AZ12" s="5" t="b">
        <f t="shared" si="5"/>
        <v>0</v>
      </c>
      <c r="BA12" s="5" t="b">
        <f t="shared" si="5"/>
        <v>0</v>
      </c>
      <c r="BB12" s="5" t="b">
        <f t="shared" si="5"/>
        <v>0</v>
      </c>
      <c r="BC12" s="5" t="b">
        <f t="shared" si="5"/>
        <v>0</v>
      </c>
      <c r="BD12" s="5" t="b">
        <f t="shared" si="5"/>
        <v>0</v>
      </c>
      <c r="BE12" s="5" t="b">
        <f t="shared" si="5"/>
        <v>0</v>
      </c>
      <c r="BF12" s="5" t="b">
        <f t="shared" si="5"/>
        <v>0</v>
      </c>
      <c r="BG12" s="5" t="b">
        <f t="shared" si="5"/>
        <v>0</v>
      </c>
      <c r="BH12" s="5" t="b">
        <f t="shared" si="5"/>
        <v>0</v>
      </c>
      <c r="BI12" s="5" t="b">
        <f t="shared" si="5"/>
        <v>0</v>
      </c>
      <c r="BJ12" s="5" t="b">
        <f t="shared" si="5"/>
        <v>0</v>
      </c>
      <c r="BK12" s="5" t="b">
        <f t="shared" si="5"/>
        <v>0</v>
      </c>
      <c r="BL12" s="5" t="b">
        <f t="shared" si="5"/>
        <v>0</v>
      </c>
      <c r="BM12" s="5" t="b">
        <f t="shared" si="5"/>
        <v>0</v>
      </c>
      <c r="BN12" s="5" t="b">
        <f t="shared" si="5"/>
        <v>0</v>
      </c>
      <c r="BO12" s="5" t="b">
        <f t="shared" si="5"/>
        <v>0</v>
      </c>
      <c r="BP12" s="5" t="b">
        <f t="shared" si="5"/>
        <v>0</v>
      </c>
      <c r="BQ12" s="5" t="b">
        <f t="shared" si="5"/>
        <v>0</v>
      </c>
      <c r="BR12" s="5" t="b">
        <f t="shared" si="5"/>
        <v>0</v>
      </c>
      <c r="BS12" s="5" t="b">
        <f t="shared" si="5"/>
        <v>0</v>
      </c>
      <c r="BT12" s="5" t="b">
        <f t="shared" si="5"/>
        <v>1</v>
      </c>
      <c r="BU12" s="5" t="b">
        <f t="shared" si="5"/>
        <v>1</v>
      </c>
      <c r="BV12" s="5" t="b">
        <f t="shared" si="5"/>
        <v>1</v>
      </c>
      <c r="BW12" s="5" t="b">
        <f t="shared" si="5"/>
        <v>1</v>
      </c>
      <c r="BX12" s="5" t="b">
        <f t="shared" si="5"/>
        <v>1</v>
      </c>
      <c r="BY12" s="5" t="b">
        <f t="shared" si="5"/>
        <v>1</v>
      </c>
      <c r="BZ12" s="5" t="b">
        <f t="shared" si="5"/>
        <v>1</v>
      </c>
      <c r="CA12" s="5" t="b">
        <f t="shared" si="5"/>
        <v>1</v>
      </c>
      <c r="CB12" s="5" t="b">
        <f t="shared" si="5"/>
        <v>1</v>
      </c>
      <c r="CC12" s="5" t="b">
        <f t="shared" si="5"/>
        <v>1</v>
      </c>
      <c r="CD12" s="5" t="b">
        <f t="shared" si="5"/>
        <v>1</v>
      </c>
      <c r="CE12" s="5" t="b">
        <f t="shared" si="5"/>
        <v>1</v>
      </c>
      <c r="CF12" s="5" t="b">
        <f t="shared" si="5"/>
        <v>1</v>
      </c>
      <c r="CG12" s="5" t="b">
        <f t="shared" si="5"/>
        <v>1</v>
      </c>
      <c r="CH12" s="5" t="b">
        <f t="shared" si="5"/>
        <v>1</v>
      </c>
      <c r="CI12" s="5" t="b">
        <f t="shared" si="5"/>
        <v>1</v>
      </c>
      <c r="CJ12" s="5" t="b">
        <f t="shared" si="5"/>
        <v>1</v>
      </c>
      <c r="CK12" s="5" t="b">
        <f t="shared" si="5"/>
        <v>1</v>
      </c>
      <c r="CL12" s="5" t="b">
        <f t="shared" si="5"/>
        <v>1</v>
      </c>
      <c r="CM12" s="5" t="b">
        <f t="shared" si="5"/>
        <v>1</v>
      </c>
      <c r="CN12" s="5" t="b">
        <f t="shared" si="5"/>
        <v>1</v>
      </c>
      <c r="CO12" s="5" t="b">
        <f t="shared" si="5"/>
        <v>1</v>
      </c>
      <c r="CP12" s="5" t="b">
        <f t="shared" si="5"/>
        <v>1</v>
      </c>
      <c r="CQ12" s="5" t="b">
        <f t="shared" si="5"/>
        <v>1</v>
      </c>
      <c r="CR12" s="5" t="b">
        <f t="shared" si="5"/>
        <v>1</v>
      </c>
      <c r="CS12" s="5" t="b">
        <f t="shared" si="5"/>
        <v>1</v>
      </c>
      <c r="CT12" s="5" t="b">
        <f t="shared" si="5"/>
        <v>1</v>
      </c>
      <c r="CU12" s="5" t="b">
        <f t="shared" si="5"/>
        <v>1</v>
      </c>
      <c r="CV12" s="5" t="b">
        <f t="shared" si="5"/>
        <v>1</v>
      </c>
      <c r="CW12" s="5" t="b">
        <f t="shared" si="5"/>
        <v>1</v>
      </c>
      <c r="CX12" s="5" t="b">
        <f t="shared" si="5"/>
        <v>1</v>
      </c>
      <c r="CY12" s="5" t="b">
        <f t="shared" si="5"/>
        <v>1</v>
      </c>
      <c r="CZ12" s="5" t="b">
        <f t="shared" si="5"/>
        <v>1</v>
      </c>
      <c r="DA12" s="5" t="b">
        <f t="shared" si="5"/>
        <v>1</v>
      </c>
      <c r="DB12" s="5" t="b">
        <f t="shared" si="5"/>
        <v>1</v>
      </c>
      <c r="DC12" s="5" t="b">
        <f t="shared" si="5"/>
        <v>1</v>
      </c>
      <c r="DD12" s="5" t="b">
        <f t="shared" si="5"/>
        <v>1</v>
      </c>
      <c r="DE12" s="5" t="b">
        <f t="shared" si="5"/>
        <v>1</v>
      </c>
      <c r="DF12" s="5" t="b">
        <f t="shared" si="5"/>
        <v>1</v>
      </c>
    </row>
    <row r="13">
      <c r="A13" s="3" t="s">
        <v>14</v>
      </c>
      <c r="B13" s="2">
        <v>6.0</v>
      </c>
      <c r="C13" s="4">
        <f t="shared" si="2"/>
        <v>1</v>
      </c>
      <c r="D13" s="4">
        <f t="shared" si="3"/>
        <v>1</v>
      </c>
      <c r="E13" s="4">
        <f>IFERROR(__xludf.DUMMYFUNCTION("SPLIT(A13,"" "")"),21.0)</f>
        <v>21</v>
      </c>
      <c r="F13" s="4">
        <f>IFERROR(__xludf.DUMMYFUNCTION("""COMPUTED_VALUE"""),65.0)</f>
        <v>65</v>
      </c>
      <c r="G13" s="4">
        <f>IFERROR(__xludf.DUMMYFUNCTION("""COMPUTED_VALUE"""),44.0)</f>
        <v>44</v>
      </c>
      <c r="H13" s="4">
        <f>IFERROR(__xludf.DUMMYFUNCTION("""COMPUTED_VALUE"""),5.0)</f>
        <v>5</v>
      </c>
      <c r="I13" s="4">
        <f>IFERROR(__xludf.DUMMYFUNCTION("""COMPUTED_VALUE"""),1.0)</f>
        <v>1</v>
      </c>
      <c r="K13" s="4" t="str">
        <f>IF(K12,SUMOFUNMARKED(E12:I16,$K$6)*LASTCALLED($K$6),)</f>
        <v/>
      </c>
      <c r="L13" s="4" t="str">
        <f t="shared" ref="L13:DF13" si="6">IF(AND(L12,NOT(K12)),SUMOFUNMARKED($E12:$I16,$K$6:L$6)*LASTCALLED($K$6:L$6),)</f>
        <v/>
      </c>
      <c r="M13" s="4" t="str">
        <f t="shared" si="6"/>
        <v/>
      </c>
      <c r="N13" s="4" t="str">
        <f t="shared" si="6"/>
        <v/>
      </c>
      <c r="O13" s="4" t="str">
        <f t="shared" si="6"/>
        <v/>
      </c>
      <c r="P13" s="4" t="str">
        <f t="shared" si="6"/>
        <v/>
      </c>
      <c r="Q13" s="4" t="str">
        <f t="shared" si="6"/>
        <v/>
      </c>
      <c r="R13" s="4" t="str">
        <f t="shared" si="6"/>
        <v/>
      </c>
      <c r="S13" s="4" t="str">
        <f t="shared" si="6"/>
        <v/>
      </c>
      <c r="T13" s="4" t="str">
        <f t="shared" si="6"/>
        <v/>
      </c>
      <c r="U13" s="4" t="str">
        <f t="shared" si="6"/>
        <v/>
      </c>
      <c r="V13" s="4" t="str">
        <f t="shared" si="6"/>
        <v/>
      </c>
      <c r="W13" s="4" t="str">
        <f t="shared" si="6"/>
        <v/>
      </c>
      <c r="X13" s="4" t="str">
        <f t="shared" si="6"/>
        <v/>
      </c>
      <c r="Y13" s="4" t="str">
        <f t="shared" si="6"/>
        <v/>
      </c>
      <c r="Z13" s="4" t="str">
        <f t="shared" si="6"/>
        <v/>
      </c>
      <c r="AA13" s="4" t="str">
        <f t="shared" si="6"/>
        <v/>
      </c>
      <c r="AB13" s="4" t="str">
        <f t="shared" si="6"/>
        <v/>
      </c>
      <c r="AC13" s="4" t="str">
        <f t="shared" si="6"/>
        <v/>
      </c>
      <c r="AD13" s="4" t="str">
        <f t="shared" si="6"/>
        <v/>
      </c>
      <c r="AE13" s="4" t="str">
        <f t="shared" si="6"/>
        <v/>
      </c>
      <c r="AF13" s="4" t="str">
        <f t="shared" si="6"/>
        <v/>
      </c>
      <c r="AG13" s="4" t="str">
        <f t="shared" si="6"/>
        <v/>
      </c>
      <c r="AH13" s="4" t="str">
        <f t="shared" si="6"/>
        <v/>
      </c>
      <c r="AI13" s="4" t="str">
        <f t="shared" si="6"/>
        <v/>
      </c>
      <c r="AJ13" s="4" t="str">
        <f t="shared" si="6"/>
        <v/>
      </c>
      <c r="AK13" s="4" t="str">
        <f t="shared" si="6"/>
        <v/>
      </c>
      <c r="AL13" s="4" t="str">
        <f t="shared" si="6"/>
        <v/>
      </c>
      <c r="AM13" s="4" t="str">
        <f t="shared" si="6"/>
        <v/>
      </c>
      <c r="AN13" s="4" t="str">
        <f t="shared" si="6"/>
        <v/>
      </c>
      <c r="AO13" s="4" t="str">
        <f t="shared" si="6"/>
        <v/>
      </c>
      <c r="AP13" s="4" t="str">
        <f t="shared" si="6"/>
        <v/>
      </c>
      <c r="AQ13" s="4" t="str">
        <f t="shared" si="6"/>
        <v/>
      </c>
      <c r="AR13" s="4" t="str">
        <f t="shared" si="6"/>
        <v/>
      </c>
      <c r="AS13" s="4" t="str">
        <f t="shared" si="6"/>
        <v/>
      </c>
      <c r="AT13" s="4" t="str">
        <f t="shared" si="6"/>
        <v/>
      </c>
      <c r="AU13" s="4" t="str">
        <f t="shared" si="6"/>
        <v/>
      </c>
      <c r="AV13" s="4" t="str">
        <f t="shared" si="6"/>
        <v/>
      </c>
      <c r="AW13" s="4" t="str">
        <f t="shared" si="6"/>
        <v/>
      </c>
      <c r="AX13" s="4" t="str">
        <f t="shared" si="6"/>
        <v/>
      </c>
      <c r="AY13" s="4" t="str">
        <f t="shared" si="6"/>
        <v/>
      </c>
      <c r="AZ13" s="4" t="str">
        <f t="shared" si="6"/>
        <v/>
      </c>
      <c r="BA13" s="4" t="str">
        <f t="shared" si="6"/>
        <v/>
      </c>
      <c r="BB13" s="4" t="str">
        <f t="shared" si="6"/>
        <v/>
      </c>
      <c r="BC13" s="4" t="str">
        <f t="shared" si="6"/>
        <v/>
      </c>
      <c r="BD13" s="4" t="str">
        <f t="shared" si="6"/>
        <v/>
      </c>
      <c r="BE13" s="4" t="str">
        <f t="shared" si="6"/>
        <v/>
      </c>
      <c r="BF13" s="4" t="str">
        <f t="shared" si="6"/>
        <v/>
      </c>
      <c r="BG13" s="4" t="str">
        <f t="shared" si="6"/>
        <v/>
      </c>
      <c r="BH13" s="4" t="str">
        <f t="shared" si="6"/>
        <v/>
      </c>
      <c r="BI13" s="4" t="str">
        <f t="shared" si="6"/>
        <v/>
      </c>
      <c r="BJ13" s="4" t="str">
        <f t="shared" si="6"/>
        <v/>
      </c>
      <c r="BK13" s="4" t="str">
        <f t="shared" si="6"/>
        <v/>
      </c>
      <c r="BL13" s="4" t="str">
        <f t="shared" si="6"/>
        <v/>
      </c>
      <c r="BM13" s="4" t="str">
        <f t="shared" si="6"/>
        <v/>
      </c>
      <c r="BN13" s="4" t="str">
        <f t="shared" si="6"/>
        <v/>
      </c>
      <c r="BO13" s="4" t="str">
        <f t="shared" si="6"/>
        <v/>
      </c>
      <c r="BP13" s="4" t="str">
        <f t="shared" si="6"/>
        <v/>
      </c>
      <c r="BQ13" s="4" t="str">
        <f t="shared" si="6"/>
        <v/>
      </c>
      <c r="BR13" s="4" t="str">
        <f t="shared" si="6"/>
        <v/>
      </c>
      <c r="BS13" s="4" t="str">
        <f t="shared" si="6"/>
        <v/>
      </c>
      <c r="BT13" s="4">
        <f t="shared" si="6"/>
        <v>19380</v>
      </c>
      <c r="BU13" s="4" t="str">
        <f t="shared" si="6"/>
        <v/>
      </c>
      <c r="BV13" s="4" t="str">
        <f t="shared" si="6"/>
        <v/>
      </c>
      <c r="BW13" s="4" t="str">
        <f t="shared" si="6"/>
        <v/>
      </c>
      <c r="BX13" s="4" t="str">
        <f t="shared" si="6"/>
        <v/>
      </c>
      <c r="BY13" s="4" t="str">
        <f t="shared" si="6"/>
        <v/>
      </c>
      <c r="BZ13" s="4" t="str">
        <f t="shared" si="6"/>
        <v/>
      </c>
      <c r="CA13" s="4" t="str">
        <f t="shared" si="6"/>
        <v/>
      </c>
      <c r="CB13" s="4" t="str">
        <f t="shared" si="6"/>
        <v/>
      </c>
      <c r="CC13" s="4" t="str">
        <f t="shared" si="6"/>
        <v/>
      </c>
      <c r="CD13" s="4" t="str">
        <f t="shared" si="6"/>
        <v/>
      </c>
      <c r="CE13" s="4" t="str">
        <f t="shared" si="6"/>
        <v/>
      </c>
      <c r="CF13" s="4" t="str">
        <f t="shared" si="6"/>
        <v/>
      </c>
      <c r="CG13" s="4" t="str">
        <f t="shared" si="6"/>
        <v/>
      </c>
      <c r="CH13" s="4" t="str">
        <f t="shared" si="6"/>
        <v/>
      </c>
      <c r="CI13" s="4" t="str">
        <f t="shared" si="6"/>
        <v/>
      </c>
      <c r="CJ13" s="4" t="str">
        <f t="shared" si="6"/>
        <v/>
      </c>
      <c r="CK13" s="4" t="str">
        <f t="shared" si="6"/>
        <v/>
      </c>
      <c r="CL13" s="4" t="str">
        <f t="shared" si="6"/>
        <v/>
      </c>
      <c r="CM13" s="4" t="str">
        <f t="shared" si="6"/>
        <v/>
      </c>
      <c r="CN13" s="4" t="str">
        <f t="shared" si="6"/>
        <v/>
      </c>
      <c r="CO13" s="4" t="str">
        <f t="shared" si="6"/>
        <v/>
      </c>
      <c r="CP13" s="4" t="str">
        <f t="shared" si="6"/>
        <v/>
      </c>
      <c r="CQ13" s="4" t="str">
        <f t="shared" si="6"/>
        <v/>
      </c>
      <c r="CR13" s="4" t="str">
        <f t="shared" si="6"/>
        <v/>
      </c>
      <c r="CS13" s="4" t="str">
        <f t="shared" si="6"/>
        <v/>
      </c>
      <c r="CT13" s="4" t="str">
        <f t="shared" si="6"/>
        <v/>
      </c>
      <c r="CU13" s="4" t="str">
        <f t="shared" si="6"/>
        <v/>
      </c>
      <c r="CV13" s="4" t="str">
        <f t="shared" si="6"/>
        <v/>
      </c>
      <c r="CW13" s="4" t="str">
        <f t="shared" si="6"/>
        <v/>
      </c>
      <c r="CX13" s="4" t="str">
        <f t="shared" si="6"/>
        <v/>
      </c>
      <c r="CY13" s="4" t="str">
        <f t="shared" si="6"/>
        <v/>
      </c>
      <c r="CZ13" s="4" t="str">
        <f t="shared" si="6"/>
        <v/>
      </c>
      <c r="DA13" s="4" t="str">
        <f t="shared" si="6"/>
        <v/>
      </c>
      <c r="DB13" s="4" t="str">
        <f t="shared" si="6"/>
        <v/>
      </c>
      <c r="DC13" s="4" t="str">
        <f t="shared" si="6"/>
        <v/>
      </c>
      <c r="DD13" s="4" t="str">
        <f t="shared" si="6"/>
        <v/>
      </c>
      <c r="DE13" s="4" t="str">
        <f t="shared" si="6"/>
        <v/>
      </c>
      <c r="DF13" s="4" t="str">
        <f t="shared" si="6"/>
        <v/>
      </c>
    </row>
    <row r="14">
      <c r="A14" s="3" t="s">
        <v>15</v>
      </c>
      <c r="B14" s="2">
        <v>7.0</v>
      </c>
      <c r="C14" s="4">
        <f t="shared" si="2"/>
        <v>1</v>
      </c>
      <c r="D14" s="4">
        <f t="shared" si="3"/>
        <v>2</v>
      </c>
      <c r="E14" s="4">
        <f>IFERROR(__xludf.DUMMYFUNCTION("SPLIT(A14,"" "")"),42.0)</f>
        <v>42</v>
      </c>
      <c r="F14" s="4">
        <f>IFERROR(__xludf.DUMMYFUNCTION("""COMPUTED_VALUE"""),51.0)</f>
        <v>51</v>
      </c>
      <c r="G14" s="4">
        <f>IFERROR(__xludf.DUMMYFUNCTION("""COMPUTED_VALUE"""),35.0)</f>
        <v>35</v>
      </c>
      <c r="H14" s="4">
        <f>IFERROR(__xludf.DUMMYFUNCTION("""COMPUTED_VALUE"""),11.0)</f>
        <v>11</v>
      </c>
      <c r="I14" s="4">
        <f>IFERROR(__xludf.DUMMYFUNCTION("""COMPUTED_VALUE"""),98.0)</f>
        <v>98</v>
      </c>
      <c r="K14" s="6"/>
    </row>
    <row r="15">
      <c r="A15" s="3" t="s">
        <v>16</v>
      </c>
      <c r="B15" s="2">
        <v>8.0</v>
      </c>
      <c r="C15" s="4">
        <f t="shared" si="2"/>
        <v>1</v>
      </c>
      <c r="D15" s="4">
        <f t="shared" si="3"/>
        <v>3</v>
      </c>
      <c r="E15" s="4">
        <f>IFERROR(__xludf.DUMMYFUNCTION("SPLIT(A15,"" "")"),72.0)</f>
        <v>72</v>
      </c>
      <c r="F15" s="4">
        <f>IFERROR(__xludf.DUMMYFUNCTION("""COMPUTED_VALUE"""),23.0)</f>
        <v>23</v>
      </c>
      <c r="G15" s="4">
        <f>IFERROR(__xludf.DUMMYFUNCTION("""COMPUTED_VALUE"""),41.0)</f>
        <v>41</v>
      </c>
      <c r="H15" s="4">
        <f>IFERROR(__xludf.DUMMYFUNCTION("""COMPUTED_VALUE"""),95.0)</f>
        <v>95</v>
      </c>
      <c r="I15" s="4">
        <f>IFERROR(__xludf.DUMMYFUNCTION("""COMPUTED_VALUE"""),48.0)</f>
        <v>48</v>
      </c>
    </row>
    <row r="16">
      <c r="A16" s="3" t="s">
        <v>17</v>
      </c>
      <c r="B16" s="2">
        <v>9.0</v>
      </c>
      <c r="C16" s="4">
        <f t="shared" si="2"/>
        <v>1</v>
      </c>
      <c r="D16" s="4">
        <f t="shared" si="3"/>
        <v>4</v>
      </c>
      <c r="E16" s="4">
        <f>IFERROR(__xludf.DUMMYFUNCTION("SPLIT(A16,"" "")"),40.0)</f>
        <v>40</v>
      </c>
      <c r="F16" s="4">
        <f>IFERROR(__xludf.DUMMYFUNCTION("""COMPUTED_VALUE"""),97.0)</f>
        <v>97</v>
      </c>
      <c r="G16" s="4">
        <f>IFERROR(__xludf.DUMMYFUNCTION("""COMPUTED_VALUE"""),99.0)</f>
        <v>99</v>
      </c>
      <c r="H16" s="4">
        <f>IFERROR(__xludf.DUMMYFUNCTION("""COMPUTED_VALUE"""),92.0)</f>
        <v>92</v>
      </c>
      <c r="I16" s="4">
        <f>IFERROR(__xludf.DUMMYFUNCTION("""COMPUTED_VALUE"""),2.0)</f>
        <v>2</v>
      </c>
    </row>
    <row r="17">
      <c r="A17" s="3" t="s">
        <v>18</v>
      </c>
      <c r="B17" s="2">
        <v>10.0</v>
      </c>
      <c r="C17" s="4">
        <f t="shared" si="2"/>
        <v>2</v>
      </c>
      <c r="D17" s="4">
        <f t="shared" si="3"/>
        <v>0</v>
      </c>
      <c r="E17" s="4">
        <f>IFERROR(__xludf.DUMMYFUNCTION("SPLIT(A17,"" "")"),20.0)</f>
        <v>20</v>
      </c>
      <c r="F17" s="4">
        <f>IFERROR(__xludf.DUMMYFUNCTION("""COMPUTED_VALUE"""),70.0)</f>
        <v>70</v>
      </c>
      <c r="G17" s="4">
        <f>IFERROR(__xludf.DUMMYFUNCTION("""COMPUTED_VALUE"""),21.0)</f>
        <v>21</v>
      </c>
      <c r="H17" s="4">
        <f>IFERROR(__xludf.DUMMYFUNCTION("""COMPUTED_VALUE"""),58.0)</f>
        <v>58</v>
      </c>
      <c r="I17" s="4">
        <f>IFERROR(__xludf.DUMMYFUNCTION("""COMPUTED_VALUE"""),5.0)</f>
        <v>5</v>
      </c>
      <c r="K17" s="5" t="b">
        <f>BINGO(E17:I21,$K$6)</f>
        <v>0</v>
      </c>
      <c r="L17" s="5" t="b">
        <f t="shared" ref="L17:DF17" si="7">OR(K17, BINGO($E17:$I21,$K$6:L$6))</f>
        <v>0</v>
      </c>
      <c r="M17" s="5" t="b">
        <f t="shared" si="7"/>
        <v>0</v>
      </c>
      <c r="N17" s="5" t="b">
        <f t="shared" si="7"/>
        <v>0</v>
      </c>
      <c r="O17" s="5" t="b">
        <f t="shared" si="7"/>
        <v>0</v>
      </c>
      <c r="P17" s="5" t="b">
        <f t="shared" si="7"/>
        <v>0</v>
      </c>
      <c r="Q17" s="5" t="b">
        <f t="shared" si="7"/>
        <v>0</v>
      </c>
      <c r="R17" s="5" t="b">
        <f t="shared" si="7"/>
        <v>0</v>
      </c>
      <c r="S17" s="5" t="b">
        <f t="shared" si="7"/>
        <v>0</v>
      </c>
      <c r="T17" s="5" t="b">
        <f t="shared" si="7"/>
        <v>0</v>
      </c>
      <c r="U17" s="5" t="b">
        <f t="shared" si="7"/>
        <v>0</v>
      </c>
      <c r="V17" s="5" t="b">
        <f t="shared" si="7"/>
        <v>0</v>
      </c>
      <c r="W17" s="5" t="b">
        <f t="shared" si="7"/>
        <v>0</v>
      </c>
      <c r="X17" s="5" t="b">
        <f t="shared" si="7"/>
        <v>0</v>
      </c>
      <c r="Y17" s="5" t="b">
        <f t="shared" si="7"/>
        <v>0</v>
      </c>
      <c r="Z17" s="5" t="b">
        <f t="shared" si="7"/>
        <v>0</v>
      </c>
      <c r="AA17" s="5" t="b">
        <f t="shared" si="7"/>
        <v>0</v>
      </c>
      <c r="AB17" s="5" t="b">
        <f t="shared" si="7"/>
        <v>0</v>
      </c>
      <c r="AC17" s="5" t="b">
        <f t="shared" si="7"/>
        <v>0</v>
      </c>
      <c r="AD17" s="5" t="b">
        <f t="shared" si="7"/>
        <v>0</v>
      </c>
      <c r="AE17" s="5" t="b">
        <f t="shared" si="7"/>
        <v>0</v>
      </c>
      <c r="AF17" s="5" t="b">
        <f t="shared" si="7"/>
        <v>0</v>
      </c>
      <c r="AG17" s="5" t="b">
        <f t="shared" si="7"/>
        <v>0</v>
      </c>
      <c r="AH17" s="5" t="b">
        <f t="shared" si="7"/>
        <v>0</v>
      </c>
      <c r="AI17" s="5" t="b">
        <f t="shared" si="7"/>
        <v>0</v>
      </c>
      <c r="AJ17" s="5" t="b">
        <f t="shared" si="7"/>
        <v>0</v>
      </c>
      <c r="AK17" s="5" t="b">
        <f t="shared" si="7"/>
        <v>0</v>
      </c>
      <c r="AL17" s="5" t="b">
        <f t="shared" si="7"/>
        <v>0</v>
      </c>
      <c r="AM17" s="5" t="b">
        <f t="shared" si="7"/>
        <v>0</v>
      </c>
      <c r="AN17" s="5" t="b">
        <f t="shared" si="7"/>
        <v>0</v>
      </c>
      <c r="AO17" s="5" t="b">
        <f t="shared" si="7"/>
        <v>0</v>
      </c>
      <c r="AP17" s="5" t="b">
        <f t="shared" si="7"/>
        <v>0</v>
      </c>
      <c r="AQ17" s="5" t="b">
        <f t="shared" si="7"/>
        <v>0</v>
      </c>
      <c r="AR17" s="5" t="b">
        <f t="shared" si="7"/>
        <v>0</v>
      </c>
      <c r="AS17" s="5" t="b">
        <f t="shared" si="7"/>
        <v>0</v>
      </c>
      <c r="AT17" s="5" t="b">
        <f t="shared" si="7"/>
        <v>0</v>
      </c>
      <c r="AU17" s="5" t="b">
        <f t="shared" si="7"/>
        <v>0</v>
      </c>
      <c r="AV17" s="5" t="b">
        <f t="shared" si="7"/>
        <v>0</v>
      </c>
      <c r="AW17" s="5" t="b">
        <f t="shared" si="7"/>
        <v>0</v>
      </c>
      <c r="AX17" s="5" t="b">
        <f t="shared" si="7"/>
        <v>0</v>
      </c>
      <c r="AY17" s="5" t="b">
        <f t="shared" si="7"/>
        <v>0</v>
      </c>
      <c r="AZ17" s="5" t="b">
        <f t="shared" si="7"/>
        <v>0</v>
      </c>
      <c r="BA17" s="5" t="b">
        <f t="shared" si="7"/>
        <v>0</v>
      </c>
      <c r="BB17" s="5" t="b">
        <f t="shared" si="7"/>
        <v>0</v>
      </c>
      <c r="BC17" s="5" t="b">
        <f t="shared" si="7"/>
        <v>0</v>
      </c>
      <c r="BD17" s="5" t="b">
        <f t="shared" si="7"/>
        <v>0</v>
      </c>
      <c r="BE17" s="5" t="b">
        <f t="shared" si="7"/>
        <v>0</v>
      </c>
      <c r="BF17" s="5" t="b">
        <f t="shared" si="7"/>
        <v>0</v>
      </c>
      <c r="BG17" s="5" t="b">
        <f t="shared" si="7"/>
        <v>0</v>
      </c>
      <c r="BH17" s="5" t="b">
        <f t="shared" si="7"/>
        <v>0</v>
      </c>
      <c r="BI17" s="5" t="b">
        <f t="shared" si="7"/>
        <v>0</v>
      </c>
      <c r="BJ17" s="5" t="b">
        <f t="shared" si="7"/>
        <v>0</v>
      </c>
      <c r="BK17" s="5" t="b">
        <f t="shared" si="7"/>
        <v>0</v>
      </c>
      <c r="BL17" s="5" t="b">
        <f t="shared" si="7"/>
        <v>1</v>
      </c>
      <c r="BM17" s="5" t="b">
        <f t="shared" si="7"/>
        <v>1</v>
      </c>
      <c r="BN17" s="5" t="b">
        <f t="shared" si="7"/>
        <v>1</v>
      </c>
      <c r="BO17" s="5" t="b">
        <f t="shared" si="7"/>
        <v>1</v>
      </c>
      <c r="BP17" s="5" t="b">
        <f t="shared" si="7"/>
        <v>1</v>
      </c>
      <c r="BQ17" s="5" t="b">
        <f t="shared" si="7"/>
        <v>1</v>
      </c>
      <c r="BR17" s="5" t="b">
        <f t="shared" si="7"/>
        <v>1</v>
      </c>
      <c r="BS17" s="5" t="b">
        <f t="shared" si="7"/>
        <v>1</v>
      </c>
      <c r="BT17" s="5" t="b">
        <f t="shared" si="7"/>
        <v>1</v>
      </c>
      <c r="BU17" s="5" t="b">
        <f t="shared" si="7"/>
        <v>1</v>
      </c>
      <c r="BV17" s="5" t="b">
        <f t="shared" si="7"/>
        <v>1</v>
      </c>
      <c r="BW17" s="5" t="b">
        <f t="shared" si="7"/>
        <v>1</v>
      </c>
      <c r="BX17" s="5" t="b">
        <f t="shared" si="7"/>
        <v>1</v>
      </c>
      <c r="BY17" s="5" t="b">
        <f t="shared" si="7"/>
        <v>1</v>
      </c>
      <c r="BZ17" s="5" t="b">
        <f t="shared" si="7"/>
        <v>1</v>
      </c>
      <c r="CA17" s="5" t="b">
        <f t="shared" si="7"/>
        <v>1</v>
      </c>
      <c r="CB17" s="5" t="b">
        <f t="shared" si="7"/>
        <v>1</v>
      </c>
      <c r="CC17" s="5" t="b">
        <f t="shared" si="7"/>
        <v>1</v>
      </c>
      <c r="CD17" s="5" t="b">
        <f t="shared" si="7"/>
        <v>1</v>
      </c>
      <c r="CE17" s="5" t="b">
        <f t="shared" si="7"/>
        <v>1</v>
      </c>
      <c r="CF17" s="5" t="b">
        <f t="shared" si="7"/>
        <v>1</v>
      </c>
      <c r="CG17" s="5" t="b">
        <f t="shared" si="7"/>
        <v>1</v>
      </c>
      <c r="CH17" s="5" t="b">
        <f t="shared" si="7"/>
        <v>1</v>
      </c>
      <c r="CI17" s="5" t="b">
        <f t="shared" si="7"/>
        <v>1</v>
      </c>
      <c r="CJ17" s="5" t="b">
        <f t="shared" si="7"/>
        <v>1</v>
      </c>
      <c r="CK17" s="5" t="b">
        <f t="shared" si="7"/>
        <v>1</v>
      </c>
      <c r="CL17" s="5" t="b">
        <f t="shared" si="7"/>
        <v>1</v>
      </c>
      <c r="CM17" s="5" t="b">
        <f t="shared" si="7"/>
        <v>1</v>
      </c>
      <c r="CN17" s="5" t="b">
        <f t="shared" si="7"/>
        <v>1</v>
      </c>
      <c r="CO17" s="5" t="b">
        <f t="shared" si="7"/>
        <v>1</v>
      </c>
      <c r="CP17" s="5" t="b">
        <f t="shared" si="7"/>
        <v>1</v>
      </c>
      <c r="CQ17" s="5" t="b">
        <f t="shared" si="7"/>
        <v>1</v>
      </c>
      <c r="CR17" s="5" t="b">
        <f t="shared" si="7"/>
        <v>1</v>
      </c>
      <c r="CS17" s="5" t="b">
        <f t="shared" si="7"/>
        <v>1</v>
      </c>
      <c r="CT17" s="5" t="b">
        <f t="shared" si="7"/>
        <v>1</v>
      </c>
      <c r="CU17" s="5" t="b">
        <f t="shared" si="7"/>
        <v>1</v>
      </c>
      <c r="CV17" s="5" t="b">
        <f t="shared" si="7"/>
        <v>1</v>
      </c>
      <c r="CW17" s="5" t="b">
        <f t="shared" si="7"/>
        <v>1</v>
      </c>
      <c r="CX17" s="5" t="b">
        <f t="shared" si="7"/>
        <v>1</v>
      </c>
      <c r="CY17" s="5" t="b">
        <f t="shared" si="7"/>
        <v>1</v>
      </c>
      <c r="CZ17" s="5" t="b">
        <f t="shared" si="7"/>
        <v>1</v>
      </c>
      <c r="DA17" s="5" t="b">
        <f t="shared" si="7"/>
        <v>1</v>
      </c>
      <c r="DB17" s="5" t="b">
        <f t="shared" si="7"/>
        <v>1</v>
      </c>
      <c r="DC17" s="5" t="b">
        <f t="shared" si="7"/>
        <v>1</v>
      </c>
      <c r="DD17" s="5" t="b">
        <f t="shared" si="7"/>
        <v>1</v>
      </c>
      <c r="DE17" s="5" t="b">
        <f t="shared" si="7"/>
        <v>1</v>
      </c>
      <c r="DF17" s="5" t="b">
        <f t="shared" si="7"/>
        <v>1</v>
      </c>
    </row>
    <row r="18">
      <c r="A18" s="3" t="s">
        <v>19</v>
      </c>
      <c r="B18" s="2">
        <v>11.0</v>
      </c>
      <c r="C18" s="4">
        <f t="shared" si="2"/>
        <v>2</v>
      </c>
      <c r="D18" s="4">
        <f t="shared" si="3"/>
        <v>1</v>
      </c>
      <c r="E18" s="4">
        <f>IFERROR(__xludf.DUMMYFUNCTION("SPLIT(A18,"" "")"),63.0)</f>
        <v>63</v>
      </c>
      <c r="F18" s="4">
        <f>IFERROR(__xludf.DUMMYFUNCTION("""COMPUTED_VALUE"""),29.0)</f>
        <v>29</v>
      </c>
      <c r="G18" s="4">
        <f>IFERROR(__xludf.DUMMYFUNCTION("""COMPUTED_VALUE"""),16.0)</f>
        <v>16</v>
      </c>
      <c r="H18" s="4">
        <f>IFERROR(__xludf.DUMMYFUNCTION("""COMPUTED_VALUE"""),71.0)</f>
        <v>71</v>
      </c>
      <c r="I18" s="4">
        <f>IFERROR(__xludf.DUMMYFUNCTION("""COMPUTED_VALUE"""),45.0)</f>
        <v>45</v>
      </c>
      <c r="K18" s="4" t="str">
        <f>IF(K17,SUMOFUNMARKED(E17:I21,$K$6)*LASTCALLED($K$6),)</f>
        <v/>
      </c>
      <c r="L18" s="4" t="str">
        <f t="shared" ref="L18:DF18" si="8">IF(AND(L17,NOT(K17)),SUMOFUNMARKED($E17:$I21,$K$6:L$6)*LASTCALLED($K$6:L$6),)</f>
        <v/>
      </c>
      <c r="M18" s="4" t="str">
        <f t="shared" si="8"/>
        <v/>
      </c>
      <c r="N18" s="4" t="str">
        <f t="shared" si="8"/>
        <v/>
      </c>
      <c r="O18" s="4" t="str">
        <f t="shared" si="8"/>
        <v/>
      </c>
      <c r="P18" s="4" t="str">
        <f t="shared" si="8"/>
        <v/>
      </c>
      <c r="Q18" s="4" t="str">
        <f t="shared" si="8"/>
        <v/>
      </c>
      <c r="R18" s="4" t="str">
        <f t="shared" si="8"/>
        <v/>
      </c>
      <c r="S18" s="4" t="str">
        <f t="shared" si="8"/>
        <v/>
      </c>
      <c r="T18" s="4" t="str">
        <f t="shared" si="8"/>
        <v/>
      </c>
      <c r="U18" s="4" t="str">
        <f t="shared" si="8"/>
        <v/>
      </c>
      <c r="V18" s="4" t="str">
        <f t="shared" si="8"/>
        <v/>
      </c>
      <c r="W18" s="4" t="str">
        <f t="shared" si="8"/>
        <v/>
      </c>
      <c r="X18" s="4" t="str">
        <f t="shared" si="8"/>
        <v/>
      </c>
      <c r="Y18" s="4" t="str">
        <f t="shared" si="8"/>
        <v/>
      </c>
      <c r="Z18" s="4" t="str">
        <f t="shared" si="8"/>
        <v/>
      </c>
      <c r="AA18" s="4" t="str">
        <f t="shared" si="8"/>
        <v/>
      </c>
      <c r="AB18" s="4" t="str">
        <f t="shared" si="8"/>
        <v/>
      </c>
      <c r="AC18" s="4" t="str">
        <f t="shared" si="8"/>
        <v/>
      </c>
      <c r="AD18" s="4" t="str">
        <f t="shared" si="8"/>
        <v/>
      </c>
      <c r="AE18" s="4" t="str">
        <f t="shared" si="8"/>
        <v/>
      </c>
      <c r="AF18" s="4" t="str">
        <f t="shared" si="8"/>
        <v/>
      </c>
      <c r="AG18" s="4" t="str">
        <f t="shared" si="8"/>
        <v/>
      </c>
      <c r="AH18" s="4" t="str">
        <f t="shared" si="8"/>
        <v/>
      </c>
      <c r="AI18" s="4" t="str">
        <f t="shared" si="8"/>
        <v/>
      </c>
      <c r="AJ18" s="4" t="str">
        <f t="shared" si="8"/>
        <v/>
      </c>
      <c r="AK18" s="4" t="str">
        <f t="shared" si="8"/>
        <v/>
      </c>
      <c r="AL18" s="4" t="str">
        <f t="shared" si="8"/>
        <v/>
      </c>
      <c r="AM18" s="4" t="str">
        <f t="shared" si="8"/>
        <v/>
      </c>
      <c r="AN18" s="4" t="str">
        <f t="shared" si="8"/>
        <v/>
      </c>
      <c r="AO18" s="4" t="str">
        <f t="shared" si="8"/>
        <v/>
      </c>
      <c r="AP18" s="4" t="str">
        <f t="shared" si="8"/>
        <v/>
      </c>
      <c r="AQ18" s="4" t="str">
        <f t="shared" si="8"/>
        <v/>
      </c>
      <c r="AR18" s="4" t="str">
        <f t="shared" si="8"/>
        <v/>
      </c>
      <c r="AS18" s="4" t="str">
        <f t="shared" si="8"/>
        <v/>
      </c>
      <c r="AT18" s="4" t="str">
        <f t="shared" si="8"/>
        <v/>
      </c>
      <c r="AU18" s="4" t="str">
        <f t="shared" si="8"/>
        <v/>
      </c>
      <c r="AV18" s="4" t="str">
        <f t="shared" si="8"/>
        <v/>
      </c>
      <c r="AW18" s="4" t="str">
        <f t="shared" si="8"/>
        <v/>
      </c>
      <c r="AX18" s="4" t="str">
        <f t="shared" si="8"/>
        <v/>
      </c>
      <c r="AY18" s="4" t="str">
        <f t="shared" si="8"/>
        <v/>
      </c>
      <c r="AZ18" s="4" t="str">
        <f t="shared" si="8"/>
        <v/>
      </c>
      <c r="BA18" s="4" t="str">
        <f t="shared" si="8"/>
        <v/>
      </c>
      <c r="BB18" s="4" t="str">
        <f t="shared" si="8"/>
        <v/>
      </c>
      <c r="BC18" s="4" t="str">
        <f t="shared" si="8"/>
        <v/>
      </c>
      <c r="BD18" s="4" t="str">
        <f t="shared" si="8"/>
        <v/>
      </c>
      <c r="BE18" s="4" t="str">
        <f t="shared" si="8"/>
        <v/>
      </c>
      <c r="BF18" s="4" t="str">
        <f t="shared" si="8"/>
        <v/>
      </c>
      <c r="BG18" s="4" t="str">
        <f t="shared" si="8"/>
        <v/>
      </c>
      <c r="BH18" s="4" t="str">
        <f t="shared" si="8"/>
        <v/>
      </c>
      <c r="BI18" s="4" t="str">
        <f t="shared" si="8"/>
        <v/>
      </c>
      <c r="BJ18" s="4" t="str">
        <f t="shared" si="8"/>
        <v/>
      </c>
      <c r="BK18" s="4" t="str">
        <f t="shared" si="8"/>
        <v/>
      </c>
      <c r="BL18" s="4">
        <f t="shared" si="8"/>
        <v>29696</v>
      </c>
      <c r="BM18" s="4" t="str">
        <f t="shared" si="8"/>
        <v/>
      </c>
      <c r="BN18" s="4" t="str">
        <f t="shared" si="8"/>
        <v/>
      </c>
      <c r="BO18" s="4" t="str">
        <f t="shared" si="8"/>
        <v/>
      </c>
      <c r="BP18" s="4" t="str">
        <f t="shared" si="8"/>
        <v/>
      </c>
      <c r="BQ18" s="4" t="str">
        <f t="shared" si="8"/>
        <v/>
      </c>
      <c r="BR18" s="4" t="str">
        <f t="shared" si="8"/>
        <v/>
      </c>
      <c r="BS18" s="4" t="str">
        <f t="shared" si="8"/>
        <v/>
      </c>
      <c r="BT18" s="4" t="str">
        <f t="shared" si="8"/>
        <v/>
      </c>
      <c r="BU18" s="4" t="str">
        <f t="shared" si="8"/>
        <v/>
      </c>
      <c r="BV18" s="4" t="str">
        <f t="shared" si="8"/>
        <v/>
      </c>
      <c r="BW18" s="4" t="str">
        <f t="shared" si="8"/>
        <v/>
      </c>
      <c r="BX18" s="4" t="str">
        <f t="shared" si="8"/>
        <v/>
      </c>
      <c r="BY18" s="4" t="str">
        <f t="shared" si="8"/>
        <v/>
      </c>
      <c r="BZ18" s="4" t="str">
        <f t="shared" si="8"/>
        <v/>
      </c>
      <c r="CA18" s="4" t="str">
        <f t="shared" si="8"/>
        <v/>
      </c>
      <c r="CB18" s="4" t="str">
        <f t="shared" si="8"/>
        <v/>
      </c>
      <c r="CC18" s="4" t="str">
        <f t="shared" si="8"/>
        <v/>
      </c>
      <c r="CD18" s="4" t="str">
        <f t="shared" si="8"/>
        <v/>
      </c>
      <c r="CE18" s="4" t="str">
        <f t="shared" si="8"/>
        <v/>
      </c>
      <c r="CF18" s="4" t="str">
        <f t="shared" si="8"/>
        <v/>
      </c>
      <c r="CG18" s="4" t="str">
        <f t="shared" si="8"/>
        <v/>
      </c>
      <c r="CH18" s="4" t="str">
        <f t="shared" si="8"/>
        <v/>
      </c>
      <c r="CI18" s="4" t="str">
        <f t="shared" si="8"/>
        <v/>
      </c>
      <c r="CJ18" s="4" t="str">
        <f t="shared" si="8"/>
        <v/>
      </c>
      <c r="CK18" s="4" t="str">
        <f t="shared" si="8"/>
        <v/>
      </c>
      <c r="CL18" s="4" t="str">
        <f t="shared" si="8"/>
        <v/>
      </c>
      <c r="CM18" s="4" t="str">
        <f t="shared" si="8"/>
        <v/>
      </c>
      <c r="CN18" s="4" t="str">
        <f t="shared" si="8"/>
        <v/>
      </c>
      <c r="CO18" s="4" t="str">
        <f t="shared" si="8"/>
        <v/>
      </c>
      <c r="CP18" s="4" t="str">
        <f t="shared" si="8"/>
        <v/>
      </c>
      <c r="CQ18" s="4" t="str">
        <f t="shared" si="8"/>
        <v/>
      </c>
      <c r="CR18" s="4" t="str">
        <f t="shared" si="8"/>
        <v/>
      </c>
      <c r="CS18" s="4" t="str">
        <f t="shared" si="8"/>
        <v/>
      </c>
      <c r="CT18" s="4" t="str">
        <f t="shared" si="8"/>
        <v/>
      </c>
      <c r="CU18" s="4" t="str">
        <f t="shared" si="8"/>
        <v/>
      </c>
      <c r="CV18" s="4" t="str">
        <f t="shared" si="8"/>
        <v/>
      </c>
      <c r="CW18" s="4" t="str">
        <f t="shared" si="8"/>
        <v/>
      </c>
      <c r="CX18" s="4" t="str">
        <f t="shared" si="8"/>
        <v/>
      </c>
      <c r="CY18" s="4" t="str">
        <f t="shared" si="8"/>
        <v/>
      </c>
      <c r="CZ18" s="4" t="str">
        <f t="shared" si="8"/>
        <v/>
      </c>
      <c r="DA18" s="4" t="str">
        <f t="shared" si="8"/>
        <v/>
      </c>
      <c r="DB18" s="4" t="str">
        <f t="shared" si="8"/>
        <v/>
      </c>
      <c r="DC18" s="4" t="str">
        <f t="shared" si="8"/>
        <v/>
      </c>
      <c r="DD18" s="4" t="str">
        <f t="shared" si="8"/>
        <v/>
      </c>
      <c r="DE18" s="4" t="str">
        <f t="shared" si="8"/>
        <v/>
      </c>
      <c r="DF18" s="4" t="str">
        <f t="shared" si="8"/>
        <v/>
      </c>
    </row>
    <row r="19">
      <c r="A19" s="3" t="s">
        <v>20</v>
      </c>
      <c r="B19" s="2">
        <v>12.0</v>
      </c>
      <c r="C19" s="4">
        <f t="shared" si="2"/>
        <v>2</v>
      </c>
      <c r="D19" s="4">
        <f t="shared" si="3"/>
        <v>2</v>
      </c>
      <c r="E19" s="4">
        <f>IFERROR(__xludf.DUMMYFUNCTION("SPLIT(A19,"" "")"),43.0)</f>
        <v>43</v>
      </c>
      <c r="F19" s="4">
        <f>IFERROR(__xludf.DUMMYFUNCTION("""COMPUTED_VALUE"""),7.0)</f>
        <v>7</v>
      </c>
      <c r="G19" s="4">
        <f>IFERROR(__xludf.DUMMYFUNCTION("""COMPUTED_VALUE"""),26.0)</f>
        <v>26</v>
      </c>
      <c r="H19" s="4">
        <f>IFERROR(__xludf.DUMMYFUNCTION("""COMPUTED_VALUE"""),0.0)</f>
        <v>0</v>
      </c>
      <c r="I19" s="4">
        <f>IFERROR(__xludf.DUMMYFUNCTION("""COMPUTED_VALUE"""),62.0)</f>
        <v>62</v>
      </c>
      <c r="K19" s="6"/>
    </row>
    <row r="20">
      <c r="A20" s="3" t="s">
        <v>21</v>
      </c>
      <c r="B20" s="2">
        <v>13.0</v>
      </c>
      <c r="C20" s="4">
        <f t="shared" si="2"/>
        <v>2</v>
      </c>
      <c r="D20" s="4">
        <f t="shared" si="3"/>
        <v>3</v>
      </c>
      <c r="E20" s="4">
        <f>IFERROR(__xludf.DUMMYFUNCTION("SPLIT(A20,"" "")"),24.0)</f>
        <v>24</v>
      </c>
      <c r="F20" s="4">
        <f>IFERROR(__xludf.DUMMYFUNCTION("""COMPUTED_VALUE"""),75.0)</f>
        <v>75</v>
      </c>
      <c r="G20" s="4">
        <f>IFERROR(__xludf.DUMMYFUNCTION("""COMPUTED_VALUE"""),9.0)</f>
        <v>9</v>
      </c>
      <c r="H20" s="4">
        <f>IFERROR(__xludf.DUMMYFUNCTION("""COMPUTED_VALUE"""),87.0)</f>
        <v>87</v>
      </c>
      <c r="I20" s="4">
        <f>IFERROR(__xludf.DUMMYFUNCTION("""COMPUTED_VALUE"""),55.0)</f>
        <v>55</v>
      </c>
    </row>
    <row r="21">
      <c r="A21" s="3" t="s">
        <v>22</v>
      </c>
      <c r="B21" s="2">
        <v>14.0</v>
      </c>
      <c r="C21" s="4">
        <f t="shared" si="2"/>
        <v>2</v>
      </c>
      <c r="D21" s="4">
        <f t="shared" si="3"/>
        <v>4</v>
      </c>
      <c r="E21" s="4">
        <f>IFERROR(__xludf.DUMMYFUNCTION("SPLIT(A21,"" "")"),88.0)</f>
        <v>88</v>
      </c>
      <c r="F21" s="4">
        <f>IFERROR(__xludf.DUMMYFUNCTION("""COMPUTED_VALUE"""),10.0)</f>
        <v>10</v>
      </c>
      <c r="G21" s="4">
        <f>IFERROR(__xludf.DUMMYFUNCTION("""COMPUTED_VALUE"""),11.0)</f>
        <v>11</v>
      </c>
      <c r="H21" s="4">
        <f>IFERROR(__xludf.DUMMYFUNCTION("""COMPUTED_VALUE"""),47.0)</f>
        <v>47</v>
      </c>
      <c r="I21" s="4">
        <f>IFERROR(__xludf.DUMMYFUNCTION("""COMPUTED_VALUE"""),4.0)</f>
        <v>4</v>
      </c>
    </row>
    <row r="22">
      <c r="A22" s="3" t="s">
        <v>23</v>
      </c>
      <c r="B22" s="2">
        <v>15.0</v>
      </c>
      <c r="C22" s="4">
        <f t="shared" si="2"/>
        <v>3</v>
      </c>
      <c r="D22" s="4">
        <f t="shared" si="3"/>
        <v>0</v>
      </c>
      <c r="E22" s="4">
        <f>IFERROR(__xludf.DUMMYFUNCTION("SPLIT(A22,"" "")"),5.0)</f>
        <v>5</v>
      </c>
      <c r="F22" s="4">
        <f>IFERROR(__xludf.DUMMYFUNCTION("""COMPUTED_VALUE"""),31.0)</f>
        <v>31</v>
      </c>
      <c r="G22" s="4">
        <f>IFERROR(__xludf.DUMMYFUNCTION("""COMPUTED_VALUE"""),99.0)</f>
        <v>99</v>
      </c>
      <c r="H22" s="4">
        <f>IFERROR(__xludf.DUMMYFUNCTION("""COMPUTED_VALUE"""),96.0)</f>
        <v>96</v>
      </c>
      <c r="I22" s="4">
        <f>IFERROR(__xludf.DUMMYFUNCTION("""COMPUTED_VALUE"""),16.0)</f>
        <v>16</v>
      </c>
      <c r="K22" s="5" t="b">
        <f>BINGO(E22:I26,$K$6)</f>
        <v>0</v>
      </c>
      <c r="L22" s="5" t="b">
        <f t="shared" ref="L22:DF22" si="9">OR(K22, BINGO($E22:$I26,$K$6:L$6))</f>
        <v>0</v>
      </c>
      <c r="M22" s="5" t="b">
        <f t="shared" si="9"/>
        <v>0</v>
      </c>
      <c r="N22" s="5" t="b">
        <f t="shared" si="9"/>
        <v>0</v>
      </c>
      <c r="O22" s="5" t="b">
        <f t="shared" si="9"/>
        <v>0</v>
      </c>
      <c r="P22" s="5" t="b">
        <f t="shared" si="9"/>
        <v>0</v>
      </c>
      <c r="Q22" s="5" t="b">
        <f t="shared" si="9"/>
        <v>0</v>
      </c>
      <c r="R22" s="5" t="b">
        <f t="shared" si="9"/>
        <v>0</v>
      </c>
      <c r="S22" s="5" t="b">
        <f t="shared" si="9"/>
        <v>0</v>
      </c>
      <c r="T22" s="5" t="b">
        <f t="shared" si="9"/>
        <v>0</v>
      </c>
      <c r="U22" s="5" t="b">
        <f t="shared" si="9"/>
        <v>0</v>
      </c>
      <c r="V22" s="5" t="b">
        <f t="shared" si="9"/>
        <v>0</v>
      </c>
      <c r="W22" s="5" t="b">
        <f t="shared" si="9"/>
        <v>0</v>
      </c>
      <c r="X22" s="5" t="b">
        <f t="shared" si="9"/>
        <v>0</v>
      </c>
      <c r="Y22" s="5" t="b">
        <f t="shared" si="9"/>
        <v>0</v>
      </c>
      <c r="Z22" s="5" t="b">
        <f t="shared" si="9"/>
        <v>0</v>
      </c>
      <c r="AA22" s="5" t="b">
        <f t="shared" si="9"/>
        <v>0</v>
      </c>
      <c r="AB22" s="5" t="b">
        <f t="shared" si="9"/>
        <v>0</v>
      </c>
      <c r="AC22" s="5" t="b">
        <f t="shared" si="9"/>
        <v>0</v>
      </c>
      <c r="AD22" s="5" t="b">
        <f t="shared" si="9"/>
        <v>0</v>
      </c>
      <c r="AE22" s="5" t="b">
        <f t="shared" si="9"/>
        <v>0</v>
      </c>
      <c r="AF22" s="5" t="b">
        <f t="shared" si="9"/>
        <v>0</v>
      </c>
      <c r="AG22" s="5" t="b">
        <f t="shared" si="9"/>
        <v>0</v>
      </c>
      <c r="AH22" s="5" t="b">
        <f t="shared" si="9"/>
        <v>0</v>
      </c>
      <c r="AI22" s="5" t="b">
        <f t="shared" si="9"/>
        <v>0</v>
      </c>
      <c r="AJ22" s="5" t="b">
        <f t="shared" si="9"/>
        <v>0</v>
      </c>
      <c r="AK22" s="5" t="b">
        <f t="shared" si="9"/>
        <v>0</v>
      </c>
      <c r="AL22" s="5" t="b">
        <f t="shared" si="9"/>
        <v>0</v>
      </c>
      <c r="AM22" s="5" t="b">
        <f t="shared" si="9"/>
        <v>0</v>
      </c>
      <c r="AN22" s="5" t="b">
        <f t="shared" si="9"/>
        <v>0</v>
      </c>
      <c r="AO22" s="5" t="b">
        <f t="shared" si="9"/>
        <v>0</v>
      </c>
      <c r="AP22" s="5" t="b">
        <f t="shared" si="9"/>
        <v>0</v>
      </c>
      <c r="AQ22" s="5" t="b">
        <f t="shared" si="9"/>
        <v>0</v>
      </c>
      <c r="AR22" s="5" t="b">
        <f t="shared" si="9"/>
        <v>0</v>
      </c>
      <c r="AS22" s="5" t="b">
        <f t="shared" si="9"/>
        <v>0</v>
      </c>
      <c r="AT22" s="5" t="b">
        <f t="shared" si="9"/>
        <v>0</v>
      </c>
      <c r="AU22" s="5" t="b">
        <f t="shared" si="9"/>
        <v>0</v>
      </c>
      <c r="AV22" s="5" t="b">
        <f t="shared" si="9"/>
        <v>0</v>
      </c>
      <c r="AW22" s="5" t="b">
        <f t="shared" si="9"/>
        <v>0</v>
      </c>
      <c r="AX22" s="5" t="b">
        <f t="shared" si="9"/>
        <v>0</v>
      </c>
      <c r="AY22" s="5" t="b">
        <f t="shared" si="9"/>
        <v>0</v>
      </c>
      <c r="AZ22" s="5" t="b">
        <f t="shared" si="9"/>
        <v>0</v>
      </c>
      <c r="BA22" s="5" t="b">
        <f t="shared" si="9"/>
        <v>0</v>
      </c>
      <c r="BB22" s="5" t="b">
        <f t="shared" si="9"/>
        <v>0</v>
      </c>
      <c r="BC22" s="5" t="b">
        <f t="shared" si="9"/>
        <v>0</v>
      </c>
      <c r="BD22" s="5" t="b">
        <f t="shared" si="9"/>
        <v>0</v>
      </c>
      <c r="BE22" s="5" t="b">
        <f t="shared" si="9"/>
        <v>0</v>
      </c>
      <c r="BF22" s="5" t="b">
        <f t="shared" si="9"/>
        <v>0</v>
      </c>
      <c r="BG22" s="5" t="b">
        <f t="shared" si="9"/>
        <v>0</v>
      </c>
      <c r="BH22" s="5" t="b">
        <f t="shared" si="9"/>
        <v>0</v>
      </c>
      <c r="BI22" s="5" t="b">
        <f t="shared" si="9"/>
        <v>0</v>
      </c>
      <c r="BJ22" s="5" t="b">
        <f t="shared" si="9"/>
        <v>1</v>
      </c>
      <c r="BK22" s="5" t="b">
        <f t="shared" si="9"/>
        <v>1</v>
      </c>
      <c r="BL22" s="5" t="b">
        <f t="shared" si="9"/>
        <v>1</v>
      </c>
      <c r="BM22" s="5" t="b">
        <f t="shared" si="9"/>
        <v>1</v>
      </c>
      <c r="BN22" s="5" t="b">
        <f t="shared" si="9"/>
        <v>1</v>
      </c>
      <c r="BO22" s="5" t="b">
        <f t="shared" si="9"/>
        <v>1</v>
      </c>
      <c r="BP22" s="5" t="b">
        <f t="shared" si="9"/>
        <v>1</v>
      </c>
      <c r="BQ22" s="5" t="b">
        <f t="shared" si="9"/>
        <v>1</v>
      </c>
      <c r="BR22" s="5" t="b">
        <f t="shared" si="9"/>
        <v>1</v>
      </c>
      <c r="BS22" s="5" t="b">
        <f t="shared" si="9"/>
        <v>1</v>
      </c>
      <c r="BT22" s="5" t="b">
        <f t="shared" si="9"/>
        <v>1</v>
      </c>
      <c r="BU22" s="5" t="b">
        <f t="shared" si="9"/>
        <v>1</v>
      </c>
      <c r="BV22" s="5" t="b">
        <f t="shared" si="9"/>
        <v>1</v>
      </c>
      <c r="BW22" s="5" t="b">
        <f t="shared" si="9"/>
        <v>1</v>
      </c>
      <c r="BX22" s="5" t="b">
        <f t="shared" si="9"/>
        <v>1</v>
      </c>
      <c r="BY22" s="5" t="b">
        <f t="shared" si="9"/>
        <v>1</v>
      </c>
      <c r="BZ22" s="5" t="b">
        <f t="shared" si="9"/>
        <v>1</v>
      </c>
      <c r="CA22" s="5" t="b">
        <f t="shared" si="9"/>
        <v>1</v>
      </c>
      <c r="CB22" s="5" t="b">
        <f t="shared" si="9"/>
        <v>1</v>
      </c>
      <c r="CC22" s="5" t="b">
        <f t="shared" si="9"/>
        <v>1</v>
      </c>
      <c r="CD22" s="5" t="b">
        <f t="shared" si="9"/>
        <v>1</v>
      </c>
      <c r="CE22" s="5" t="b">
        <f t="shared" si="9"/>
        <v>1</v>
      </c>
      <c r="CF22" s="5" t="b">
        <f t="shared" si="9"/>
        <v>1</v>
      </c>
      <c r="CG22" s="5" t="b">
        <f t="shared" si="9"/>
        <v>1</v>
      </c>
      <c r="CH22" s="5" t="b">
        <f t="shared" si="9"/>
        <v>1</v>
      </c>
      <c r="CI22" s="5" t="b">
        <f t="shared" si="9"/>
        <v>1</v>
      </c>
      <c r="CJ22" s="5" t="b">
        <f t="shared" si="9"/>
        <v>1</v>
      </c>
      <c r="CK22" s="5" t="b">
        <f t="shared" si="9"/>
        <v>1</v>
      </c>
      <c r="CL22" s="5" t="b">
        <f t="shared" si="9"/>
        <v>1</v>
      </c>
      <c r="CM22" s="5" t="b">
        <f t="shared" si="9"/>
        <v>1</v>
      </c>
      <c r="CN22" s="5" t="b">
        <f t="shared" si="9"/>
        <v>1</v>
      </c>
      <c r="CO22" s="5" t="b">
        <f t="shared" si="9"/>
        <v>1</v>
      </c>
      <c r="CP22" s="5" t="b">
        <f t="shared" si="9"/>
        <v>1</v>
      </c>
      <c r="CQ22" s="5" t="b">
        <f t="shared" si="9"/>
        <v>1</v>
      </c>
      <c r="CR22" s="5" t="b">
        <f t="shared" si="9"/>
        <v>1</v>
      </c>
      <c r="CS22" s="5" t="b">
        <f t="shared" si="9"/>
        <v>1</v>
      </c>
      <c r="CT22" s="5" t="b">
        <f t="shared" si="9"/>
        <v>1</v>
      </c>
      <c r="CU22" s="5" t="b">
        <f t="shared" si="9"/>
        <v>1</v>
      </c>
      <c r="CV22" s="5" t="b">
        <f t="shared" si="9"/>
        <v>1</v>
      </c>
      <c r="CW22" s="5" t="b">
        <f t="shared" si="9"/>
        <v>1</v>
      </c>
      <c r="CX22" s="5" t="b">
        <f t="shared" si="9"/>
        <v>1</v>
      </c>
      <c r="CY22" s="5" t="b">
        <f t="shared" si="9"/>
        <v>1</v>
      </c>
      <c r="CZ22" s="5" t="b">
        <f t="shared" si="9"/>
        <v>1</v>
      </c>
      <c r="DA22" s="5" t="b">
        <f t="shared" si="9"/>
        <v>1</v>
      </c>
      <c r="DB22" s="5" t="b">
        <f t="shared" si="9"/>
        <v>1</v>
      </c>
      <c r="DC22" s="5" t="b">
        <f t="shared" si="9"/>
        <v>1</v>
      </c>
      <c r="DD22" s="5" t="b">
        <f t="shared" si="9"/>
        <v>1</v>
      </c>
      <c r="DE22" s="5" t="b">
        <f t="shared" si="9"/>
        <v>1</v>
      </c>
      <c r="DF22" s="5" t="b">
        <f t="shared" si="9"/>
        <v>1</v>
      </c>
    </row>
    <row r="23">
      <c r="A23" s="3" t="s">
        <v>24</v>
      </c>
      <c r="B23" s="2">
        <v>16.0</v>
      </c>
      <c r="C23" s="4">
        <f t="shared" si="2"/>
        <v>3</v>
      </c>
      <c r="D23" s="4">
        <f t="shared" si="3"/>
        <v>1</v>
      </c>
      <c r="E23" s="4">
        <f>IFERROR(__xludf.DUMMYFUNCTION("SPLIT(A23,"" "")"),61.0)</f>
        <v>61</v>
      </c>
      <c r="F23" s="4">
        <f>IFERROR(__xludf.DUMMYFUNCTION("""COMPUTED_VALUE"""),37.0)</f>
        <v>37</v>
      </c>
      <c r="G23" s="4">
        <f>IFERROR(__xludf.DUMMYFUNCTION("""COMPUTED_VALUE"""),91.0)</f>
        <v>91</v>
      </c>
      <c r="H23" s="4">
        <f>IFERROR(__xludf.DUMMYFUNCTION("""COMPUTED_VALUE"""),92.0)</f>
        <v>92</v>
      </c>
      <c r="I23" s="4">
        <f>IFERROR(__xludf.DUMMYFUNCTION("""COMPUTED_VALUE"""),23.0)</f>
        <v>23</v>
      </c>
      <c r="K23" s="4" t="str">
        <f>IF(K22,SUMOFUNMARKED(E22:I26,$K$6)*LASTCALLED($K$6),)</f>
        <v/>
      </c>
      <c r="L23" s="4" t="str">
        <f t="shared" ref="L23:DF23" si="10">IF(AND(L22,NOT(K22)),SUMOFUNMARKED($E22:$I26,$K$6:L$6)*LASTCALLED($K$6:L$6),)</f>
        <v/>
      </c>
      <c r="M23" s="4" t="str">
        <f t="shared" si="10"/>
        <v/>
      </c>
      <c r="N23" s="4" t="str">
        <f t="shared" si="10"/>
        <v/>
      </c>
      <c r="O23" s="4" t="str">
        <f t="shared" si="10"/>
        <v/>
      </c>
      <c r="P23" s="4" t="str">
        <f t="shared" si="10"/>
        <v/>
      </c>
      <c r="Q23" s="4" t="str">
        <f t="shared" si="10"/>
        <v/>
      </c>
      <c r="R23" s="4" t="str">
        <f t="shared" si="10"/>
        <v/>
      </c>
      <c r="S23" s="4" t="str">
        <f t="shared" si="10"/>
        <v/>
      </c>
      <c r="T23" s="4" t="str">
        <f t="shared" si="10"/>
        <v/>
      </c>
      <c r="U23" s="4" t="str">
        <f t="shared" si="10"/>
        <v/>
      </c>
      <c r="V23" s="4" t="str">
        <f t="shared" si="10"/>
        <v/>
      </c>
      <c r="W23" s="4" t="str">
        <f t="shared" si="10"/>
        <v/>
      </c>
      <c r="X23" s="4" t="str">
        <f t="shared" si="10"/>
        <v/>
      </c>
      <c r="Y23" s="4" t="str">
        <f t="shared" si="10"/>
        <v/>
      </c>
      <c r="Z23" s="4" t="str">
        <f t="shared" si="10"/>
        <v/>
      </c>
      <c r="AA23" s="4" t="str">
        <f t="shared" si="10"/>
        <v/>
      </c>
      <c r="AB23" s="4" t="str">
        <f t="shared" si="10"/>
        <v/>
      </c>
      <c r="AC23" s="4" t="str">
        <f t="shared" si="10"/>
        <v/>
      </c>
      <c r="AD23" s="4" t="str">
        <f t="shared" si="10"/>
        <v/>
      </c>
      <c r="AE23" s="4" t="str">
        <f t="shared" si="10"/>
        <v/>
      </c>
      <c r="AF23" s="4" t="str">
        <f t="shared" si="10"/>
        <v/>
      </c>
      <c r="AG23" s="4" t="str">
        <f t="shared" si="10"/>
        <v/>
      </c>
      <c r="AH23" s="4" t="str">
        <f t="shared" si="10"/>
        <v/>
      </c>
      <c r="AI23" s="4" t="str">
        <f t="shared" si="10"/>
        <v/>
      </c>
      <c r="AJ23" s="4" t="str">
        <f t="shared" si="10"/>
        <v/>
      </c>
      <c r="AK23" s="4" t="str">
        <f t="shared" si="10"/>
        <v/>
      </c>
      <c r="AL23" s="4" t="str">
        <f t="shared" si="10"/>
        <v/>
      </c>
      <c r="AM23" s="4" t="str">
        <f t="shared" si="10"/>
        <v/>
      </c>
      <c r="AN23" s="4" t="str">
        <f t="shared" si="10"/>
        <v/>
      </c>
      <c r="AO23" s="4" t="str">
        <f t="shared" si="10"/>
        <v/>
      </c>
      <c r="AP23" s="4" t="str">
        <f t="shared" si="10"/>
        <v/>
      </c>
      <c r="AQ23" s="4" t="str">
        <f t="shared" si="10"/>
        <v/>
      </c>
      <c r="AR23" s="4" t="str">
        <f t="shared" si="10"/>
        <v/>
      </c>
      <c r="AS23" s="4" t="str">
        <f t="shared" si="10"/>
        <v/>
      </c>
      <c r="AT23" s="4" t="str">
        <f t="shared" si="10"/>
        <v/>
      </c>
      <c r="AU23" s="4" t="str">
        <f t="shared" si="10"/>
        <v/>
      </c>
      <c r="AV23" s="4" t="str">
        <f t="shared" si="10"/>
        <v/>
      </c>
      <c r="AW23" s="4" t="str">
        <f t="shared" si="10"/>
        <v/>
      </c>
      <c r="AX23" s="4" t="str">
        <f t="shared" si="10"/>
        <v/>
      </c>
      <c r="AY23" s="4" t="str">
        <f t="shared" si="10"/>
        <v/>
      </c>
      <c r="AZ23" s="4" t="str">
        <f t="shared" si="10"/>
        <v/>
      </c>
      <c r="BA23" s="4" t="str">
        <f t="shared" si="10"/>
        <v/>
      </c>
      <c r="BB23" s="4" t="str">
        <f t="shared" si="10"/>
        <v/>
      </c>
      <c r="BC23" s="4" t="str">
        <f t="shared" si="10"/>
        <v/>
      </c>
      <c r="BD23" s="4" t="str">
        <f t="shared" si="10"/>
        <v/>
      </c>
      <c r="BE23" s="4" t="str">
        <f t="shared" si="10"/>
        <v/>
      </c>
      <c r="BF23" s="4" t="str">
        <f t="shared" si="10"/>
        <v/>
      </c>
      <c r="BG23" s="4" t="str">
        <f t="shared" si="10"/>
        <v/>
      </c>
      <c r="BH23" s="4" t="str">
        <f t="shared" si="10"/>
        <v/>
      </c>
      <c r="BI23" s="4" t="str">
        <f t="shared" si="10"/>
        <v/>
      </c>
      <c r="BJ23" s="4">
        <f t="shared" si="10"/>
        <v>14469</v>
      </c>
      <c r="BK23" s="4" t="str">
        <f t="shared" si="10"/>
        <v/>
      </c>
      <c r="BL23" s="4" t="str">
        <f t="shared" si="10"/>
        <v/>
      </c>
      <c r="BM23" s="4" t="str">
        <f t="shared" si="10"/>
        <v/>
      </c>
      <c r="BN23" s="4" t="str">
        <f t="shared" si="10"/>
        <v/>
      </c>
      <c r="BO23" s="4" t="str">
        <f t="shared" si="10"/>
        <v/>
      </c>
      <c r="BP23" s="4" t="str">
        <f t="shared" si="10"/>
        <v/>
      </c>
      <c r="BQ23" s="4" t="str">
        <f t="shared" si="10"/>
        <v/>
      </c>
      <c r="BR23" s="4" t="str">
        <f t="shared" si="10"/>
        <v/>
      </c>
      <c r="BS23" s="4" t="str">
        <f t="shared" si="10"/>
        <v/>
      </c>
      <c r="BT23" s="4" t="str">
        <f t="shared" si="10"/>
        <v/>
      </c>
      <c r="BU23" s="4" t="str">
        <f t="shared" si="10"/>
        <v/>
      </c>
      <c r="BV23" s="4" t="str">
        <f t="shared" si="10"/>
        <v/>
      </c>
      <c r="BW23" s="4" t="str">
        <f t="shared" si="10"/>
        <v/>
      </c>
      <c r="BX23" s="4" t="str">
        <f t="shared" si="10"/>
        <v/>
      </c>
      <c r="BY23" s="4" t="str">
        <f t="shared" si="10"/>
        <v/>
      </c>
      <c r="BZ23" s="4" t="str">
        <f t="shared" si="10"/>
        <v/>
      </c>
      <c r="CA23" s="4" t="str">
        <f t="shared" si="10"/>
        <v/>
      </c>
      <c r="CB23" s="4" t="str">
        <f t="shared" si="10"/>
        <v/>
      </c>
      <c r="CC23" s="4" t="str">
        <f t="shared" si="10"/>
        <v/>
      </c>
      <c r="CD23" s="4" t="str">
        <f t="shared" si="10"/>
        <v/>
      </c>
      <c r="CE23" s="4" t="str">
        <f t="shared" si="10"/>
        <v/>
      </c>
      <c r="CF23" s="4" t="str">
        <f t="shared" si="10"/>
        <v/>
      </c>
      <c r="CG23" s="4" t="str">
        <f t="shared" si="10"/>
        <v/>
      </c>
      <c r="CH23" s="4" t="str">
        <f t="shared" si="10"/>
        <v/>
      </c>
      <c r="CI23" s="4" t="str">
        <f t="shared" si="10"/>
        <v/>
      </c>
      <c r="CJ23" s="4" t="str">
        <f t="shared" si="10"/>
        <v/>
      </c>
      <c r="CK23" s="4" t="str">
        <f t="shared" si="10"/>
        <v/>
      </c>
      <c r="CL23" s="4" t="str">
        <f t="shared" si="10"/>
        <v/>
      </c>
      <c r="CM23" s="4" t="str">
        <f t="shared" si="10"/>
        <v/>
      </c>
      <c r="CN23" s="4" t="str">
        <f t="shared" si="10"/>
        <v/>
      </c>
      <c r="CO23" s="4" t="str">
        <f t="shared" si="10"/>
        <v/>
      </c>
      <c r="CP23" s="4" t="str">
        <f t="shared" si="10"/>
        <v/>
      </c>
      <c r="CQ23" s="4" t="str">
        <f t="shared" si="10"/>
        <v/>
      </c>
      <c r="CR23" s="4" t="str">
        <f t="shared" si="10"/>
        <v/>
      </c>
      <c r="CS23" s="4" t="str">
        <f t="shared" si="10"/>
        <v/>
      </c>
      <c r="CT23" s="4" t="str">
        <f t="shared" si="10"/>
        <v/>
      </c>
      <c r="CU23" s="4" t="str">
        <f t="shared" si="10"/>
        <v/>
      </c>
      <c r="CV23" s="4" t="str">
        <f t="shared" si="10"/>
        <v/>
      </c>
      <c r="CW23" s="4" t="str">
        <f t="shared" si="10"/>
        <v/>
      </c>
      <c r="CX23" s="4" t="str">
        <f t="shared" si="10"/>
        <v/>
      </c>
      <c r="CY23" s="4" t="str">
        <f t="shared" si="10"/>
        <v/>
      </c>
      <c r="CZ23" s="4" t="str">
        <f t="shared" si="10"/>
        <v/>
      </c>
      <c r="DA23" s="4" t="str">
        <f t="shared" si="10"/>
        <v/>
      </c>
      <c r="DB23" s="4" t="str">
        <f t="shared" si="10"/>
        <v/>
      </c>
      <c r="DC23" s="4" t="str">
        <f t="shared" si="10"/>
        <v/>
      </c>
      <c r="DD23" s="4" t="str">
        <f t="shared" si="10"/>
        <v/>
      </c>
      <c r="DE23" s="4" t="str">
        <f t="shared" si="10"/>
        <v/>
      </c>
      <c r="DF23" s="4" t="str">
        <f t="shared" si="10"/>
        <v/>
      </c>
    </row>
    <row r="24">
      <c r="A24" s="3" t="s">
        <v>25</v>
      </c>
      <c r="B24" s="2">
        <v>17.0</v>
      </c>
      <c r="C24" s="4">
        <f t="shared" si="2"/>
        <v>3</v>
      </c>
      <c r="D24" s="4">
        <f t="shared" si="3"/>
        <v>2</v>
      </c>
      <c r="E24" s="4">
        <f>IFERROR(__xludf.DUMMYFUNCTION("SPLIT(A24,"" "")"),46.0)</f>
        <v>46</v>
      </c>
      <c r="F24" s="4">
        <f>IFERROR(__xludf.DUMMYFUNCTION("""COMPUTED_VALUE"""),8.0)</f>
        <v>8</v>
      </c>
      <c r="G24" s="4">
        <f>IFERROR(__xludf.DUMMYFUNCTION("""COMPUTED_VALUE"""),36.0)</f>
        <v>36</v>
      </c>
      <c r="H24" s="4">
        <f>IFERROR(__xludf.DUMMYFUNCTION("""COMPUTED_VALUE"""),9.0)</f>
        <v>9</v>
      </c>
      <c r="I24" s="4">
        <f>IFERROR(__xludf.DUMMYFUNCTION("""COMPUTED_VALUE"""),42.0)</f>
        <v>42</v>
      </c>
      <c r="K24" s="6"/>
    </row>
    <row r="25">
      <c r="A25" s="3" t="s">
        <v>26</v>
      </c>
      <c r="B25" s="2">
        <v>18.0</v>
      </c>
      <c r="C25" s="4">
        <f t="shared" si="2"/>
        <v>3</v>
      </c>
      <c r="D25" s="4">
        <f t="shared" si="3"/>
        <v>3</v>
      </c>
      <c r="E25" s="4">
        <f>IFERROR(__xludf.DUMMYFUNCTION("SPLIT(A25,"" "")"),3.0)</f>
        <v>3</v>
      </c>
      <c r="F25" s="4">
        <f>IFERROR(__xludf.DUMMYFUNCTION("""COMPUTED_VALUE"""),32.0)</f>
        <v>32</v>
      </c>
      <c r="G25" s="4">
        <f>IFERROR(__xludf.DUMMYFUNCTION("""COMPUTED_VALUE"""),49.0)</f>
        <v>49</v>
      </c>
      <c r="H25" s="4">
        <f>IFERROR(__xludf.DUMMYFUNCTION("""COMPUTED_VALUE"""),64.0)</f>
        <v>64</v>
      </c>
      <c r="I25" s="4">
        <f>IFERROR(__xludf.DUMMYFUNCTION("""COMPUTED_VALUE"""),48.0)</f>
        <v>48</v>
      </c>
    </row>
    <row r="26">
      <c r="A26" s="3" t="s">
        <v>27</v>
      </c>
      <c r="B26" s="2">
        <v>19.0</v>
      </c>
      <c r="C26" s="4">
        <f t="shared" si="2"/>
        <v>3</v>
      </c>
      <c r="D26" s="4">
        <f t="shared" si="3"/>
        <v>4</v>
      </c>
      <c r="E26" s="4">
        <f>IFERROR(__xludf.DUMMYFUNCTION("SPLIT(A26,"" "")"),15.0)</f>
        <v>15</v>
      </c>
      <c r="F26" s="4">
        <f>IFERROR(__xludf.DUMMYFUNCTION("""COMPUTED_VALUE"""),2.0)</f>
        <v>2</v>
      </c>
      <c r="G26" s="4">
        <f>IFERROR(__xludf.DUMMYFUNCTION("""COMPUTED_VALUE"""),47.0)</f>
        <v>47</v>
      </c>
      <c r="H26" s="4">
        <f>IFERROR(__xludf.DUMMYFUNCTION("""COMPUTED_VALUE"""),53.0)</f>
        <v>53</v>
      </c>
      <c r="I26" s="4">
        <f>IFERROR(__xludf.DUMMYFUNCTION("""COMPUTED_VALUE"""),55.0)</f>
        <v>55</v>
      </c>
    </row>
    <row r="27">
      <c r="A27" s="3" t="s">
        <v>28</v>
      </c>
      <c r="B27" s="2">
        <v>20.0</v>
      </c>
      <c r="C27" s="4">
        <f t="shared" si="2"/>
        <v>4</v>
      </c>
      <c r="D27" s="4">
        <f t="shared" si="3"/>
        <v>0</v>
      </c>
      <c r="E27" s="4">
        <f>IFERROR(__xludf.DUMMYFUNCTION("SPLIT(A27,"" "")"),28.0)</f>
        <v>28</v>
      </c>
      <c r="F27" s="4">
        <f>IFERROR(__xludf.DUMMYFUNCTION("""COMPUTED_VALUE"""),40.0)</f>
        <v>40</v>
      </c>
      <c r="G27" s="4">
        <f>IFERROR(__xludf.DUMMYFUNCTION("""COMPUTED_VALUE"""),96.0)</f>
        <v>96</v>
      </c>
      <c r="H27" s="4">
        <f>IFERROR(__xludf.DUMMYFUNCTION("""COMPUTED_VALUE"""),38.0)</f>
        <v>38</v>
      </c>
      <c r="I27" s="4">
        <f>IFERROR(__xludf.DUMMYFUNCTION("""COMPUTED_VALUE"""),9.0)</f>
        <v>9</v>
      </c>
      <c r="K27" s="5" t="b">
        <f>BINGO(E27:I31,$K$6)</f>
        <v>0</v>
      </c>
      <c r="L27" s="5" t="b">
        <f t="shared" ref="L27:DF27" si="11">OR(K27, BINGO($E27:$I31,$K$6:L$6))</f>
        <v>0</v>
      </c>
      <c r="M27" s="5" t="b">
        <f t="shared" si="11"/>
        <v>0</v>
      </c>
      <c r="N27" s="5" t="b">
        <f t="shared" si="11"/>
        <v>0</v>
      </c>
      <c r="O27" s="5" t="b">
        <f t="shared" si="11"/>
        <v>0</v>
      </c>
      <c r="P27" s="5" t="b">
        <f t="shared" si="11"/>
        <v>0</v>
      </c>
      <c r="Q27" s="5" t="b">
        <f t="shared" si="11"/>
        <v>0</v>
      </c>
      <c r="R27" s="5" t="b">
        <f t="shared" si="11"/>
        <v>0</v>
      </c>
      <c r="S27" s="5" t="b">
        <f t="shared" si="11"/>
        <v>0</v>
      </c>
      <c r="T27" s="5" t="b">
        <f t="shared" si="11"/>
        <v>0</v>
      </c>
      <c r="U27" s="5" t="b">
        <f t="shared" si="11"/>
        <v>0</v>
      </c>
      <c r="V27" s="5" t="b">
        <f t="shared" si="11"/>
        <v>0</v>
      </c>
      <c r="W27" s="5" t="b">
        <f t="shared" si="11"/>
        <v>0</v>
      </c>
      <c r="X27" s="5" t="b">
        <f t="shared" si="11"/>
        <v>0</v>
      </c>
      <c r="Y27" s="5" t="b">
        <f t="shared" si="11"/>
        <v>0</v>
      </c>
      <c r="Z27" s="5" t="b">
        <f t="shared" si="11"/>
        <v>0</v>
      </c>
      <c r="AA27" s="5" t="b">
        <f t="shared" si="11"/>
        <v>0</v>
      </c>
      <c r="AB27" s="5" t="b">
        <f t="shared" si="11"/>
        <v>0</v>
      </c>
      <c r="AC27" s="5" t="b">
        <f t="shared" si="11"/>
        <v>0</v>
      </c>
      <c r="AD27" s="5" t="b">
        <f t="shared" si="11"/>
        <v>0</v>
      </c>
      <c r="AE27" s="5" t="b">
        <f t="shared" si="11"/>
        <v>0</v>
      </c>
      <c r="AF27" s="5" t="b">
        <f t="shared" si="11"/>
        <v>0</v>
      </c>
      <c r="AG27" s="5" t="b">
        <f t="shared" si="11"/>
        <v>0</v>
      </c>
      <c r="AH27" s="5" t="b">
        <f t="shared" si="11"/>
        <v>0</v>
      </c>
      <c r="AI27" s="5" t="b">
        <f t="shared" si="11"/>
        <v>0</v>
      </c>
      <c r="AJ27" s="5" t="b">
        <f t="shared" si="11"/>
        <v>0</v>
      </c>
      <c r="AK27" s="5" t="b">
        <f t="shared" si="11"/>
        <v>0</v>
      </c>
      <c r="AL27" s="5" t="b">
        <f t="shared" si="11"/>
        <v>0</v>
      </c>
      <c r="AM27" s="5" t="b">
        <f t="shared" si="11"/>
        <v>0</v>
      </c>
      <c r="AN27" s="5" t="b">
        <f t="shared" si="11"/>
        <v>0</v>
      </c>
      <c r="AO27" s="5" t="b">
        <f t="shared" si="11"/>
        <v>0</v>
      </c>
      <c r="AP27" s="5" t="b">
        <f t="shared" si="11"/>
        <v>0</v>
      </c>
      <c r="AQ27" s="5" t="b">
        <f t="shared" si="11"/>
        <v>0</v>
      </c>
      <c r="AR27" s="5" t="b">
        <f t="shared" si="11"/>
        <v>0</v>
      </c>
      <c r="AS27" s="5" t="b">
        <f t="shared" si="11"/>
        <v>0</v>
      </c>
      <c r="AT27" s="5" t="b">
        <f t="shared" si="11"/>
        <v>0</v>
      </c>
      <c r="AU27" s="5" t="b">
        <f t="shared" si="11"/>
        <v>0</v>
      </c>
      <c r="AV27" s="5" t="b">
        <f t="shared" si="11"/>
        <v>0</v>
      </c>
      <c r="AW27" s="5" t="b">
        <f t="shared" si="11"/>
        <v>0</v>
      </c>
      <c r="AX27" s="5" t="b">
        <f t="shared" si="11"/>
        <v>0</v>
      </c>
      <c r="AY27" s="5" t="b">
        <f t="shared" si="11"/>
        <v>0</v>
      </c>
      <c r="AZ27" s="5" t="b">
        <f t="shared" si="11"/>
        <v>0</v>
      </c>
      <c r="BA27" s="5" t="b">
        <f t="shared" si="11"/>
        <v>0</v>
      </c>
      <c r="BB27" s="5" t="b">
        <f t="shared" si="11"/>
        <v>0</v>
      </c>
      <c r="BC27" s="5" t="b">
        <f t="shared" si="11"/>
        <v>0</v>
      </c>
      <c r="BD27" s="5" t="b">
        <f t="shared" si="11"/>
        <v>0</v>
      </c>
      <c r="BE27" s="5" t="b">
        <f t="shared" si="11"/>
        <v>0</v>
      </c>
      <c r="BF27" s="5" t="b">
        <f t="shared" si="11"/>
        <v>0</v>
      </c>
      <c r="BG27" s="5" t="b">
        <f t="shared" si="11"/>
        <v>0</v>
      </c>
      <c r="BH27" s="5" t="b">
        <f t="shared" si="11"/>
        <v>0</v>
      </c>
      <c r="BI27" s="5" t="b">
        <f t="shared" si="11"/>
        <v>0</v>
      </c>
      <c r="BJ27" s="5" t="b">
        <f t="shared" si="11"/>
        <v>0</v>
      </c>
      <c r="BK27" s="5" t="b">
        <f t="shared" si="11"/>
        <v>0</v>
      </c>
      <c r="BL27" s="5" t="b">
        <f t="shared" si="11"/>
        <v>0</v>
      </c>
      <c r="BM27" s="5" t="b">
        <f t="shared" si="11"/>
        <v>1</v>
      </c>
      <c r="BN27" s="5" t="b">
        <f t="shared" si="11"/>
        <v>1</v>
      </c>
      <c r="BO27" s="5" t="b">
        <f t="shared" si="11"/>
        <v>1</v>
      </c>
      <c r="BP27" s="5" t="b">
        <f t="shared" si="11"/>
        <v>1</v>
      </c>
      <c r="BQ27" s="5" t="b">
        <f t="shared" si="11"/>
        <v>1</v>
      </c>
      <c r="BR27" s="5" t="b">
        <f t="shared" si="11"/>
        <v>1</v>
      </c>
      <c r="BS27" s="5" t="b">
        <f t="shared" si="11"/>
        <v>1</v>
      </c>
      <c r="BT27" s="5" t="b">
        <f t="shared" si="11"/>
        <v>1</v>
      </c>
      <c r="BU27" s="5" t="b">
        <f t="shared" si="11"/>
        <v>1</v>
      </c>
      <c r="BV27" s="5" t="b">
        <f t="shared" si="11"/>
        <v>1</v>
      </c>
      <c r="BW27" s="5" t="b">
        <f t="shared" si="11"/>
        <v>1</v>
      </c>
      <c r="BX27" s="5" t="b">
        <f t="shared" si="11"/>
        <v>1</v>
      </c>
      <c r="BY27" s="5" t="b">
        <f t="shared" si="11"/>
        <v>1</v>
      </c>
      <c r="BZ27" s="5" t="b">
        <f t="shared" si="11"/>
        <v>1</v>
      </c>
      <c r="CA27" s="5" t="b">
        <f t="shared" si="11"/>
        <v>1</v>
      </c>
      <c r="CB27" s="5" t="b">
        <f t="shared" si="11"/>
        <v>1</v>
      </c>
      <c r="CC27" s="5" t="b">
        <f t="shared" si="11"/>
        <v>1</v>
      </c>
      <c r="CD27" s="5" t="b">
        <f t="shared" si="11"/>
        <v>1</v>
      </c>
      <c r="CE27" s="5" t="b">
        <f t="shared" si="11"/>
        <v>1</v>
      </c>
      <c r="CF27" s="5" t="b">
        <f t="shared" si="11"/>
        <v>1</v>
      </c>
      <c r="CG27" s="5" t="b">
        <f t="shared" si="11"/>
        <v>1</v>
      </c>
      <c r="CH27" s="5" t="b">
        <f t="shared" si="11"/>
        <v>1</v>
      </c>
      <c r="CI27" s="5" t="b">
        <f t="shared" si="11"/>
        <v>1</v>
      </c>
      <c r="CJ27" s="5" t="b">
        <f t="shared" si="11"/>
        <v>1</v>
      </c>
      <c r="CK27" s="5" t="b">
        <f t="shared" si="11"/>
        <v>1</v>
      </c>
      <c r="CL27" s="5" t="b">
        <f t="shared" si="11"/>
        <v>1</v>
      </c>
      <c r="CM27" s="5" t="b">
        <f t="shared" si="11"/>
        <v>1</v>
      </c>
      <c r="CN27" s="5" t="b">
        <f t="shared" si="11"/>
        <v>1</v>
      </c>
      <c r="CO27" s="5" t="b">
        <f t="shared" si="11"/>
        <v>1</v>
      </c>
      <c r="CP27" s="5" t="b">
        <f t="shared" si="11"/>
        <v>1</v>
      </c>
      <c r="CQ27" s="5" t="b">
        <f t="shared" si="11"/>
        <v>1</v>
      </c>
      <c r="CR27" s="5" t="b">
        <f t="shared" si="11"/>
        <v>1</v>
      </c>
      <c r="CS27" s="5" t="b">
        <f t="shared" si="11"/>
        <v>1</v>
      </c>
      <c r="CT27" s="5" t="b">
        <f t="shared" si="11"/>
        <v>1</v>
      </c>
      <c r="CU27" s="5" t="b">
        <f t="shared" si="11"/>
        <v>1</v>
      </c>
      <c r="CV27" s="5" t="b">
        <f t="shared" si="11"/>
        <v>1</v>
      </c>
      <c r="CW27" s="5" t="b">
        <f t="shared" si="11"/>
        <v>1</v>
      </c>
      <c r="CX27" s="5" t="b">
        <f t="shared" si="11"/>
        <v>1</v>
      </c>
      <c r="CY27" s="5" t="b">
        <f t="shared" si="11"/>
        <v>1</v>
      </c>
      <c r="CZ27" s="5" t="b">
        <f t="shared" si="11"/>
        <v>1</v>
      </c>
      <c r="DA27" s="5" t="b">
        <f t="shared" si="11"/>
        <v>1</v>
      </c>
      <c r="DB27" s="5" t="b">
        <f t="shared" si="11"/>
        <v>1</v>
      </c>
      <c r="DC27" s="5" t="b">
        <f t="shared" si="11"/>
        <v>1</v>
      </c>
      <c r="DD27" s="5" t="b">
        <f t="shared" si="11"/>
        <v>1</v>
      </c>
      <c r="DE27" s="5" t="b">
        <f t="shared" si="11"/>
        <v>1</v>
      </c>
      <c r="DF27" s="5" t="b">
        <f t="shared" si="11"/>
        <v>1</v>
      </c>
    </row>
    <row r="28">
      <c r="A28" s="3" t="s">
        <v>29</v>
      </c>
      <c r="B28" s="2">
        <v>21.0</v>
      </c>
      <c r="C28" s="4">
        <f t="shared" si="2"/>
        <v>4</v>
      </c>
      <c r="D28" s="4">
        <f t="shared" si="3"/>
        <v>1</v>
      </c>
      <c r="E28" s="4">
        <f>IFERROR(__xludf.DUMMYFUNCTION("SPLIT(A28,"" "")"),33.0)</f>
        <v>33</v>
      </c>
      <c r="F28" s="4">
        <f>IFERROR(__xludf.DUMMYFUNCTION("""COMPUTED_VALUE"""),11.0)</f>
        <v>11</v>
      </c>
      <c r="G28" s="4">
        <f>IFERROR(__xludf.DUMMYFUNCTION("""COMPUTED_VALUE"""),65.0)</f>
        <v>65</v>
      </c>
      <c r="H28" s="4">
        <f>IFERROR(__xludf.DUMMYFUNCTION("""COMPUTED_VALUE"""),76.0)</f>
        <v>76</v>
      </c>
      <c r="I28" s="4">
        <f>IFERROR(__xludf.DUMMYFUNCTION("""COMPUTED_VALUE"""),13.0)</f>
        <v>13</v>
      </c>
      <c r="K28" s="4" t="str">
        <f>IF(K27,SUMOFUNMARKED(E27:I31,$K$6)*LASTCALLED($K$6),)</f>
        <v/>
      </c>
      <c r="L28" s="4" t="str">
        <f t="shared" ref="L28:DF28" si="12">IF(AND(L27,NOT(K27)),SUMOFUNMARKED($E27:$I31,$K$6:L$6)*LASTCALLED($K$6:L$6),)</f>
        <v/>
      </c>
      <c r="M28" s="4" t="str">
        <f t="shared" si="12"/>
        <v/>
      </c>
      <c r="N28" s="4" t="str">
        <f t="shared" si="12"/>
        <v/>
      </c>
      <c r="O28" s="4" t="str">
        <f t="shared" si="12"/>
        <v/>
      </c>
      <c r="P28" s="4" t="str">
        <f t="shared" si="12"/>
        <v/>
      </c>
      <c r="Q28" s="4" t="str">
        <f t="shared" si="12"/>
        <v/>
      </c>
      <c r="R28" s="4" t="str">
        <f t="shared" si="12"/>
        <v/>
      </c>
      <c r="S28" s="4" t="str">
        <f t="shared" si="12"/>
        <v/>
      </c>
      <c r="T28" s="4" t="str">
        <f t="shared" si="12"/>
        <v/>
      </c>
      <c r="U28" s="4" t="str">
        <f t="shared" si="12"/>
        <v/>
      </c>
      <c r="V28" s="4" t="str">
        <f t="shared" si="12"/>
        <v/>
      </c>
      <c r="W28" s="4" t="str">
        <f t="shared" si="12"/>
        <v/>
      </c>
      <c r="X28" s="4" t="str">
        <f t="shared" si="12"/>
        <v/>
      </c>
      <c r="Y28" s="4" t="str">
        <f t="shared" si="12"/>
        <v/>
      </c>
      <c r="Z28" s="4" t="str">
        <f t="shared" si="12"/>
        <v/>
      </c>
      <c r="AA28" s="4" t="str">
        <f t="shared" si="12"/>
        <v/>
      </c>
      <c r="AB28" s="4" t="str">
        <f t="shared" si="12"/>
        <v/>
      </c>
      <c r="AC28" s="4" t="str">
        <f t="shared" si="12"/>
        <v/>
      </c>
      <c r="AD28" s="4" t="str">
        <f t="shared" si="12"/>
        <v/>
      </c>
      <c r="AE28" s="4" t="str">
        <f t="shared" si="12"/>
        <v/>
      </c>
      <c r="AF28" s="4" t="str">
        <f t="shared" si="12"/>
        <v/>
      </c>
      <c r="AG28" s="4" t="str">
        <f t="shared" si="12"/>
        <v/>
      </c>
      <c r="AH28" s="4" t="str">
        <f t="shared" si="12"/>
        <v/>
      </c>
      <c r="AI28" s="4" t="str">
        <f t="shared" si="12"/>
        <v/>
      </c>
      <c r="AJ28" s="4" t="str">
        <f t="shared" si="12"/>
        <v/>
      </c>
      <c r="AK28" s="4" t="str">
        <f t="shared" si="12"/>
        <v/>
      </c>
      <c r="AL28" s="4" t="str">
        <f t="shared" si="12"/>
        <v/>
      </c>
      <c r="AM28" s="4" t="str">
        <f t="shared" si="12"/>
        <v/>
      </c>
      <c r="AN28" s="4" t="str">
        <f t="shared" si="12"/>
        <v/>
      </c>
      <c r="AO28" s="4" t="str">
        <f t="shared" si="12"/>
        <v/>
      </c>
      <c r="AP28" s="4" t="str">
        <f t="shared" si="12"/>
        <v/>
      </c>
      <c r="AQ28" s="4" t="str">
        <f t="shared" si="12"/>
        <v/>
      </c>
      <c r="AR28" s="4" t="str">
        <f t="shared" si="12"/>
        <v/>
      </c>
      <c r="AS28" s="4" t="str">
        <f t="shared" si="12"/>
        <v/>
      </c>
      <c r="AT28" s="4" t="str">
        <f t="shared" si="12"/>
        <v/>
      </c>
      <c r="AU28" s="4" t="str">
        <f t="shared" si="12"/>
        <v/>
      </c>
      <c r="AV28" s="4" t="str">
        <f t="shared" si="12"/>
        <v/>
      </c>
      <c r="AW28" s="4" t="str">
        <f t="shared" si="12"/>
        <v/>
      </c>
      <c r="AX28" s="4" t="str">
        <f t="shared" si="12"/>
        <v/>
      </c>
      <c r="AY28" s="4" t="str">
        <f t="shared" si="12"/>
        <v/>
      </c>
      <c r="AZ28" s="4" t="str">
        <f t="shared" si="12"/>
        <v/>
      </c>
      <c r="BA28" s="4" t="str">
        <f t="shared" si="12"/>
        <v/>
      </c>
      <c r="BB28" s="4" t="str">
        <f t="shared" si="12"/>
        <v/>
      </c>
      <c r="BC28" s="4" t="str">
        <f t="shared" si="12"/>
        <v/>
      </c>
      <c r="BD28" s="4" t="str">
        <f t="shared" si="12"/>
        <v/>
      </c>
      <c r="BE28" s="4" t="str">
        <f t="shared" si="12"/>
        <v/>
      </c>
      <c r="BF28" s="4" t="str">
        <f t="shared" si="12"/>
        <v/>
      </c>
      <c r="BG28" s="4" t="str">
        <f t="shared" si="12"/>
        <v/>
      </c>
      <c r="BH28" s="4" t="str">
        <f t="shared" si="12"/>
        <v/>
      </c>
      <c r="BI28" s="4" t="str">
        <f t="shared" si="12"/>
        <v/>
      </c>
      <c r="BJ28" s="4" t="str">
        <f t="shared" si="12"/>
        <v/>
      </c>
      <c r="BK28" s="4" t="str">
        <f t="shared" si="12"/>
        <v/>
      </c>
      <c r="BL28" s="4" t="str">
        <f t="shared" si="12"/>
        <v/>
      </c>
      <c r="BM28" s="4">
        <f t="shared" si="12"/>
        <v>22724</v>
      </c>
      <c r="BN28" s="4" t="str">
        <f t="shared" si="12"/>
        <v/>
      </c>
      <c r="BO28" s="4" t="str">
        <f t="shared" si="12"/>
        <v/>
      </c>
      <c r="BP28" s="4" t="str">
        <f t="shared" si="12"/>
        <v/>
      </c>
      <c r="BQ28" s="4" t="str">
        <f t="shared" si="12"/>
        <v/>
      </c>
      <c r="BR28" s="4" t="str">
        <f t="shared" si="12"/>
        <v/>
      </c>
      <c r="BS28" s="4" t="str">
        <f t="shared" si="12"/>
        <v/>
      </c>
      <c r="BT28" s="4" t="str">
        <f t="shared" si="12"/>
        <v/>
      </c>
      <c r="BU28" s="4" t="str">
        <f t="shared" si="12"/>
        <v/>
      </c>
      <c r="BV28" s="4" t="str">
        <f t="shared" si="12"/>
        <v/>
      </c>
      <c r="BW28" s="4" t="str">
        <f t="shared" si="12"/>
        <v/>
      </c>
      <c r="BX28" s="4" t="str">
        <f t="shared" si="12"/>
        <v/>
      </c>
      <c r="BY28" s="4" t="str">
        <f t="shared" si="12"/>
        <v/>
      </c>
      <c r="BZ28" s="4" t="str">
        <f t="shared" si="12"/>
        <v/>
      </c>
      <c r="CA28" s="4" t="str">
        <f t="shared" si="12"/>
        <v/>
      </c>
      <c r="CB28" s="4" t="str">
        <f t="shared" si="12"/>
        <v/>
      </c>
      <c r="CC28" s="4" t="str">
        <f t="shared" si="12"/>
        <v/>
      </c>
      <c r="CD28" s="4" t="str">
        <f t="shared" si="12"/>
        <v/>
      </c>
      <c r="CE28" s="4" t="str">
        <f t="shared" si="12"/>
        <v/>
      </c>
      <c r="CF28" s="4" t="str">
        <f t="shared" si="12"/>
        <v/>
      </c>
      <c r="CG28" s="4" t="str">
        <f t="shared" si="12"/>
        <v/>
      </c>
      <c r="CH28" s="4" t="str">
        <f t="shared" si="12"/>
        <v/>
      </c>
      <c r="CI28" s="4" t="str">
        <f t="shared" si="12"/>
        <v/>
      </c>
      <c r="CJ28" s="4" t="str">
        <f t="shared" si="12"/>
        <v/>
      </c>
      <c r="CK28" s="4" t="str">
        <f t="shared" si="12"/>
        <v/>
      </c>
      <c r="CL28" s="4" t="str">
        <f t="shared" si="12"/>
        <v/>
      </c>
      <c r="CM28" s="4" t="str">
        <f t="shared" si="12"/>
        <v/>
      </c>
      <c r="CN28" s="4" t="str">
        <f t="shared" si="12"/>
        <v/>
      </c>
      <c r="CO28" s="4" t="str">
        <f t="shared" si="12"/>
        <v/>
      </c>
      <c r="CP28" s="4" t="str">
        <f t="shared" si="12"/>
        <v/>
      </c>
      <c r="CQ28" s="4" t="str">
        <f t="shared" si="12"/>
        <v/>
      </c>
      <c r="CR28" s="4" t="str">
        <f t="shared" si="12"/>
        <v/>
      </c>
      <c r="CS28" s="4" t="str">
        <f t="shared" si="12"/>
        <v/>
      </c>
      <c r="CT28" s="4" t="str">
        <f t="shared" si="12"/>
        <v/>
      </c>
      <c r="CU28" s="4" t="str">
        <f t="shared" si="12"/>
        <v/>
      </c>
      <c r="CV28" s="4" t="str">
        <f t="shared" si="12"/>
        <v/>
      </c>
      <c r="CW28" s="4" t="str">
        <f t="shared" si="12"/>
        <v/>
      </c>
      <c r="CX28" s="4" t="str">
        <f t="shared" si="12"/>
        <v/>
      </c>
      <c r="CY28" s="4" t="str">
        <f t="shared" si="12"/>
        <v/>
      </c>
      <c r="CZ28" s="4" t="str">
        <f t="shared" si="12"/>
        <v/>
      </c>
      <c r="DA28" s="4" t="str">
        <f t="shared" si="12"/>
        <v/>
      </c>
      <c r="DB28" s="4" t="str">
        <f t="shared" si="12"/>
        <v/>
      </c>
      <c r="DC28" s="4" t="str">
        <f t="shared" si="12"/>
        <v/>
      </c>
      <c r="DD28" s="4" t="str">
        <f t="shared" si="12"/>
        <v/>
      </c>
      <c r="DE28" s="4" t="str">
        <f t="shared" si="12"/>
        <v/>
      </c>
      <c r="DF28" s="4" t="str">
        <f t="shared" si="12"/>
        <v/>
      </c>
    </row>
    <row r="29">
      <c r="A29" s="3" t="s">
        <v>30</v>
      </c>
      <c r="B29" s="2">
        <v>22.0</v>
      </c>
      <c r="C29" s="4">
        <f t="shared" si="2"/>
        <v>4</v>
      </c>
      <c r="D29" s="4">
        <f t="shared" si="3"/>
        <v>2</v>
      </c>
      <c r="E29" s="4">
        <f>IFERROR(__xludf.DUMMYFUNCTION("SPLIT(A29,"" "")"),24.0)</f>
        <v>24</v>
      </c>
      <c r="F29" s="4">
        <f>IFERROR(__xludf.DUMMYFUNCTION("""COMPUTED_VALUE"""),35.0)</f>
        <v>35</v>
      </c>
      <c r="G29" s="4">
        <f>IFERROR(__xludf.DUMMYFUNCTION("""COMPUTED_VALUE"""),20.0)</f>
        <v>20</v>
      </c>
      <c r="H29" s="4">
        <f>IFERROR(__xludf.DUMMYFUNCTION("""COMPUTED_VALUE"""),3.0)</f>
        <v>3</v>
      </c>
      <c r="I29" s="4">
        <f>IFERROR(__xludf.DUMMYFUNCTION("""COMPUTED_VALUE"""),99.0)</f>
        <v>99</v>
      </c>
      <c r="K29" s="6"/>
    </row>
    <row r="30">
      <c r="A30" s="3" t="s">
        <v>31</v>
      </c>
      <c r="B30" s="2">
        <v>23.0</v>
      </c>
      <c r="C30" s="4">
        <f t="shared" si="2"/>
        <v>4</v>
      </c>
      <c r="D30" s="4">
        <f t="shared" si="3"/>
        <v>3</v>
      </c>
      <c r="E30" s="4">
        <f>IFERROR(__xludf.DUMMYFUNCTION("SPLIT(A30,"" "")"),95.0)</f>
        <v>95</v>
      </c>
      <c r="F30" s="4">
        <f>IFERROR(__xludf.DUMMYFUNCTION("""COMPUTED_VALUE"""),78.0)</f>
        <v>78</v>
      </c>
      <c r="G30" s="4">
        <f>IFERROR(__xludf.DUMMYFUNCTION("""COMPUTED_VALUE"""),51.0)</f>
        <v>51</v>
      </c>
      <c r="H30" s="4">
        <f>IFERROR(__xludf.DUMMYFUNCTION("""COMPUTED_VALUE"""),74.0)</f>
        <v>74</v>
      </c>
      <c r="I30" s="4">
        <f>IFERROR(__xludf.DUMMYFUNCTION("""COMPUTED_VALUE"""),4.0)</f>
        <v>4</v>
      </c>
    </row>
    <row r="31">
      <c r="A31" s="3" t="s">
        <v>32</v>
      </c>
      <c r="B31" s="2">
        <v>24.0</v>
      </c>
      <c r="C31" s="4">
        <f t="shared" si="2"/>
        <v>4</v>
      </c>
      <c r="D31" s="4">
        <f t="shared" si="3"/>
        <v>4</v>
      </c>
      <c r="E31" s="4">
        <f>IFERROR(__xludf.DUMMYFUNCTION("SPLIT(A31,"" "")"),80.0)</f>
        <v>80</v>
      </c>
      <c r="F31" s="4">
        <f>IFERROR(__xludf.DUMMYFUNCTION("""COMPUTED_VALUE"""),14.0)</f>
        <v>14</v>
      </c>
      <c r="G31" s="4">
        <f>IFERROR(__xludf.DUMMYFUNCTION("""COMPUTED_VALUE"""),44.0)</f>
        <v>44</v>
      </c>
      <c r="H31" s="4">
        <f>IFERROR(__xludf.DUMMYFUNCTION("""COMPUTED_VALUE"""),98.0)</f>
        <v>98</v>
      </c>
      <c r="I31" s="4">
        <f>IFERROR(__xludf.DUMMYFUNCTION("""COMPUTED_VALUE"""),58.0)</f>
        <v>58</v>
      </c>
    </row>
    <row r="32">
      <c r="A32" s="3" t="s">
        <v>33</v>
      </c>
      <c r="B32" s="2">
        <v>25.0</v>
      </c>
      <c r="C32" s="4">
        <f t="shared" si="2"/>
        <v>5</v>
      </c>
      <c r="D32" s="4">
        <f t="shared" si="3"/>
        <v>0</v>
      </c>
      <c r="E32" s="4">
        <f>IFERROR(__xludf.DUMMYFUNCTION("SPLIT(A32,"" "")"),24.0)</f>
        <v>24</v>
      </c>
      <c r="F32" s="4">
        <f>IFERROR(__xludf.DUMMYFUNCTION("""COMPUTED_VALUE"""),55.0)</f>
        <v>55</v>
      </c>
      <c r="G32" s="4">
        <f>IFERROR(__xludf.DUMMYFUNCTION("""COMPUTED_VALUE"""),8.0)</f>
        <v>8</v>
      </c>
      <c r="H32" s="4">
        <f>IFERROR(__xludf.DUMMYFUNCTION("""COMPUTED_VALUE"""),59.0)</f>
        <v>59</v>
      </c>
      <c r="I32" s="4">
        <f>IFERROR(__xludf.DUMMYFUNCTION("""COMPUTED_VALUE"""),65.0)</f>
        <v>65</v>
      </c>
      <c r="K32" s="5" t="b">
        <f>BINGO(E32:I36,$K$6)</f>
        <v>0</v>
      </c>
      <c r="L32" s="5" t="b">
        <f t="shared" ref="L32:DF32" si="13">OR(K32, BINGO($E32:$I36,$K$6:L$6))</f>
        <v>0</v>
      </c>
      <c r="M32" s="5" t="b">
        <f t="shared" si="13"/>
        <v>0</v>
      </c>
      <c r="N32" s="5" t="b">
        <f t="shared" si="13"/>
        <v>0</v>
      </c>
      <c r="O32" s="5" t="b">
        <f t="shared" si="13"/>
        <v>0</v>
      </c>
      <c r="P32" s="5" t="b">
        <f t="shared" si="13"/>
        <v>0</v>
      </c>
      <c r="Q32" s="5" t="b">
        <f t="shared" si="13"/>
        <v>0</v>
      </c>
      <c r="R32" s="5" t="b">
        <f t="shared" si="13"/>
        <v>0</v>
      </c>
      <c r="S32" s="5" t="b">
        <f t="shared" si="13"/>
        <v>0</v>
      </c>
      <c r="T32" s="5" t="b">
        <f t="shared" si="13"/>
        <v>0</v>
      </c>
      <c r="U32" s="5" t="b">
        <f t="shared" si="13"/>
        <v>0</v>
      </c>
      <c r="V32" s="5" t="b">
        <f t="shared" si="13"/>
        <v>0</v>
      </c>
      <c r="W32" s="5" t="b">
        <f t="shared" si="13"/>
        <v>0</v>
      </c>
      <c r="X32" s="5" t="b">
        <f t="shared" si="13"/>
        <v>0</v>
      </c>
      <c r="Y32" s="5" t="b">
        <f t="shared" si="13"/>
        <v>0</v>
      </c>
      <c r="Z32" s="5" t="b">
        <f t="shared" si="13"/>
        <v>0</v>
      </c>
      <c r="AA32" s="5" t="b">
        <f t="shared" si="13"/>
        <v>0</v>
      </c>
      <c r="AB32" s="5" t="b">
        <f t="shared" si="13"/>
        <v>0</v>
      </c>
      <c r="AC32" s="5" t="b">
        <f t="shared" si="13"/>
        <v>0</v>
      </c>
      <c r="AD32" s="5" t="b">
        <f t="shared" si="13"/>
        <v>0</v>
      </c>
      <c r="AE32" s="5" t="b">
        <f t="shared" si="13"/>
        <v>0</v>
      </c>
      <c r="AF32" s="5" t="b">
        <f t="shared" si="13"/>
        <v>0</v>
      </c>
      <c r="AG32" s="5" t="b">
        <f t="shared" si="13"/>
        <v>0</v>
      </c>
      <c r="AH32" s="5" t="b">
        <f t="shared" si="13"/>
        <v>0</v>
      </c>
      <c r="AI32" s="5" t="b">
        <f t="shared" si="13"/>
        <v>0</v>
      </c>
      <c r="AJ32" s="5" t="b">
        <f t="shared" si="13"/>
        <v>0</v>
      </c>
      <c r="AK32" s="5" t="b">
        <f t="shared" si="13"/>
        <v>0</v>
      </c>
      <c r="AL32" s="5" t="b">
        <f t="shared" si="13"/>
        <v>0</v>
      </c>
      <c r="AM32" s="5" t="b">
        <f t="shared" si="13"/>
        <v>0</v>
      </c>
      <c r="AN32" s="5" t="b">
        <f t="shared" si="13"/>
        <v>0</v>
      </c>
      <c r="AO32" s="5" t="b">
        <f t="shared" si="13"/>
        <v>0</v>
      </c>
      <c r="AP32" s="5" t="b">
        <f t="shared" si="13"/>
        <v>0</v>
      </c>
      <c r="AQ32" s="5" t="b">
        <f t="shared" si="13"/>
        <v>0</v>
      </c>
      <c r="AR32" s="5" t="b">
        <f t="shared" si="13"/>
        <v>0</v>
      </c>
      <c r="AS32" s="5" t="b">
        <f t="shared" si="13"/>
        <v>0</v>
      </c>
      <c r="AT32" s="5" t="b">
        <f t="shared" si="13"/>
        <v>0</v>
      </c>
      <c r="AU32" s="5" t="b">
        <f t="shared" si="13"/>
        <v>0</v>
      </c>
      <c r="AV32" s="5" t="b">
        <f t="shared" si="13"/>
        <v>0</v>
      </c>
      <c r="AW32" s="5" t="b">
        <f t="shared" si="13"/>
        <v>0</v>
      </c>
      <c r="AX32" s="5" t="b">
        <f t="shared" si="13"/>
        <v>0</v>
      </c>
      <c r="AY32" s="5" t="b">
        <f t="shared" si="13"/>
        <v>0</v>
      </c>
      <c r="AZ32" s="5" t="b">
        <f t="shared" si="13"/>
        <v>0</v>
      </c>
      <c r="BA32" s="5" t="b">
        <f t="shared" si="13"/>
        <v>0</v>
      </c>
      <c r="BB32" s="5" t="b">
        <f t="shared" si="13"/>
        <v>0</v>
      </c>
      <c r="BC32" s="5" t="b">
        <f t="shared" si="13"/>
        <v>0</v>
      </c>
      <c r="BD32" s="5" t="b">
        <f t="shared" si="13"/>
        <v>1</v>
      </c>
      <c r="BE32" s="5" t="b">
        <f t="shared" si="13"/>
        <v>1</v>
      </c>
      <c r="BF32" s="5" t="b">
        <f t="shared" si="13"/>
        <v>1</v>
      </c>
      <c r="BG32" s="5" t="b">
        <f t="shared" si="13"/>
        <v>1</v>
      </c>
      <c r="BH32" s="5" t="b">
        <f t="shared" si="13"/>
        <v>1</v>
      </c>
      <c r="BI32" s="5" t="b">
        <f t="shared" si="13"/>
        <v>1</v>
      </c>
      <c r="BJ32" s="5" t="b">
        <f t="shared" si="13"/>
        <v>1</v>
      </c>
      <c r="BK32" s="5" t="b">
        <f t="shared" si="13"/>
        <v>1</v>
      </c>
      <c r="BL32" s="5" t="b">
        <f t="shared" si="13"/>
        <v>1</v>
      </c>
      <c r="BM32" s="5" t="b">
        <f t="shared" si="13"/>
        <v>1</v>
      </c>
      <c r="BN32" s="5" t="b">
        <f t="shared" si="13"/>
        <v>1</v>
      </c>
      <c r="BO32" s="5" t="b">
        <f t="shared" si="13"/>
        <v>1</v>
      </c>
      <c r="BP32" s="5" t="b">
        <f t="shared" si="13"/>
        <v>1</v>
      </c>
      <c r="BQ32" s="5" t="b">
        <f t="shared" si="13"/>
        <v>1</v>
      </c>
      <c r="BR32" s="5" t="b">
        <f t="shared" si="13"/>
        <v>1</v>
      </c>
      <c r="BS32" s="5" t="b">
        <f t="shared" si="13"/>
        <v>1</v>
      </c>
      <c r="BT32" s="5" t="b">
        <f t="shared" si="13"/>
        <v>1</v>
      </c>
      <c r="BU32" s="5" t="b">
        <f t="shared" si="13"/>
        <v>1</v>
      </c>
      <c r="BV32" s="5" t="b">
        <f t="shared" si="13"/>
        <v>1</v>
      </c>
      <c r="BW32" s="5" t="b">
        <f t="shared" si="13"/>
        <v>1</v>
      </c>
      <c r="BX32" s="5" t="b">
        <f t="shared" si="13"/>
        <v>1</v>
      </c>
      <c r="BY32" s="5" t="b">
        <f t="shared" si="13"/>
        <v>1</v>
      </c>
      <c r="BZ32" s="5" t="b">
        <f t="shared" si="13"/>
        <v>1</v>
      </c>
      <c r="CA32" s="5" t="b">
        <f t="shared" si="13"/>
        <v>1</v>
      </c>
      <c r="CB32" s="5" t="b">
        <f t="shared" si="13"/>
        <v>1</v>
      </c>
      <c r="CC32" s="5" t="b">
        <f t="shared" si="13"/>
        <v>1</v>
      </c>
      <c r="CD32" s="5" t="b">
        <f t="shared" si="13"/>
        <v>1</v>
      </c>
      <c r="CE32" s="5" t="b">
        <f t="shared" si="13"/>
        <v>1</v>
      </c>
      <c r="CF32" s="5" t="b">
        <f t="shared" si="13"/>
        <v>1</v>
      </c>
      <c r="CG32" s="5" t="b">
        <f t="shared" si="13"/>
        <v>1</v>
      </c>
      <c r="CH32" s="5" t="b">
        <f t="shared" si="13"/>
        <v>1</v>
      </c>
      <c r="CI32" s="5" t="b">
        <f t="shared" si="13"/>
        <v>1</v>
      </c>
      <c r="CJ32" s="5" t="b">
        <f t="shared" si="13"/>
        <v>1</v>
      </c>
      <c r="CK32" s="5" t="b">
        <f t="shared" si="13"/>
        <v>1</v>
      </c>
      <c r="CL32" s="5" t="b">
        <f t="shared" si="13"/>
        <v>1</v>
      </c>
      <c r="CM32" s="5" t="b">
        <f t="shared" si="13"/>
        <v>1</v>
      </c>
      <c r="CN32" s="5" t="b">
        <f t="shared" si="13"/>
        <v>1</v>
      </c>
      <c r="CO32" s="5" t="b">
        <f t="shared" si="13"/>
        <v>1</v>
      </c>
      <c r="CP32" s="5" t="b">
        <f t="shared" si="13"/>
        <v>1</v>
      </c>
      <c r="CQ32" s="5" t="b">
        <f t="shared" si="13"/>
        <v>1</v>
      </c>
      <c r="CR32" s="5" t="b">
        <f t="shared" si="13"/>
        <v>1</v>
      </c>
      <c r="CS32" s="5" t="b">
        <f t="shared" si="13"/>
        <v>1</v>
      </c>
      <c r="CT32" s="5" t="b">
        <f t="shared" si="13"/>
        <v>1</v>
      </c>
      <c r="CU32" s="5" t="b">
        <f t="shared" si="13"/>
        <v>1</v>
      </c>
      <c r="CV32" s="5" t="b">
        <f t="shared" si="13"/>
        <v>1</v>
      </c>
      <c r="CW32" s="5" t="b">
        <f t="shared" si="13"/>
        <v>1</v>
      </c>
      <c r="CX32" s="5" t="b">
        <f t="shared" si="13"/>
        <v>1</v>
      </c>
      <c r="CY32" s="5" t="b">
        <f t="shared" si="13"/>
        <v>1</v>
      </c>
      <c r="CZ32" s="5" t="b">
        <f t="shared" si="13"/>
        <v>1</v>
      </c>
      <c r="DA32" s="5" t="b">
        <f t="shared" si="13"/>
        <v>1</v>
      </c>
      <c r="DB32" s="5" t="b">
        <f t="shared" si="13"/>
        <v>1</v>
      </c>
      <c r="DC32" s="5" t="b">
        <f t="shared" si="13"/>
        <v>1</v>
      </c>
      <c r="DD32" s="5" t="b">
        <f t="shared" si="13"/>
        <v>1</v>
      </c>
      <c r="DE32" s="5" t="b">
        <f t="shared" si="13"/>
        <v>1</v>
      </c>
      <c r="DF32" s="5" t="b">
        <f t="shared" si="13"/>
        <v>1</v>
      </c>
    </row>
    <row r="33">
      <c r="A33" s="3" t="s">
        <v>34</v>
      </c>
      <c r="B33" s="2">
        <v>26.0</v>
      </c>
      <c r="C33" s="4">
        <f t="shared" si="2"/>
        <v>5</v>
      </c>
      <c r="D33" s="4">
        <f t="shared" si="3"/>
        <v>1</v>
      </c>
      <c r="E33" s="4">
        <f>IFERROR(__xludf.DUMMYFUNCTION("SPLIT(A33,"" "")"),96.0)</f>
        <v>96</v>
      </c>
      <c r="F33" s="4">
        <f>IFERROR(__xludf.DUMMYFUNCTION("""COMPUTED_VALUE"""),11.0)</f>
        <v>11</v>
      </c>
      <c r="G33" s="4">
        <f>IFERROR(__xludf.DUMMYFUNCTION("""COMPUTED_VALUE"""),15.0)</f>
        <v>15</v>
      </c>
      <c r="H33" s="4">
        <f>IFERROR(__xludf.DUMMYFUNCTION("""COMPUTED_VALUE"""),12.0)</f>
        <v>12</v>
      </c>
      <c r="I33" s="4">
        <f>IFERROR(__xludf.DUMMYFUNCTION("""COMPUTED_VALUE"""),99.0)</f>
        <v>99</v>
      </c>
      <c r="K33" s="4" t="str">
        <f>IF(K32,SUMOFUNMARKED(E32:I36,$K$6)*LASTCALLED($K$6),)</f>
        <v/>
      </c>
      <c r="L33" s="4" t="str">
        <f t="shared" ref="L33:DF33" si="14">IF(AND(L32,NOT(K32)),SUMOFUNMARKED($E32:$I36,$K$6:L$6)*LASTCALLED($K$6:L$6),)</f>
        <v/>
      </c>
      <c r="M33" s="4" t="str">
        <f t="shared" si="14"/>
        <v/>
      </c>
      <c r="N33" s="4" t="str">
        <f t="shared" si="14"/>
        <v/>
      </c>
      <c r="O33" s="4" t="str">
        <f t="shared" si="14"/>
        <v/>
      </c>
      <c r="P33" s="4" t="str">
        <f t="shared" si="14"/>
        <v/>
      </c>
      <c r="Q33" s="4" t="str">
        <f t="shared" si="14"/>
        <v/>
      </c>
      <c r="R33" s="4" t="str">
        <f t="shared" si="14"/>
        <v/>
      </c>
      <c r="S33" s="4" t="str">
        <f t="shared" si="14"/>
        <v/>
      </c>
      <c r="T33" s="4" t="str">
        <f t="shared" si="14"/>
        <v/>
      </c>
      <c r="U33" s="4" t="str">
        <f t="shared" si="14"/>
        <v/>
      </c>
      <c r="V33" s="4" t="str">
        <f t="shared" si="14"/>
        <v/>
      </c>
      <c r="W33" s="4" t="str">
        <f t="shared" si="14"/>
        <v/>
      </c>
      <c r="X33" s="4" t="str">
        <f t="shared" si="14"/>
        <v/>
      </c>
      <c r="Y33" s="4" t="str">
        <f t="shared" si="14"/>
        <v/>
      </c>
      <c r="Z33" s="4" t="str">
        <f t="shared" si="14"/>
        <v/>
      </c>
      <c r="AA33" s="4" t="str">
        <f t="shared" si="14"/>
        <v/>
      </c>
      <c r="AB33" s="4" t="str">
        <f t="shared" si="14"/>
        <v/>
      </c>
      <c r="AC33" s="4" t="str">
        <f t="shared" si="14"/>
        <v/>
      </c>
      <c r="AD33" s="4" t="str">
        <f t="shared" si="14"/>
        <v/>
      </c>
      <c r="AE33" s="4" t="str">
        <f t="shared" si="14"/>
        <v/>
      </c>
      <c r="AF33" s="4" t="str">
        <f t="shared" si="14"/>
        <v/>
      </c>
      <c r="AG33" s="4" t="str">
        <f t="shared" si="14"/>
        <v/>
      </c>
      <c r="AH33" s="4" t="str">
        <f t="shared" si="14"/>
        <v/>
      </c>
      <c r="AI33" s="4" t="str">
        <f t="shared" si="14"/>
        <v/>
      </c>
      <c r="AJ33" s="4" t="str">
        <f t="shared" si="14"/>
        <v/>
      </c>
      <c r="AK33" s="4" t="str">
        <f t="shared" si="14"/>
        <v/>
      </c>
      <c r="AL33" s="4" t="str">
        <f t="shared" si="14"/>
        <v/>
      </c>
      <c r="AM33" s="4" t="str">
        <f t="shared" si="14"/>
        <v/>
      </c>
      <c r="AN33" s="4" t="str">
        <f t="shared" si="14"/>
        <v/>
      </c>
      <c r="AO33" s="4" t="str">
        <f t="shared" si="14"/>
        <v/>
      </c>
      <c r="AP33" s="4" t="str">
        <f t="shared" si="14"/>
        <v/>
      </c>
      <c r="AQ33" s="4" t="str">
        <f t="shared" si="14"/>
        <v/>
      </c>
      <c r="AR33" s="4" t="str">
        <f t="shared" si="14"/>
        <v/>
      </c>
      <c r="AS33" s="4" t="str">
        <f t="shared" si="14"/>
        <v/>
      </c>
      <c r="AT33" s="4" t="str">
        <f t="shared" si="14"/>
        <v/>
      </c>
      <c r="AU33" s="4" t="str">
        <f t="shared" si="14"/>
        <v/>
      </c>
      <c r="AV33" s="4" t="str">
        <f t="shared" si="14"/>
        <v/>
      </c>
      <c r="AW33" s="4" t="str">
        <f t="shared" si="14"/>
        <v/>
      </c>
      <c r="AX33" s="4" t="str">
        <f t="shared" si="14"/>
        <v/>
      </c>
      <c r="AY33" s="4" t="str">
        <f t="shared" si="14"/>
        <v/>
      </c>
      <c r="AZ33" s="4" t="str">
        <f t="shared" si="14"/>
        <v/>
      </c>
      <c r="BA33" s="4" t="str">
        <f t="shared" si="14"/>
        <v/>
      </c>
      <c r="BB33" s="4" t="str">
        <f t="shared" si="14"/>
        <v/>
      </c>
      <c r="BC33" s="4" t="str">
        <f t="shared" si="14"/>
        <v/>
      </c>
      <c r="BD33" s="4">
        <f t="shared" si="14"/>
        <v>18144</v>
      </c>
      <c r="BE33" s="4" t="str">
        <f t="shared" si="14"/>
        <v/>
      </c>
      <c r="BF33" s="4" t="str">
        <f t="shared" si="14"/>
        <v/>
      </c>
      <c r="BG33" s="4" t="str">
        <f t="shared" si="14"/>
        <v/>
      </c>
      <c r="BH33" s="4" t="str">
        <f t="shared" si="14"/>
        <v/>
      </c>
      <c r="BI33" s="4" t="str">
        <f t="shared" si="14"/>
        <v/>
      </c>
      <c r="BJ33" s="4" t="str">
        <f t="shared" si="14"/>
        <v/>
      </c>
      <c r="BK33" s="4" t="str">
        <f t="shared" si="14"/>
        <v/>
      </c>
      <c r="BL33" s="4" t="str">
        <f t="shared" si="14"/>
        <v/>
      </c>
      <c r="BM33" s="4" t="str">
        <f t="shared" si="14"/>
        <v/>
      </c>
      <c r="BN33" s="4" t="str">
        <f t="shared" si="14"/>
        <v/>
      </c>
      <c r="BO33" s="4" t="str">
        <f t="shared" si="14"/>
        <v/>
      </c>
      <c r="BP33" s="4" t="str">
        <f t="shared" si="14"/>
        <v/>
      </c>
      <c r="BQ33" s="4" t="str">
        <f t="shared" si="14"/>
        <v/>
      </c>
      <c r="BR33" s="4" t="str">
        <f t="shared" si="14"/>
        <v/>
      </c>
      <c r="BS33" s="4" t="str">
        <f t="shared" si="14"/>
        <v/>
      </c>
      <c r="BT33" s="4" t="str">
        <f t="shared" si="14"/>
        <v/>
      </c>
      <c r="BU33" s="4" t="str">
        <f t="shared" si="14"/>
        <v/>
      </c>
      <c r="BV33" s="4" t="str">
        <f t="shared" si="14"/>
        <v/>
      </c>
      <c r="BW33" s="4" t="str">
        <f t="shared" si="14"/>
        <v/>
      </c>
      <c r="BX33" s="4" t="str">
        <f t="shared" si="14"/>
        <v/>
      </c>
      <c r="BY33" s="4" t="str">
        <f t="shared" si="14"/>
        <v/>
      </c>
      <c r="BZ33" s="4" t="str">
        <f t="shared" si="14"/>
        <v/>
      </c>
      <c r="CA33" s="4" t="str">
        <f t="shared" si="14"/>
        <v/>
      </c>
      <c r="CB33" s="4" t="str">
        <f t="shared" si="14"/>
        <v/>
      </c>
      <c r="CC33" s="4" t="str">
        <f t="shared" si="14"/>
        <v/>
      </c>
      <c r="CD33" s="4" t="str">
        <f t="shared" si="14"/>
        <v/>
      </c>
      <c r="CE33" s="4" t="str">
        <f t="shared" si="14"/>
        <v/>
      </c>
      <c r="CF33" s="4" t="str">
        <f t="shared" si="14"/>
        <v/>
      </c>
      <c r="CG33" s="4" t="str">
        <f t="shared" si="14"/>
        <v/>
      </c>
      <c r="CH33" s="4" t="str">
        <f t="shared" si="14"/>
        <v/>
      </c>
      <c r="CI33" s="4" t="str">
        <f t="shared" si="14"/>
        <v/>
      </c>
      <c r="CJ33" s="4" t="str">
        <f t="shared" si="14"/>
        <v/>
      </c>
      <c r="CK33" s="4" t="str">
        <f t="shared" si="14"/>
        <v/>
      </c>
      <c r="CL33" s="4" t="str">
        <f t="shared" si="14"/>
        <v/>
      </c>
      <c r="CM33" s="4" t="str">
        <f t="shared" si="14"/>
        <v/>
      </c>
      <c r="CN33" s="4" t="str">
        <f t="shared" si="14"/>
        <v/>
      </c>
      <c r="CO33" s="4" t="str">
        <f t="shared" si="14"/>
        <v/>
      </c>
      <c r="CP33" s="4" t="str">
        <f t="shared" si="14"/>
        <v/>
      </c>
      <c r="CQ33" s="4" t="str">
        <f t="shared" si="14"/>
        <v/>
      </c>
      <c r="CR33" s="4" t="str">
        <f t="shared" si="14"/>
        <v/>
      </c>
      <c r="CS33" s="4" t="str">
        <f t="shared" si="14"/>
        <v/>
      </c>
      <c r="CT33" s="4" t="str">
        <f t="shared" si="14"/>
        <v/>
      </c>
      <c r="CU33" s="4" t="str">
        <f t="shared" si="14"/>
        <v/>
      </c>
      <c r="CV33" s="4" t="str">
        <f t="shared" si="14"/>
        <v/>
      </c>
      <c r="CW33" s="4" t="str">
        <f t="shared" si="14"/>
        <v/>
      </c>
      <c r="CX33" s="4" t="str">
        <f t="shared" si="14"/>
        <v/>
      </c>
      <c r="CY33" s="4" t="str">
        <f t="shared" si="14"/>
        <v/>
      </c>
      <c r="CZ33" s="4" t="str">
        <f t="shared" si="14"/>
        <v/>
      </c>
      <c r="DA33" s="4" t="str">
        <f t="shared" si="14"/>
        <v/>
      </c>
      <c r="DB33" s="4" t="str">
        <f t="shared" si="14"/>
        <v/>
      </c>
      <c r="DC33" s="4" t="str">
        <f t="shared" si="14"/>
        <v/>
      </c>
      <c r="DD33" s="4" t="str">
        <f t="shared" si="14"/>
        <v/>
      </c>
      <c r="DE33" s="4" t="str">
        <f t="shared" si="14"/>
        <v/>
      </c>
      <c r="DF33" s="4" t="str">
        <f t="shared" si="14"/>
        <v/>
      </c>
    </row>
    <row r="34">
      <c r="A34" s="3" t="s">
        <v>35</v>
      </c>
      <c r="B34" s="2">
        <v>27.0</v>
      </c>
      <c r="C34" s="4">
        <f t="shared" si="2"/>
        <v>5</v>
      </c>
      <c r="D34" s="4">
        <f t="shared" si="3"/>
        <v>2</v>
      </c>
      <c r="E34" s="4">
        <f>IFERROR(__xludf.DUMMYFUNCTION("SPLIT(A34,"" "")"),21.0)</f>
        <v>21</v>
      </c>
      <c r="F34" s="4">
        <f>IFERROR(__xludf.DUMMYFUNCTION("""COMPUTED_VALUE"""),75.0)</f>
        <v>75</v>
      </c>
      <c r="G34" s="4">
        <f>IFERROR(__xludf.DUMMYFUNCTION("""COMPUTED_VALUE"""),35.0)</f>
        <v>35</v>
      </c>
      <c r="H34" s="4">
        <f>IFERROR(__xludf.DUMMYFUNCTION("""COMPUTED_VALUE"""),85.0)</f>
        <v>85</v>
      </c>
      <c r="I34" s="4">
        <f>IFERROR(__xludf.DUMMYFUNCTION("""COMPUTED_VALUE"""),34.0)</f>
        <v>34</v>
      </c>
      <c r="K34" s="6"/>
    </row>
    <row r="35">
      <c r="A35" s="3" t="s">
        <v>36</v>
      </c>
      <c r="B35" s="2">
        <v>28.0</v>
      </c>
      <c r="C35" s="4">
        <f t="shared" si="2"/>
        <v>5</v>
      </c>
      <c r="D35" s="4">
        <f t="shared" si="3"/>
        <v>3</v>
      </c>
      <c r="E35" s="4">
        <f>IFERROR(__xludf.DUMMYFUNCTION("SPLIT(A35,"" "")"),20.0)</f>
        <v>20</v>
      </c>
      <c r="F35" s="4">
        <f>IFERROR(__xludf.DUMMYFUNCTION("""COMPUTED_VALUE"""),53.0)</f>
        <v>53</v>
      </c>
      <c r="G35" s="4">
        <f>IFERROR(__xludf.DUMMYFUNCTION("""COMPUTED_VALUE"""),72.0)</f>
        <v>72</v>
      </c>
      <c r="H35" s="4">
        <f>IFERROR(__xludf.DUMMYFUNCTION("""COMPUTED_VALUE"""),50.0)</f>
        <v>50</v>
      </c>
      <c r="I35" s="4">
        <f>IFERROR(__xludf.DUMMYFUNCTION("""COMPUTED_VALUE"""),70.0)</f>
        <v>70</v>
      </c>
    </row>
    <row r="36">
      <c r="A36" s="3" t="s">
        <v>37</v>
      </c>
      <c r="B36" s="2">
        <v>29.0</v>
      </c>
      <c r="C36" s="4">
        <f t="shared" si="2"/>
        <v>5</v>
      </c>
      <c r="D36" s="4">
        <f t="shared" si="3"/>
        <v>4</v>
      </c>
      <c r="E36" s="4">
        <f>IFERROR(__xludf.DUMMYFUNCTION("SPLIT(A36,"" "")"),61.0)</f>
        <v>61</v>
      </c>
      <c r="F36" s="4">
        <f>IFERROR(__xludf.DUMMYFUNCTION("""COMPUTED_VALUE"""),48.0)</f>
        <v>48</v>
      </c>
      <c r="G36" s="4">
        <f>IFERROR(__xludf.DUMMYFUNCTION("""COMPUTED_VALUE"""),74.0)</f>
        <v>74</v>
      </c>
      <c r="H36" s="4">
        <f>IFERROR(__xludf.DUMMYFUNCTION("""COMPUTED_VALUE"""),41.0)</f>
        <v>41</v>
      </c>
      <c r="I36" s="4">
        <f>IFERROR(__xludf.DUMMYFUNCTION("""COMPUTED_VALUE"""),36.0)</f>
        <v>36</v>
      </c>
    </row>
    <row r="37">
      <c r="A37" s="3" t="s">
        <v>38</v>
      </c>
      <c r="B37" s="2">
        <v>30.0</v>
      </c>
      <c r="C37" s="4">
        <f t="shared" si="2"/>
        <v>6</v>
      </c>
      <c r="D37" s="4">
        <f t="shared" si="3"/>
        <v>0</v>
      </c>
      <c r="E37" s="4">
        <f>IFERROR(__xludf.DUMMYFUNCTION("SPLIT(A37,"" "")"),61.0)</f>
        <v>61</v>
      </c>
      <c r="F37" s="4">
        <f>IFERROR(__xludf.DUMMYFUNCTION("""COMPUTED_VALUE"""),32.0)</f>
        <v>32</v>
      </c>
      <c r="G37" s="4">
        <f>IFERROR(__xludf.DUMMYFUNCTION("""COMPUTED_VALUE"""),13.0)</f>
        <v>13</v>
      </c>
      <c r="H37" s="4">
        <f>IFERROR(__xludf.DUMMYFUNCTION("""COMPUTED_VALUE"""),42.0)</f>
        <v>42</v>
      </c>
      <c r="I37" s="4">
        <f>IFERROR(__xludf.DUMMYFUNCTION("""COMPUTED_VALUE"""),90.0)</f>
        <v>90</v>
      </c>
      <c r="K37" s="5" t="b">
        <f>BINGO(E37:I41,$K$6)</f>
        <v>0</v>
      </c>
      <c r="L37" s="5" t="b">
        <f t="shared" ref="L37:DF37" si="15">OR(K37, BINGO($E37:$I41,$K$6:L$6))</f>
        <v>0</v>
      </c>
      <c r="M37" s="5" t="b">
        <f t="shared" si="15"/>
        <v>0</v>
      </c>
      <c r="N37" s="5" t="b">
        <f t="shared" si="15"/>
        <v>0</v>
      </c>
      <c r="O37" s="5" t="b">
        <f t="shared" si="15"/>
        <v>0</v>
      </c>
      <c r="P37" s="5" t="b">
        <f t="shared" si="15"/>
        <v>0</v>
      </c>
      <c r="Q37" s="5" t="b">
        <f t="shared" si="15"/>
        <v>0</v>
      </c>
      <c r="R37" s="5" t="b">
        <f t="shared" si="15"/>
        <v>0</v>
      </c>
      <c r="S37" s="5" t="b">
        <f t="shared" si="15"/>
        <v>0</v>
      </c>
      <c r="T37" s="5" t="b">
        <f t="shared" si="15"/>
        <v>0</v>
      </c>
      <c r="U37" s="5" t="b">
        <f t="shared" si="15"/>
        <v>0</v>
      </c>
      <c r="V37" s="5" t="b">
        <f t="shared" si="15"/>
        <v>0</v>
      </c>
      <c r="W37" s="5" t="b">
        <f t="shared" si="15"/>
        <v>0</v>
      </c>
      <c r="X37" s="5" t="b">
        <f t="shared" si="15"/>
        <v>0</v>
      </c>
      <c r="Y37" s="5" t="b">
        <f t="shared" si="15"/>
        <v>0</v>
      </c>
      <c r="Z37" s="5" t="b">
        <f t="shared" si="15"/>
        <v>0</v>
      </c>
      <c r="AA37" s="5" t="b">
        <f t="shared" si="15"/>
        <v>0</v>
      </c>
      <c r="AB37" s="5" t="b">
        <f t="shared" si="15"/>
        <v>0</v>
      </c>
      <c r="AC37" s="5" t="b">
        <f t="shared" si="15"/>
        <v>0</v>
      </c>
      <c r="AD37" s="5" t="b">
        <f t="shared" si="15"/>
        <v>0</v>
      </c>
      <c r="AE37" s="5" t="b">
        <f t="shared" si="15"/>
        <v>0</v>
      </c>
      <c r="AF37" s="5" t="b">
        <f t="shared" si="15"/>
        <v>0</v>
      </c>
      <c r="AG37" s="5" t="b">
        <f t="shared" si="15"/>
        <v>0</v>
      </c>
      <c r="AH37" s="5" t="b">
        <f t="shared" si="15"/>
        <v>0</v>
      </c>
      <c r="AI37" s="5" t="b">
        <f t="shared" si="15"/>
        <v>0</v>
      </c>
      <c r="AJ37" s="5" t="b">
        <f t="shared" si="15"/>
        <v>0</v>
      </c>
      <c r="AK37" s="5" t="b">
        <f t="shared" si="15"/>
        <v>0</v>
      </c>
      <c r="AL37" s="5" t="b">
        <f t="shared" si="15"/>
        <v>0</v>
      </c>
      <c r="AM37" s="5" t="b">
        <f t="shared" si="15"/>
        <v>0</v>
      </c>
      <c r="AN37" s="5" t="b">
        <f t="shared" si="15"/>
        <v>0</v>
      </c>
      <c r="AO37" s="5" t="b">
        <f t="shared" si="15"/>
        <v>0</v>
      </c>
      <c r="AP37" s="5" t="b">
        <f t="shared" si="15"/>
        <v>0</v>
      </c>
      <c r="AQ37" s="5" t="b">
        <f t="shared" si="15"/>
        <v>0</v>
      </c>
      <c r="AR37" s="5" t="b">
        <f t="shared" si="15"/>
        <v>0</v>
      </c>
      <c r="AS37" s="5" t="b">
        <f t="shared" si="15"/>
        <v>0</v>
      </c>
      <c r="AT37" s="5" t="b">
        <f t="shared" si="15"/>
        <v>0</v>
      </c>
      <c r="AU37" s="5" t="b">
        <f t="shared" si="15"/>
        <v>0</v>
      </c>
      <c r="AV37" s="5" t="b">
        <f t="shared" si="15"/>
        <v>0</v>
      </c>
      <c r="AW37" s="5" t="b">
        <f t="shared" si="15"/>
        <v>0</v>
      </c>
      <c r="AX37" s="5" t="b">
        <f t="shared" si="15"/>
        <v>0</v>
      </c>
      <c r="AY37" s="5" t="b">
        <f t="shared" si="15"/>
        <v>0</v>
      </c>
      <c r="AZ37" s="5" t="b">
        <f t="shared" si="15"/>
        <v>0</v>
      </c>
      <c r="BA37" s="5" t="b">
        <f t="shared" si="15"/>
        <v>0</v>
      </c>
      <c r="BB37" s="5" t="b">
        <f t="shared" si="15"/>
        <v>0</v>
      </c>
      <c r="BC37" s="5" t="b">
        <f t="shared" si="15"/>
        <v>0</v>
      </c>
      <c r="BD37" s="5" t="b">
        <f t="shared" si="15"/>
        <v>0</v>
      </c>
      <c r="BE37" s="5" t="b">
        <f t="shared" si="15"/>
        <v>0</v>
      </c>
      <c r="BF37" s="5" t="b">
        <f t="shared" si="15"/>
        <v>0</v>
      </c>
      <c r="BG37" s="5" t="b">
        <f t="shared" si="15"/>
        <v>0</v>
      </c>
      <c r="BH37" s="5" t="b">
        <f t="shared" si="15"/>
        <v>0</v>
      </c>
      <c r="BI37" s="5" t="b">
        <f t="shared" si="15"/>
        <v>1</v>
      </c>
      <c r="BJ37" s="5" t="b">
        <f t="shared" si="15"/>
        <v>1</v>
      </c>
      <c r="BK37" s="5" t="b">
        <f t="shared" si="15"/>
        <v>1</v>
      </c>
      <c r="BL37" s="5" t="b">
        <f t="shared" si="15"/>
        <v>1</v>
      </c>
      <c r="BM37" s="5" t="b">
        <f t="shared" si="15"/>
        <v>1</v>
      </c>
      <c r="BN37" s="5" t="b">
        <f t="shared" si="15"/>
        <v>1</v>
      </c>
      <c r="BO37" s="5" t="b">
        <f t="shared" si="15"/>
        <v>1</v>
      </c>
      <c r="BP37" s="5" t="b">
        <f t="shared" si="15"/>
        <v>1</v>
      </c>
      <c r="BQ37" s="5" t="b">
        <f t="shared" si="15"/>
        <v>1</v>
      </c>
      <c r="BR37" s="5" t="b">
        <f t="shared" si="15"/>
        <v>1</v>
      </c>
      <c r="BS37" s="5" t="b">
        <f t="shared" si="15"/>
        <v>1</v>
      </c>
      <c r="BT37" s="5" t="b">
        <f t="shared" si="15"/>
        <v>1</v>
      </c>
      <c r="BU37" s="5" t="b">
        <f t="shared" si="15"/>
        <v>1</v>
      </c>
      <c r="BV37" s="5" t="b">
        <f t="shared" si="15"/>
        <v>1</v>
      </c>
      <c r="BW37" s="5" t="b">
        <f t="shared" si="15"/>
        <v>1</v>
      </c>
      <c r="BX37" s="5" t="b">
        <f t="shared" si="15"/>
        <v>1</v>
      </c>
      <c r="BY37" s="5" t="b">
        <f t="shared" si="15"/>
        <v>1</v>
      </c>
      <c r="BZ37" s="5" t="b">
        <f t="shared" si="15"/>
        <v>1</v>
      </c>
      <c r="CA37" s="5" t="b">
        <f t="shared" si="15"/>
        <v>1</v>
      </c>
      <c r="CB37" s="5" t="b">
        <f t="shared" si="15"/>
        <v>1</v>
      </c>
      <c r="CC37" s="5" t="b">
        <f t="shared" si="15"/>
        <v>1</v>
      </c>
      <c r="CD37" s="5" t="b">
        <f t="shared" si="15"/>
        <v>1</v>
      </c>
      <c r="CE37" s="5" t="b">
        <f t="shared" si="15"/>
        <v>1</v>
      </c>
      <c r="CF37" s="5" t="b">
        <f t="shared" si="15"/>
        <v>1</v>
      </c>
      <c r="CG37" s="5" t="b">
        <f t="shared" si="15"/>
        <v>1</v>
      </c>
      <c r="CH37" s="5" t="b">
        <f t="shared" si="15"/>
        <v>1</v>
      </c>
      <c r="CI37" s="5" t="b">
        <f t="shared" si="15"/>
        <v>1</v>
      </c>
      <c r="CJ37" s="5" t="b">
        <f t="shared" si="15"/>
        <v>1</v>
      </c>
      <c r="CK37" s="5" t="b">
        <f t="shared" si="15"/>
        <v>1</v>
      </c>
      <c r="CL37" s="5" t="b">
        <f t="shared" si="15"/>
        <v>1</v>
      </c>
      <c r="CM37" s="5" t="b">
        <f t="shared" si="15"/>
        <v>1</v>
      </c>
      <c r="CN37" s="5" t="b">
        <f t="shared" si="15"/>
        <v>1</v>
      </c>
      <c r="CO37" s="5" t="b">
        <f t="shared" si="15"/>
        <v>1</v>
      </c>
      <c r="CP37" s="5" t="b">
        <f t="shared" si="15"/>
        <v>1</v>
      </c>
      <c r="CQ37" s="5" t="b">
        <f t="shared" si="15"/>
        <v>1</v>
      </c>
      <c r="CR37" s="5" t="b">
        <f t="shared" si="15"/>
        <v>1</v>
      </c>
      <c r="CS37" s="5" t="b">
        <f t="shared" si="15"/>
        <v>1</v>
      </c>
      <c r="CT37" s="5" t="b">
        <f t="shared" si="15"/>
        <v>1</v>
      </c>
      <c r="CU37" s="5" t="b">
        <f t="shared" si="15"/>
        <v>1</v>
      </c>
      <c r="CV37" s="5" t="b">
        <f t="shared" si="15"/>
        <v>1</v>
      </c>
      <c r="CW37" s="5" t="b">
        <f t="shared" si="15"/>
        <v>1</v>
      </c>
      <c r="CX37" s="5" t="b">
        <f t="shared" si="15"/>
        <v>1</v>
      </c>
      <c r="CY37" s="5" t="b">
        <f t="shared" si="15"/>
        <v>1</v>
      </c>
      <c r="CZ37" s="5" t="b">
        <f t="shared" si="15"/>
        <v>1</v>
      </c>
      <c r="DA37" s="5" t="b">
        <f t="shared" si="15"/>
        <v>1</v>
      </c>
      <c r="DB37" s="5" t="b">
        <f t="shared" si="15"/>
        <v>1</v>
      </c>
      <c r="DC37" s="5" t="b">
        <f t="shared" si="15"/>
        <v>1</v>
      </c>
      <c r="DD37" s="5" t="b">
        <f t="shared" si="15"/>
        <v>1</v>
      </c>
      <c r="DE37" s="5" t="b">
        <f t="shared" si="15"/>
        <v>1</v>
      </c>
      <c r="DF37" s="5" t="b">
        <f t="shared" si="15"/>
        <v>1</v>
      </c>
    </row>
    <row r="38">
      <c r="A38" s="3" t="s">
        <v>39</v>
      </c>
      <c r="B38" s="2">
        <v>31.0</v>
      </c>
      <c r="C38" s="4">
        <f t="shared" si="2"/>
        <v>6</v>
      </c>
      <c r="D38" s="4">
        <f t="shared" si="3"/>
        <v>1</v>
      </c>
      <c r="E38" s="4">
        <f>IFERROR(__xludf.DUMMYFUNCTION("SPLIT(A38,"" "")"),81.0)</f>
        <v>81</v>
      </c>
      <c r="F38" s="4">
        <f>IFERROR(__xludf.DUMMYFUNCTION("""COMPUTED_VALUE"""),22.0)</f>
        <v>22</v>
      </c>
      <c r="G38" s="4">
        <f>IFERROR(__xludf.DUMMYFUNCTION("""COMPUTED_VALUE"""),66.0)</f>
        <v>66</v>
      </c>
      <c r="H38" s="4">
        <f>IFERROR(__xludf.DUMMYFUNCTION("""COMPUTED_VALUE"""),75.0)</f>
        <v>75</v>
      </c>
      <c r="I38" s="4">
        <f>IFERROR(__xludf.DUMMYFUNCTION("""COMPUTED_VALUE"""),51.0)</f>
        <v>51</v>
      </c>
      <c r="K38" s="4" t="str">
        <f>IF(K37,SUMOFUNMARKED(E37:I41,$K$6)*LASTCALLED($K$6),)</f>
        <v/>
      </c>
      <c r="L38" s="4" t="str">
        <f t="shared" ref="L38:DF38" si="16">IF(AND(L37,NOT(K37)),SUMOFUNMARKED($E37:$I41,$K$6:L$6)*LASTCALLED($K$6:L$6),)</f>
        <v/>
      </c>
      <c r="M38" s="4" t="str">
        <f t="shared" si="16"/>
        <v/>
      </c>
      <c r="N38" s="4" t="str">
        <f t="shared" si="16"/>
        <v/>
      </c>
      <c r="O38" s="4" t="str">
        <f t="shared" si="16"/>
        <v/>
      </c>
      <c r="P38" s="4" t="str">
        <f t="shared" si="16"/>
        <v/>
      </c>
      <c r="Q38" s="4" t="str">
        <f t="shared" si="16"/>
        <v/>
      </c>
      <c r="R38" s="4" t="str">
        <f t="shared" si="16"/>
        <v/>
      </c>
      <c r="S38" s="4" t="str">
        <f t="shared" si="16"/>
        <v/>
      </c>
      <c r="T38" s="4" t="str">
        <f t="shared" si="16"/>
        <v/>
      </c>
      <c r="U38" s="4" t="str">
        <f t="shared" si="16"/>
        <v/>
      </c>
      <c r="V38" s="4" t="str">
        <f t="shared" si="16"/>
        <v/>
      </c>
      <c r="W38" s="4" t="str">
        <f t="shared" si="16"/>
        <v/>
      </c>
      <c r="X38" s="4" t="str">
        <f t="shared" si="16"/>
        <v/>
      </c>
      <c r="Y38" s="4" t="str">
        <f t="shared" si="16"/>
        <v/>
      </c>
      <c r="Z38" s="4" t="str">
        <f t="shared" si="16"/>
        <v/>
      </c>
      <c r="AA38" s="4" t="str">
        <f t="shared" si="16"/>
        <v/>
      </c>
      <c r="AB38" s="4" t="str">
        <f t="shared" si="16"/>
        <v/>
      </c>
      <c r="AC38" s="4" t="str">
        <f t="shared" si="16"/>
        <v/>
      </c>
      <c r="AD38" s="4" t="str">
        <f t="shared" si="16"/>
        <v/>
      </c>
      <c r="AE38" s="4" t="str">
        <f t="shared" si="16"/>
        <v/>
      </c>
      <c r="AF38" s="4" t="str">
        <f t="shared" si="16"/>
        <v/>
      </c>
      <c r="AG38" s="4" t="str">
        <f t="shared" si="16"/>
        <v/>
      </c>
      <c r="AH38" s="4" t="str">
        <f t="shared" si="16"/>
        <v/>
      </c>
      <c r="AI38" s="4" t="str">
        <f t="shared" si="16"/>
        <v/>
      </c>
      <c r="AJ38" s="4" t="str">
        <f t="shared" si="16"/>
        <v/>
      </c>
      <c r="AK38" s="4" t="str">
        <f t="shared" si="16"/>
        <v/>
      </c>
      <c r="AL38" s="4" t="str">
        <f t="shared" si="16"/>
        <v/>
      </c>
      <c r="AM38" s="4" t="str">
        <f t="shared" si="16"/>
        <v/>
      </c>
      <c r="AN38" s="4" t="str">
        <f t="shared" si="16"/>
        <v/>
      </c>
      <c r="AO38" s="4" t="str">
        <f t="shared" si="16"/>
        <v/>
      </c>
      <c r="AP38" s="4" t="str">
        <f t="shared" si="16"/>
        <v/>
      </c>
      <c r="AQ38" s="4" t="str">
        <f t="shared" si="16"/>
        <v/>
      </c>
      <c r="AR38" s="4" t="str">
        <f t="shared" si="16"/>
        <v/>
      </c>
      <c r="AS38" s="4" t="str">
        <f t="shared" si="16"/>
        <v/>
      </c>
      <c r="AT38" s="4" t="str">
        <f t="shared" si="16"/>
        <v/>
      </c>
      <c r="AU38" s="4" t="str">
        <f t="shared" si="16"/>
        <v/>
      </c>
      <c r="AV38" s="4" t="str">
        <f t="shared" si="16"/>
        <v/>
      </c>
      <c r="AW38" s="4" t="str">
        <f t="shared" si="16"/>
        <v/>
      </c>
      <c r="AX38" s="4" t="str">
        <f t="shared" si="16"/>
        <v/>
      </c>
      <c r="AY38" s="4" t="str">
        <f t="shared" si="16"/>
        <v/>
      </c>
      <c r="AZ38" s="4" t="str">
        <f t="shared" si="16"/>
        <v/>
      </c>
      <c r="BA38" s="4" t="str">
        <f t="shared" si="16"/>
        <v/>
      </c>
      <c r="BB38" s="4" t="str">
        <f t="shared" si="16"/>
        <v/>
      </c>
      <c r="BC38" s="4" t="str">
        <f t="shared" si="16"/>
        <v/>
      </c>
      <c r="BD38" s="4" t="str">
        <f t="shared" si="16"/>
        <v/>
      </c>
      <c r="BE38" s="4" t="str">
        <f t="shared" si="16"/>
        <v/>
      </c>
      <c r="BF38" s="4" t="str">
        <f t="shared" si="16"/>
        <v/>
      </c>
      <c r="BG38" s="4" t="str">
        <f t="shared" si="16"/>
        <v/>
      </c>
      <c r="BH38" s="4" t="str">
        <f t="shared" si="16"/>
        <v/>
      </c>
      <c r="BI38" s="4">
        <f t="shared" si="16"/>
        <v>51514</v>
      </c>
      <c r="BJ38" s="4" t="str">
        <f t="shared" si="16"/>
        <v/>
      </c>
      <c r="BK38" s="4" t="str">
        <f t="shared" si="16"/>
        <v/>
      </c>
      <c r="BL38" s="4" t="str">
        <f t="shared" si="16"/>
        <v/>
      </c>
      <c r="BM38" s="4" t="str">
        <f t="shared" si="16"/>
        <v/>
      </c>
      <c r="BN38" s="4" t="str">
        <f t="shared" si="16"/>
        <v/>
      </c>
      <c r="BO38" s="4" t="str">
        <f t="shared" si="16"/>
        <v/>
      </c>
      <c r="BP38" s="4" t="str">
        <f t="shared" si="16"/>
        <v/>
      </c>
      <c r="BQ38" s="4" t="str">
        <f t="shared" si="16"/>
        <v/>
      </c>
      <c r="BR38" s="4" t="str">
        <f t="shared" si="16"/>
        <v/>
      </c>
      <c r="BS38" s="4" t="str">
        <f t="shared" si="16"/>
        <v/>
      </c>
      <c r="BT38" s="4" t="str">
        <f t="shared" si="16"/>
        <v/>
      </c>
      <c r="BU38" s="4" t="str">
        <f t="shared" si="16"/>
        <v/>
      </c>
      <c r="BV38" s="4" t="str">
        <f t="shared" si="16"/>
        <v/>
      </c>
      <c r="BW38" s="4" t="str">
        <f t="shared" si="16"/>
        <v/>
      </c>
      <c r="BX38" s="4" t="str">
        <f t="shared" si="16"/>
        <v/>
      </c>
      <c r="BY38" s="4" t="str">
        <f t="shared" si="16"/>
        <v/>
      </c>
      <c r="BZ38" s="4" t="str">
        <f t="shared" si="16"/>
        <v/>
      </c>
      <c r="CA38" s="4" t="str">
        <f t="shared" si="16"/>
        <v/>
      </c>
      <c r="CB38" s="4" t="str">
        <f t="shared" si="16"/>
        <v/>
      </c>
      <c r="CC38" s="4" t="str">
        <f t="shared" si="16"/>
        <v/>
      </c>
      <c r="CD38" s="4" t="str">
        <f t="shared" si="16"/>
        <v/>
      </c>
      <c r="CE38" s="4" t="str">
        <f t="shared" si="16"/>
        <v/>
      </c>
      <c r="CF38" s="4" t="str">
        <f t="shared" si="16"/>
        <v/>
      </c>
      <c r="CG38" s="4" t="str">
        <f t="shared" si="16"/>
        <v/>
      </c>
      <c r="CH38" s="4" t="str">
        <f t="shared" si="16"/>
        <v/>
      </c>
      <c r="CI38" s="4" t="str">
        <f t="shared" si="16"/>
        <v/>
      </c>
      <c r="CJ38" s="4" t="str">
        <f t="shared" si="16"/>
        <v/>
      </c>
      <c r="CK38" s="4" t="str">
        <f t="shared" si="16"/>
        <v/>
      </c>
      <c r="CL38" s="4" t="str">
        <f t="shared" si="16"/>
        <v/>
      </c>
      <c r="CM38" s="4" t="str">
        <f t="shared" si="16"/>
        <v/>
      </c>
      <c r="CN38" s="4" t="str">
        <f t="shared" si="16"/>
        <v/>
      </c>
      <c r="CO38" s="4" t="str">
        <f t="shared" si="16"/>
        <v/>
      </c>
      <c r="CP38" s="4" t="str">
        <f t="shared" si="16"/>
        <v/>
      </c>
      <c r="CQ38" s="4" t="str">
        <f t="shared" si="16"/>
        <v/>
      </c>
      <c r="CR38" s="4" t="str">
        <f t="shared" si="16"/>
        <v/>
      </c>
      <c r="CS38" s="4" t="str">
        <f t="shared" si="16"/>
        <v/>
      </c>
      <c r="CT38" s="4" t="str">
        <f t="shared" si="16"/>
        <v/>
      </c>
      <c r="CU38" s="4" t="str">
        <f t="shared" si="16"/>
        <v/>
      </c>
      <c r="CV38" s="4" t="str">
        <f t="shared" si="16"/>
        <v/>
      </c>
      <c r="CW38" s="4" t="str">
        <f t="shared" si="16"/>
        <v/>
      </c>
      <c r="CX38" s="4" t="str">
        <f t="shared" si="16"/>
        <v/>
      </c>
      <c r="CY38" s="4" t="str">
        <f t="shared" si="16"/>
        <v/>
      </c>
      <c r="CZ38" s="4" t="str">
        <f t="shared" si="16"/>
        <v/>
      </c>
      <c r="DA38" s="4" t="str">
        <f t="shared" si="16"/>
        <v/>
      </c>
      <c r="DB38" s="4" t="str">
        <f t="shared" si="16"/>
        <v/>
      </c>
      <c r="DC38" s="4" t="str">
        <f t="shared" si="16"/>
        <v/>
      </c>
      <c r="DD38" s="4" t="str">
        <f t="shared" si="16"/>
        <v/>
      </c>
      <c r="DE38" s="4" t="str">
        <f t="shared" si="16"/>
        <v/>
      </c>
      <c r="DF38" s="4" t="str">
        <f t="shared" si="16"/>
        <v/>
      </c>
    </row>
    <row r="39">
      <c r="A39" s="3" t="s">
        <v>40</v>
      </c>
      <c r="B39" s="2">
        <v>32.0</v>
      </c>
      <c r="C39" s="4">
        <f t="shared" si="2"/>
        <v>6</v>
      </c>
      <c r="D39" s="4">
        <f t="shared" si="3"/>
        <v>2</v>
      </c>
      <c r="E39" s="4">
        <f>IFERROR(__xludf.DUMMYFUNCTION("SPLIT(A39,"" "")"),46.0)</f>
        <v>46</v>
      </c>
      <c r="F39" s="4">
        <f>IFERROR(__xludf.DUMMYFUNCTION("""COMPUTED_VALUE"""),1.0)</f>
        <v>1</v>
      </c>
      <c r="G39" s="4">
        <f>IFERROR(__xludf.DUMMYFUNCTION("""COMPUTED_VALUE"""),41.0)</f>
        <v>41</v>
      </c>
      <c r="H39" s="4">
        <f>IFERROR(__xludf.DUMMYFUNCTION("""COMPUTED_VALUE"""),9.0)</f>
        <v>9</v>
      </c>
      <c r="I39" s="4">
        <f>IFERROR(__xludf.DUMMYFUNCTION("""COMPUTED_VALUE"""),34.0)</f>
        <v>34</v>
      </c>
      <c r="K39" s="6"/>
    </row>
    <row r="40">
      <c r="A40" s="3" t="s">
        <v>41</v>
      </c>
      <c r="B40" s="2">
        <v>33.0</v>
      </c>
      <c r="C40" s="4">
        <f t="shared" si="2"/>
        <v>6</v>
      </c>
      <c r="D40" s="4">
        <f t="shared" si="3"/>
        <v>3</v>
      </c>
      <c r="E40" s="4">
        <f>IFERROR(__xludf.DUMMYFUNCTION("SPLIT(A40,"" "")"),86.0)</f>
        <v>86</v>
      </c>
      <c r="F40" s="4">
        <f>IFERROR(__xludf.DUMMYFUNCTION("""COMPUTED_VALUE"""),50.0)</f>
        <v>50</v>
      </c>
      <c r="G40" s="4">
        <f>IFERROR(__xludf.DUMMYFUNCTION("""COMPUTED_VALUE"""),48.0)</f>
        <v>48</v>
      </c>
      <c r="H40" s="4">
        <f>IFERROR(__xludf.DUMMYFUNCTION("""COMPUTED_VALUE"""),64.0)</f>
        <v>64</v>
      </c>
      <c r="I40" s="4">
        <f>IFERROR(__xludf.DUMMYFUNCTION("""COMPUTED_VALUE"""),74.0)</f>
        <v>74</v>
      </c>
    </row>
    <row r="41">
      <c r="A41" s="3" t="s">
        <v>42</v>
      </c>
      <c r="B41" s="2">
        <v>34.0</v>
      </c>
      <c r="C41" s="4">
        <f t="shared" si="2"/>
        <v>6</v>
      </c>
      <c r="D41" s="4">
        <f t="shared" si="3"/>
        <v>4</v>
      </c>
      <c r="E41" s="4">
        <f>IFERROR(__xludf.DUMMYFUNCTION("SPLIT(A41,"" "")"),72.0)</f>
        <v>72</v>
      </c>
      <c r="F41" s="4">
        <f>IFERROR(__xludf.DUMMYFUNCTION("""COMPUTED_VALUE"""),85.0)</f>
        <v>85</v>
      </c>
      <c r="G41" s="4">
        <f>IFERROR(__xludf.DUMMYFUNCTION("""COMPUTED_VALUE"""),97.0)</f>
        <v>97</v>
      </c>
      <c r="H41" s="4">
        <f>IFERROR(__xludf.DUMMYFUNCTION("""COMPUTED_VALUE"""),11.0)</f>
        <v>11</v>
      </c>
      <c r="I41" s="4">
        <f>IFERROR(__xludf.DUMMYFUNCTION("""COMPUTED_VALUE"""),71.0)</f>
        <v>71</v>
      </c>
    </row>
    <row r="42">
      <c r="A42" s="3" t="s">
        <v>43</v>
      </c>
      <c r="B42" s="2">
        <v>35.0</v>
      </c>
      <c r="C42" s="4">
        <f t="shared" si="2"/>
        <v>7</v>
      </c>
      <c r="D42" s="4">
        <f t="shared" si="3"/>
        <v>0</v>
      </c>
      <c r="E42" s="4">
        <f>IFERROR(__xludf.DUMMYFUNCTION("SPLIT(A42,"" "")"),16.0)</f>
        <v>16</v>
      </c>
      <c r="F42" s="4">
        <f>IFERROR(__xludf.DUMMYFUNCTION("""COMPUTED_VALUE"""),32.0)</f>
        <v>32</v>
      </c>
      <c r="G42" s="4">
        <f>IFERROR(__xludf.DUMMYFUNCTION("""COMPUTED_VALUE"""),41.0)</f>
        <v>41</v>
      </c>
      <c r="H42" s="4">
        <f>IFERROR(__xludf.DUMMYFUNCTION("""COMPUTED_VALUE"""),37.0)</f>
        <v>37</v>
      </c>
      <c r="I42" s="4">
        <f>IFERROR(__xludf.DUMMYFUNCTION("""COMPUTED_VALUE"""),61.0)</f>
        <v>61</v>
      </c>
      <c r="K42" s="5" t="b">
        <f>BINGO(E42:I46,$K$6)</f>
        <v>0</v>
      </c>
      <c r="L42" s="5" t="b">
        <f t="shared" ref="L42:DF42" si="17">OR(K42, BINGO($E42:$I46,$K$6:L$6))</f>
        <v>0</v>
      </c>
      <c r="M42" s="5" t="b">
        <f t="shared" si="17"/>
        <v>0</v>
      </c>
      <c r="N42" s="5" t="b">
        <f t="shared" si="17"/>
        <v>0</v>
      </c>
      <c r="O42" s="5" t="b">
        <f t="shared" si="17"/>
        <v>0</v>
      </c>
      <c r="P42" s="5" t="b">
        <f t="shared" si="17"/>
        <v>0</v>
      </c>
      <c r="Q42" s="5" t="b">
        <f t="shared" si="17"/>
        <v>0</v>
      </c>
      <c r="R42" s="5" t="b">
        <f t="shared" si="17"/>
        <v>0</v>
      </c>
      <c r="S42" s="5" t="b">
        <f t="shared" si="17"/>
        <v>0</v>
      </c>
      <c r="T42" s="5" t="b">
        <f t="shared" si="17"/>
        <v>0</v>
      </c>
      <c r="U42" s="5" t="b">
        <f t="shared" si="17"/>
        <v>0</v>
      </c>
      <c r="V42" s="5" t="b">
        <f t="shared" si="17"/>
        <v>0</v>
      </c>
      <c r="W42" s="5" t="b">
        <f t="shared" si="17"/>
        <v>0</v>
      </c>
      <c r="X42" s="5" t="b">
        <f t="shared" si="17"/>
        <v>0</v>
      </c>
      <c r="Y42" s="5" t="b">
        <f t="shared" si="17"/>
        <v>0</v>
      </c>
      <c r="Z42" s="5" t="b">
        <f t="shared" si="17"/>
        <v>0</v>
      </c>
      <c r="AA42" s="5" t="b">
        <f t="shared" si="17"/>
        <v>0</v>
      </c>
      <c r="AB42" s="5" t="b">
        <f t="shared" si="17"/>
        <v>0</v>
      </c>
      <c r="AC42" s="5" t="b">
        <f t="shared" si="17"/>
        <v>0</v>
      </c>
      <c r="AD42" s="5" t="b">
        <f t="shared" si="17"/>
        <v>0</v>
      </c>
      <c r="AE42" s="5" t="b">
        <f t="shared" si="17"/>
        <v>0</v>
      </c>
      <c r="AF42" s="5" t="b">
        <f t="shared" si="17"/>
        <v>0</v>
      </c>
      <c r="AG42" s="5" t="b">
        <f t="shared" si="17"/>
        <v>0</v>
      </c>
      <c r="AH42" s="5" t="b">
        <f t="shared" si="17"/>
        <v>0</v>
      </c>
      <c r="AI42" s="5" t="b">
        <f t="shared" si="17"/>
        <v>0</v>
      </c>
      <c r="AJ42" s="5" t="b">
        <f t="shared" si="17"/>
        <v>0</v>
      </c>
      <c r="AK42" s="5" t="b">
        <f t="shared" si="17"/>
        <v>0</v>
      </c>
      <c r="AL42" s="5" t="b">
        <f t="shared" si="17"/>
        <v>0</v>
      </c>
      <c r="AM42" s="5" t="b">
        <f t="shared" si="17"/>
        <v>0</v>
      </c>
      <c r="AN42" s="5" t="b">
        <f t="shared" si="17"/>
        <v>0</v>
      </c>
      <c r="AO42" s="5" t="b">
        <f t="shared" si="17"/>
        <v>0</v>
      </c>
      <c r="AP42" s="5" t="b">
        <f t="shared" si="17"/>
        <v>0</v>
      </c>
      <c r="AQ42" s="5" t="b">
        <f t="shared" si="17"/>
        <v>0</v>
      </c>
      <c r="AR42" s="5" t="b">
        <f t="shared" si="17"/>
        <v>0</v>
      </c>
      <c r="AS42" s="5" t="b">
        <f t="shared" si="17"/>
        <v>0</v>
      </c>
      <c r="AT42" s="5" t="b">
        <f t="shared" si="17"/>
        <v>0</v>
      </c>
      <c r="AU42" s="5" t="b">
        <f t="shared" si="17"/>
        <v>0</v>
      </c>
      <c r="AV42" s="5" t="b">
        <f t="shared" si="17"/>
        <v>0</v>
      </c>
      <c r="AW42" s="5" t="b">
        <f t="shared" si="17"/>
        <v>0</v>
      </c>
      <c r="AX42" s="5" t="b">
        <f t="shared" si="17"/>
        <v>0</v>
      </c>
      <c r="AY42" s="5" t="b">
        <f t="shared" si="17"/>
        <v>0</v>
      </c>
      <c r="AZ42" s="5" t="b">
        <f t="shared" si="17"/>
        <v>0</v>
      </c>
      <c r="BA42" s="5" t="b">
        <f t="shared" si="17"/>
        <v>0</v>
      </c>
      <c r="BB42" s="5" t="b">
        <f t="shared" si="17"/>
        <v>0</v>
      </c>
      <c r="BC42" s="5" t="b">
        <f t="shared" si="17"/>
        <v>0</v>
      </c>
      <c r="BD42" s="5" t="b">
        <f t="shared" si="17"/>
        <v>0</v>
      </c>
      <c r="BE42" s="5" t="b">
        <f t="shared" si="17"/>
        <v>0</v>
      </c>
      <c r="BF42" s="5" t="b">
        <f t="shared" si="17"/>
        <v>0</v>
      </c>
      <c r="BG42" s="5" t="b">
        <f t="shared" si="17"/>
        <v>0</v>
      </c>
      <c r="BH42" s="5" t="b">
        <f t="shared" si="17"/>
        <v>0</v>
      </c>
      <c r="BI42" s="5" t="b">
        <f t="shared" si="17"/>
        <v>0</v>
      </c>
      <c r="BJ42" s="5" t="b">
        <f t="shared" si="17"/>
        <v>0</v>
      </c>
      <c r="BK42" s="5" t="b">
        <f t="shared" si="17"/>
        <v>0</v>
      </c>
      <c r="BL42" s="5" t="b">
        <f t="shared" si="17"/>
        <v>0</v>
      </c>
      <c r="BM42" s="5" t="b">
        <f t="shared" si="17"/>
        <v>0</v>
      </c>
      <c r="BN42" s="5" t="b">
        <f t="shared" si="17"/>
        <v>1</v>
      </c>
      <c r="BO42" s="5" t="b">
        <f t="shared" si="17"/>
        <v>1</v>
      </c>
      <c r="BP42" s="5" t="b">
        <f t="shared" si="17"/>
        <v>1</v>
      </c>
      <c r="BQ42" s="5" t="b">
        <f t="shared" si="17"/>
        <v>1</v>
      </c>
      <c r="BR42" s="5" t="b">
        <f t="shared" si="17"/>
        <v>1</v>
      </c>
      <c r="BS42" s="5" t="b">
        <f t="shared" si="17"/>
        <v>1</v>
      </c>
      <c r="BT42" s="5" t="b">
        <f t="shared" si="17"/>
        <v>1</v>
      </c>
      <c r="BU42" s="5" t="b">
        <f t="shared" si="17"/>
        <v>1</v>
      </c>
      <c r="BV42" s="5" t="b">
        <f t="shared" si="17"/>
        <v>1</v>
      </c>
      <c r="BW42" s="5" t="b">
        <f t="shared" si="17"/>
        <v>1</v>
      </c>
      <c r="BX42" s="5" t="b">
        <f t="shared" si="17"/>
        <v>1</v>
      </c>
      <c r="BY42" s="5" t="b">
        <f t="shared" si="17"/>
        <v>1</v>
      </c>
      <c r="BZ42" s="5" t="b">
        <f t="shared" si="17"/>
        <v>1</v>
      </c>
      <c r="CA42" s="5" t="b">
        <f t="shared" si="17"/>
        <v>1</v>
      </c>
      <c r="CB42" s="5" t="b">
        <f t="shared" si="17"/>
        <v>1</v>
      </c>
      <c r="CC42" s="5" t="b">
        <f t="shared" si="17"/>
        <v>1</v>
      </c>
      <c r="CD42" s="5" t="b">
        <f t="shared" si="17"/>
        <v>1</v>
      </c>
      <c r="CE42" s="5" t="b">
        <f t="shared" si="17"/>
        <v>1</v>
      </c>
      <c r="CF42" s="5" t="b">
        <f t="shared" si="17"/>
        <v>1</v>
      </c>
      <c r="CG42" s="5" t="b">
        <f t="shared" si="17"/>
        <v>1</v>
      </c>
      <c r="CH42" s="5" t="b">
        <f t="shared" si="17"/>
        <v>1</v>
      </c>
      <c r="CI42" s="5" t="b">
        <f t="shared" si="17"/>
        <v>1</v>
      </c>
      <c r="CJ42" s="5" t="b">
        <f t="shared" si="17"/>
        <v>1</v>
      </c>
      <c r="CK42" s="5" t="b">
        <f t="shared" si="17"/>
        <v>1</v>
      </c>
      <c r="CL42" s="5" t="b">
        <f t="shared" si="17"/>
        <v>1</v>
      </c>
      <c r="CM42" s="5" t="b">
        <f t="shared" si="17"/>
        <v>1</v>
      </c>
      <c r="CN42" s="5" t="b">
        <f t="shared" si="17"/>
        <v>1</v>
      </c>
      <c r="CO42" s="5" t="b">
        <f t="shared" si="17"/>
        <v>1</v>
      </c>
      <c r="CP42" s="5" t="b">
        <f t="shared" si="17"/>
        <v>1</v>
      </c>
      <c r="CQ42" s="5" t="b">
        <f t="shared" si="17"/>
        <v>1</v>
      </c>
      <c r="CR42" s="5" t="b">
        <f t="shared" si="17"/>
        <v>1</v>
      </c>
      <c r="CS42" s="5" t="b">
        <f t="shared" si="17"/>
        <v>1</v>
      </c>
      <c r="CT42" s="5" t="b">
        <f t="shared" si="17"/>
        <v>1</v>
      </c>
      <c r="CU42" s="5" t="b">
        <f t="shared" si="17"/>
        <v>1</v>
      </c>
      <c r="CV42" s="5" t="b">
        <f t="shared" si="17"/>
        <v>1</v>
      </c>
      <c r="CW42" s="5" t="b">
        <f t="shared" si="17"/>
        <v>1</v>
      </c>
      <c r="CX42" s="5" t="b">
        <f t="shared" si="17"/>
        <v>1</v>
      </c>
      <c r="CY42" s="5" t="b">
        <f t="shared" si="17"/>
        <v>1</v>
      </c>
      <c r="CZ42" s="5" t="b">
        <f t="shared" si="17"/>
        <v>1</v>
      </c>
      <c r="DA42" s="5" t="b">
        <f t="shared" si="17"/>
        <v>1</v>
      </c>
      <c r="DB42" s="5" t="b">
        <f t="shared" si="17"/>
        <v>1</v>
      </c>
      <c r="DC42" s="5" t="b">
        <f t="shared" si="17"/>
        <v>1</v>
      </c>
      <c r="DD42" s="5" t="b">
        <f t="shared" si="17"/>
        <v>1</v>
      </c>
      <c r="DE42" s="5" t="b">
        <f t="shared" si="17"/>
        <v>1</v>
      </c>
      <c r="DF42" s="5" t="b">
        <f t="shared" si="17"/>
        <v>1</v>
      </c>
    </row>
    <row r="43">
      <c r="A43" s="3" t="s">
        <v>44</v>
      </c>
      <c r="B43" s="2">
        <v>36.0</v>
      </c>
      <c r="C43" s="4">
        <f t="shared" si="2"/>
        <v>7</v>
      </c>
      <c r="D43" s="4">
        <f t="shared" si="3"/>
        <v>1</v>
      </c>
      <c r="E43" s="4">
        <f>IFERROR(__xludf.DUMMYFUNCTION("SPLIT(A43,"" "")"),14.0)</f>
        <v>14</v>
      </c>
      <c r="F43" s="4">
        <f>IFERROR(__xludf.DUMMYFUNCTION("""COMPUTED_VALUE"""),31.0)</f>
        <v>31</v>
      </c>
      <c r="G43" s="4">
        <f>IFERROR(__xludf.DUMMYFUNCTION("""COMPUTED_VALUE"""),29.0)</f>
        <v>29</v>
      </c>
      <c r="H43" s="4">
        <f>IFERROR(__xludf.DUMMYFUNCTION("""COMPUTED_VALUE"""),6.0)</f>
        <v>6</v>
      </c>
      <c r="I43" s="4">
        <f>IFERROR(__xludf.DUMMYFUNCTION("""COMPUTED_VALUE"""),79.0)</f>
        <v>79</v>
      </c>
      <c r="K43" s="4" t="str">
        <f>IF(K42,SUMOFUNMARKED(E42:I46,$K$6)*LASTCALLED($K$6),)</f>
        <v/>
      </c>
      <c r="L43" s="4" t="str">
        <f t="shared" ref="L43:DF43" si="18">IF(AND(L42,NOT(K42)),SUMOFUNMARKED($E42:$I46,$K$6:L$6)*LASTCALLED($K$6:L$6),)</f>
        <v/>
      </c>
      <c r="M43" s="4" t="str">
        <f t="shared" si="18"/>
        <v/>
      </c>
      <c r="N43" s="4" t="str">
        <f t="shared" si="18"/>
        <v/>
      </c>
      <c r="O43" s="4" t="str">
        <f t="shared" si="18"/>
        <v/>
      </c>
      <c r="P43" s="4" t="str">
        <f t="shared" si="18"/>
        <v/>
      </c>
      <c r="Q43" s="4" t="str">
        <f t="shared" si="18"/>
        <v/>
      </c>
      <c r="R43" s="4" t="str">
        <f t="shared" si="18"/>
        <v/>
      </c>
      <c r="S43" s="4" t="str">
        <f t="shared" si="18"/>
        <v/>
      </c>
      <c r="T43" s="4" t="str">
        <f t="shared" si="18"/>
        <v/>
      </c>
      <c r="U43" s="4" t="str">
        <f t="shared" si="18"/>
        <v/>
      </c>
      <c r="V43" s="4" t="str">
        <f t="shared" si="18"/>
        <v/>
      </c>
      <c r="W43" s="4" t="str">
        <f t="shared" si="18"/>
        <v/>
      </c>
      <c r="X43" s="4" t="str">
        <f t="shared" si="18"/>
        <v/>
      </c>
      <c r="Y43" s="4" t="str">
        <f t="shared" si="18"/>
        <v/>
      </c>
      <c r="Z43" s="4" t="str">
        <f t="shared" si="18"/>
        <v/>
      </c>
      <c r="AA43" s="4" t="str">
        <f t="shared" si="18"/>
        <v/>
      </c>
      <c r="AB43" s="4" t="str">
        <f t="shared" si="18"/>
        <v/>
      </c>
      <c r="AC43" s="4" t="str">
        <f t="shared" si="18"/>
        <v/>
      </c>
      <c r="AD43" s="4" t="str">
        <f t="shared" si="18"/>
        <v/>
      </c>
      <c r="AE43" s="4" t="str">
        <f t="shared" si="18"/>
        <v/>
      </c>
      <c r="AF43" s="4" t="str">
        <f t="shared" si="18"/>
        <v/>
      </c>
      <c r="AG43" s="4" t="str">
        <f t="shared" si="18"/>
        <v/>
      </c>
      <c r="AH43" s="4" t="str">
        <f t="shared" si="18"/>
        <v/>
      </c>
      <c r="AI43" s="4" t="str">
        <f t="shared" si="18"/>
        <v/>
      </c>
      <c r="AJ43" s="4" t="str">
        <f t="shared" si="18"/>
        <v/>
      </c>
      <c r="AK43" s="4" t="str">
        <f t="shared" si="18"/>
        <v/>
      </c>
      <c r="AL43" s="4" t="str">
        <f t="shared" si="18"/>
        <v/>
      </c>
      <c r="AM43" s="4" t="str">
        <f t="shared" si="18"/>
        <v/>
      </c>
      <c r="AN43" s="4" t="str">
        <f t="shared" si="18"/>
        <v/>
      </c>
      <c r="AO43" s="4" t="str">
        <f t="shared" si="18"/>
        <v/>
      </c>
      <c r="AP43" s="4" t="str">
        <f t="shared" si="18"/>
        <v/>
      </c>
      <c r="AQ43" s="4" t="str">
        <f t="shared" si="18"/>
        <v/>
      </c>
      <c r="AR43" s="4" t="str">
        <f t="shared" si="18"/>
        <v/>
      </c>
      <c r="AS43" s="4" t="str">
        <f t="shared" si="18"/>
        <v/>
      </c>
      <c r="AT43" s="4" t="str">
        <f t="shared" si="18"/>
        <v/>
      </c>
      <c r="AU43" s="4" t="str">
        <f t="shared" si="18"/>
        <v/>
      </c>
      <c r="AV43" s="4" t="str">
        <f t="shared" si="18"/>
        <v/>
      </c>
      <c r="AW43" s="4" t="str">
        <f t="shared" si="18"/>
        <v/>
      </c>
      <c r="AX43" s="4" t="str">
        <f t="shared" si="18"/>
        <v/>
      </c>
      <c r="AY43" s="4" t="str">
        <f t="shared" si="18"/>
        <v/>
      </c>
      <c r="AZ43" s="4" t="str">
        <f t="shared" si="18"/>
        <v/>
      </c>
      <c r="BA43" s="4" t="str">
        <f t="shared" si="18"/>
        <v/>
      </c>
      <c r="BB43" s="4" t="str">
        <f t="shared" si="18"/>
        <v/>
      </c>
      <c r="BC43" s="4" t="str">
        <f t="shared" si="18"/>
        <v/>
      </c>
      <c r="BD43" s="4" t="str">
        <f t="shared" si="18"/>
        <v/>
      </c>
      <c r="BE43" s="4" t="str">
        <f t="shared" si="18"/>
        <v/>
      </c>
      <c r="BF43" s="4" t="str">
        <f t="shared" si="18"/>
        <v/>
      </c>
      <c r="BG43" s="4" t="str">
        <f t="shared" si="18"/>
        <v/>
      </c>
      <c r="BH43" s="4" t="str">
        <f t="shared" si="18"/>
        <v/>
      </c>
      <c r="BI43" s="4" t="str">
        <f t="shared" si="18"/>
        <v/>
      </c>
      <c r="BJ43" s="4" t="str">
        <f t="shared" si="18"/>
        <v/>
      </c>
      <c r="BK43" s="4" t="str">
        <f t="shared" si="18"/>
        <v/>
      </c>
      <c r="BL43" s="4" t="str">
        <f t="shared" si="18"/>
        <v/>
      </c>
      <c r="BM43" s="4" t="str">
        <f t="shared" si="18"/>
        <v/>
      </c>
      <c r="BN43" s="4">
        <f t="shared" si="18"/>
        <v>34958</v>
      </c>
      <c r="BO43" s="4" t="str">
        <f t="shared" si="18"/>
        <v/>
      </c>
      <c r="BP43" s="4" t="str">
        <f t="shared" si="18"/>
        <v/>
      </c>
      <c r="BQ43" s="4" t="str">
        <f t="shared" si="18"/>
        <v/>
      </c>
      <c r="BR43" s="4" t="str">
        <f t="shared" si="18"/>
        <v/>
      </c>
      <c r="BS43" s="4" t="str">
        <f t="shared" si="18"/>
        <v/>
      </c>
      <c r="BT43" s="4" t="str">
        <f t="shared" si="18"/>
        <v/>
      </c>
      <c r="BU43" s="4" t="str">
        <f t="shared" si="18"/>
        <v/>
      </c>
      <c r="BV43" s="4" t="str">
        <f t="shared" si="18"/>
        <v/>
      </c>
      <c r="BW43" s="4" t="str">
        <f t="shared" si="18"/>
        <v/>
      </c>
      <c r="BX43" s="4" t="str">
        <f t="shared" si="18"/>
        <v/>
      </c>
      <c r="BY43" s="4" t="str">
        <f t="shared" si="18"/>
        <v/>
      </c>
      <c r="BZ43" s="4" t="str">
        <f t="shared" si="18"/>
        <v/>
      </c>
      <c r="CA43" s="4" t="str">
        <f t="shared" si="18"/>
        <v/>
      </c>
      <c r="CB43" s="4" t="str">
        <f t="shared" si="18"/>
        <v/>
      </c>
      <c r="CC43" s="4" t="str">
        <f t="shared" si="18"/>
        <v/>
      </c>
      <c r="CD43" s="4" t="str">
        <f t="shared" si="18"/>
        <v/>
      </c>
      <c r="CE43" s="4" t="str">
        <f t="shared" si="18"/>
        <v/>
      </c>
      <c r="CF43" s="4" t="str">
        <f t="shared" si="18"/>
        <v/>
      </c>
      <c r="CG43" s="4" t="str">
        <f t="shared" si="18"/>
        <v/>
      </c>
      <c r="CH43" s="4" t="str">
        <f t="shared" si="18"/>
        <v/>
      </c>
      <c r="CI43" s="4" t="str">
        <f t="shared" si="18"/>
        <v/>
      </c>
      <c r="CJ43" s="4" t="str">
        <f t="shared" si="18"/>
        <v/>
      </c>
      <c r="CK43" s="4" t="str">
        <f t="shared" si="18"/>
        <v/>
      </c>
      <c r="CL43" s="4" t="str">
        <f t="shared" si="18"/>
        <v/>
      </c>
      <c r="CM43" s="4" t="str">
        <f t="shared" si="18"/>
        <v/>
      </c>
      <c r="CN43" s="4" t="str">
        <f t="shared" si="18"/>
        <v/>
      </c>
      <c r="CO43" s="4" t="str">
        <f t="shared" si="18"/>
        <v/>
      </c>
      <c r="CP43" s="4" t="str">
        <f t="shared" si="18"/>
        <v/>
      </c>
      <c r="CQ43" s="4" t="str">
        <f t="shared" si="18"/>
        <v/>
      </c>
      <c r="CR43" s="4" t="str">
        <f t="shared" si="18"/>
        <v/>
      </c>
      <c r="CS43" s="4" t="str">
        <f t="shared" si="18"/>
        <v/>
      </c>
      <c r="CT43" s="4" t="str">
        <f t="shared" si="18"/>
        <v/>
      </c>
      <c r="CU43" s="4" t="str">
        <f t="shared" si="18"/>
        <v/>
      </c>
      <c r="CV43" s="4" t="str">
        <f t="shared" si="18"/>
        <v/>
      </c>
      <c r="CW43" s="4" t="str">
        <f t="shared" si="18"/>
        <v/>
      </c>
      <c r="CX43" s="4" t="str">
        <f t="shared" si="18"/>
        <v/>
      </c>
      <c r="CY43" s="4" t="str">
        <f t="shared" si="18"/>
        <v/>
      </c>
      <c r="CZ43" s="4" t="str">
        <f t="shared" si="18"/>
        <v/>
      </c>
      <c r="DA43" s="4" t="str">
        <f t="shared" si="18"/>
        <v/>
      </c>
      <c r="DB43" s="4" t="str">
        <f t="shared" si="18"/>
        <v/>
      </c>
      <c r="DC43" s="4" t="str">
        <f t="shared" si="18"/>
        <v/>
      </c>
      <c r="DD43" s="4" t="str">
        <f t="shared" si="18"/>
        <v/>
      </c>
      <c r="DE43" s="4" t="str">
        <f t="shared" si="18"/>
        <v/>
      </c>
      <c r="DF43" s="4" t="str">
        <f t="shared" si="18"/>
        <v/>
      </c>
    </row>
    <row r="44">
      <c r="A44" s="3" t="s">
        <v>45</v>
      </c>
      <c r="B44" s="2">
        <v>37.0</v>
      </c>
      <c r="C44" s="4">
        <f t="shared" si="2"/>
        <v>7</v>
      </c>
      <c r="D44" s="4">
        <f t="shared" si="3"/>
        <v>2</v>
      </c>
      <c r="E44" s="4">
        <f>IFERROR(__xludf.DUMMYFUNCTION("SPLIT(A44,"" "")"),28.0)</f>
        <v>28</v>
      </c>
      <c r="F44" s="4">
        <f>IFERROR(__xludf.DUMMYFUNCTION("""COMPUTED_VALUE"""),97.0)</f>
        <v>97</v>
      </c>
      <c r="G44" s="4">
        <f>IFERROR(__xludf.DUMMYFUNCTION("""COMPUTED_VALUE"""),11.0)</f>
        <v>11</v>
      </c>
      <c r="H44" s="4">
        <f>IFERROR(__xludf.DUMMYFUNCTION("""COMPUTED_VALUE"""),15.0)</f>
        <v>15</v>
      </c>
      <c r="I44" s="4">
        <f>IFERROR(__xludf.DUMMYFUNCTION("""COMPUTED_VALUE"""),9.0)</f>
        <v>9</v>
      </c>
      <c r="K44" s="6"/>
    </row>
    <row r="45">
      <c r="A45" s="3" t="s">
        <v>46</v>
      </c>
      <c r="B45" s="2">
        <v>38.0</v>
      </c>
      <c r="C45" s="4">
        <f t="shared" si="2"/>
        <v>7</v>
      </c>
      <c r="D45" s="4">
        <f t="shared" si="3"/>
        <v>3</v>
      </c>
      <c r="E45" s="4">
        <f>IFERROR(__xludf.DUMMYFUNCTION("SPLIT(A45,"" "")"),13.0)</f>
        <v>13</v>
      </c>
      <c r="F45" s="4">
        <f>IFERROR(__xludf.DUMMYFUNCTION("""COMPUTED_VALUE"""),72.0)</f>
        <v>72</v>
      </c>
      <c r="G45" s="4">
        <f>IFERROR(__xludf.DUMMYFUNCTION("""COMPUTED_VALUE"""),3.0)</f>
        <v>3</v>
      </c>
      <c r="H45" s="4">
        <f>IFERROR(__xludf.DUMMYFUNCTION("""COMPUTED_VALUE"""),85.0)</f>
        <v>85</v>
      </c>
      <c r="I45" s="4">
        <f>IFERROR(__xludf.DUMMYFUNCTION("""COMPUTED_VALUE"""),64.0)</f>
        <v>64</v>
      </c>
    </row>
    <row r="46">
      <c r="A46" s="3" t="s">
        <v>47</v>
      </c>
      <c r="B46" s="2">
        <v>39.0</v>
      </c>
      <c r="C46" s="4">
        <f t="shared" si="2"/>
        <v>7</v>
      </c>
      <c r="D46" s="4">
        <f t="shared" si="3"/>
        <v>4</v>
      </c>
      <c r="E46" s="4">
        <f>IFERROR(__xludf.DUMMYFUNCTION("SPLIT(A46,"" "")"),81.0)</f>
        <v>81</v>
      </c>
      <c r="F46" s="4">
        <f>IFERROR(__xludf.DUMMYFUNCTION("""COMPUTED_VALUE"""),95.0)</f>
        <v>95</v>
      </c>
      <c r="G46" s="4">
        <f>IFERROR(__xludf.DUMMYFUNCTION("""COMPUTED_VALUE"""),20.0)</f>
        <v>20</v>
      </c>
      <c r="H46" s="4">
        <f>IFERROR(__xludf.DUMMYFUNCTION("""COMPUTED_VALUE"""),77.0)</f>
        <v>77</v>
      </c>
      <c r="I46" s="4">
        <f>IFERROR(__xludf.DUMMYFUNCTION("""COMPUTED_VALUE"""),69.0)</f>
        <v>69</v>
      </c>
    </row>
    <row r="47">
      <c r="A47" s="3" t="s">
        <v>48</v>
      </c>
      <c r="B47" s="2">
        <v>40.0</v>
      </c>
      <c r="C47" s="4">
        <f t="shared" si="2"/>
        <v>8</v>
      </c>
      <c r="D47" s="4">
        <f t="shared" si="3"/>
        <v>0</v>
      </c>
      <c r="E47" s="4">
        <f>IFERROR(__xludf.DUMMYFUNCTION("SPLIT(A47,"" "")"),42.0)</f>
        <v>42</v>
      </c>
      <c r="F47" s="4">
        <f>IFERROR(__xludf.DUMMYFUNCTION("""COMPUTED_VALUE"""),76.0)</f>
        <v>76</v>
      </c>
      <c r="G47" s="4">
        <f>IFERROR(__xludf.DUMMYFUNCTION("""COMPUTED_VALUE"""),14.0)</f>
        <v>14</v>
      </c>
      <c r="H47" s="4">
        <f>IFERROR(__xludf.DUMMYFUNCTION("""COMPUTED_VALUE"""),78.0)</f>
        <v>78</v>
      </c>
      <c r="I47" s="4">
        <f>IFERROR(__xludf.DUMMYFUNCTION("""COMPUTED_VALUE"""),35.0)</f>
        <v>35</v>
      </c>
      <c r="K47" s="5" t="b">
        <f>BINGO(E47:I51,$K$6)</f>
        <v>0</v>
      </c>
      <c r="L47" s="5" t="b">
        <f t="shared" ref="L47:DF47" si="19">OR(K47, BINGO($E47:$I51,$K$6:L$6))</f>
        <v>0</v>
      </c>
      <c r="M47" s="5" t="b">
        <f t="shared" si="19"/>
        <v>0</v>
      </c>
      <c r="N47" s="5" t="b">
        <f t="shared" si="19"/>
        <v>0</v>
      </c>
      <c r="O47" s="5" t="b">
        <f t="shared" si="19"/>
        <v>0</v>
      </c>
      <c r="P47" s="5" t="b">
        <f t="shared" si="19"/>
        <v>0</v>
      </c>
      <c r="Q47" s="5" t="b">
        <f t="shared" si="19"/>
        <v>0</v>
      </c>
      <c r="R47" s="5" t="b">
        <f t="shared" si="19"/>
        <v>0</v>
      </c>
      <c r="S47" s="5" t="b">
        <f t="shared" si="19"/>
        <v>0</v>
      </c>
      <c r="T47" s="5" t="b">
        <f t="shared" si="19"/>
        <v>0</v>
      </c>
      <c r="U47" s="5" t="b">
        <f t="shared" si="19"/>
        <v>0</v>
      </c>
      <c r="V47" s="5" t="b">
        <f t="shared" si="19"/>
        <v>0</v>
      </c>
      <c r="W47" s="5" t="b">
        <f t="shared" si="19"/>
        <v>0</v>
      </c>
      <c r="X47" s="5" t="b">
        <f t="shared" si="19"/>
        <v>0</v>
      </c>
      <c r="Y47" s="5" t="b">
        <f t="shared" si="19"/>
        <v>0</v>
      </c>
      <c r="Z47" s="5" t="b">
        <f t="shared" si="19"/>
        <v>0</v>
      </c>
      <c r="AA47" s="5" t="b">
        <f t="shared" si="19"/>
        <v>0</v>
      </c>
      <c r="AB47" s="5" t="b">
        <f t="shared" si="19"/>
        <v>0</v>
      </c>
      <c r="AC47" s="5" t="b">
        <f t="shared" si="19"/>
        <v>0</v>
      </c>
      <c r="AD47" s="5" t="b">
        <f t="shared" si="19"/>
        <v>0</v>
      </c>
      <c r="AE47" s="5" t="b">
        <f t="shared" si="19"/>
        <v>0</v>
      </c>
      <c r="AF47" s="5" t="b">
        <f t="shared" si="19"/>
        <v>0</v>
      </c>
      <c r="AG47" s="5" t="b">
        <f t="shared" si="19"/>
        <v>0</v>
      </c>
      <c r="AH47" s="5" t="b">
        <f t="shared" si="19"/>
        <v>1</v>
      </c>
      <c r="AI47" s="5" t="b">
        <f t="shared" si="19"/>
        <v>1</v>
      </c>
      <c r="AJ47" s="5" t="b">
        <f t="shared" si="19"/>
        <v>1</v>
      </c>
      <c r="AK47" s="5" t="b">
        <f t="shared" si="19"/>
        <v>1</v>
      </c>
      <c r="AL47" s="5" t="b">
        <f t="shared" si="19"/>
        <v>1</v>
      </c>
      <c r="AM47" s="5" t="b">
        <f t="shared" si="19"/>
        <v>1</v>
      </c>
      <c r="AN47" s="5" t="b">
        <f t="shared" si="19"/>
        <v>1</v>
      </c>
      <c r="AO47" s="5" t="b">
        <f t="shared" si="19"/>
        <v>1</v>
      </c>
      <c r="AP47" s="5" t="b">
        <f t="shared" si="19"/>
        <v>1</v>
      </c>
      <c r="AQ47" s="5" t="b">
        <f t="shared" si="19"/>
        <v>1</v>
      </c>
      <c r="AR47" s="5" t="b">
        <f t="shared" si="19"/>
        <v>1</v>
      </c>
      <c r="AS47" s="5" t="b">
        <f t="shared" si="19"/>
        <v>1</v>
      </c>
      <c r="AT47" s="5" t="b">
        <f t="shared" si="19"/>
        <v>1</v>
      </c>
      <c r="AU47" s="5" t="b">
        <f t="shared" si="19"/>
        <v>1</v>
      </c>
      <c r="AV47" s="5" t="b">
        <f t="shared" si="19"/>
        <v>1</v>
      </c>
      <c r="AW47" s="5" t="b">
        <f t="shared" si="19"/>
        <v>1</v>
      </c>
      <c r="AX47" s="5" t="b">
        <f t="shared" si="19"/>
        <v>1</v>
      </c>
      <c r="AY47" s="5" t="b">
        <f t="shared" si="19"/>
        <v>1</v>
      </c>
      <c r="AZ47" s="5" t="b">
        <f t="shared" si="19"/>
        <v>1</v>
      </c>
      <c r="BA47" s="5" t="b">
        <f t="shared" si="19"/>
        <v>1</v>
      </c>
      <c r="BB47" s="5" t="b">
        <f t="shared" si="19"/>
        <v>1</v>
      </c>
      <c r="BC47" s="5" t="b">
        <f t="shared" si="19"/>
        <v>1</v>
      </c>
      <c r="BD47" s="5" t="b">
        <f t="shared" si="19"/>
        <v>1</v>
      </c>
      <c r="BE47" s="5" t="b">
        <f t="shared" si="19"/>
        <v>1</v>
      </c>
      <c r="BF47" s="5" t="b">
        <f t="shared" si="19"/>
        <v>1</v>
      </c>
      <c r="BG47" s="5" t="b">
        <f t="shared" si="19"/>
        <v>1</v>
      </c>
      <c r="BH47" s="5" t="b">
        <f t="shared" si="19"/>
        <v>1</v>
      </c>
      <c r="BI47" s="5" t="b">
        <f t="shared" si="19"/>
        <v>1</v>
      </c>
      <c r="BJ47" s="5" t="b">
        <f t="shared" si="19"/>
        <v>1</v>
      </c>
      <c r="BK47" s="5" t="b">
        <f t="shared" si="19"/>
        <v>1</v>
      </c>
      <c r="BL47" s="5" t="b">
        <f t="shared" si="19"/>
        <v>1</v>
      </c>
      <c r="BM47" s="5" t="b">
        <f t="shared" si="19"/>
        <v>1</v>
      </c>
      <c r="BN47" s="5" t="b">
        <f t="shared" si="19"/>
        <v>1</v>
      </c>
      <c r="BO47" s="5" t="b">
        <f t="shared" si="19"/>
        <v>1</v>
      </c>
      <c r="BP47" s="5" t="b">
        <f t="shared" si="19"/>
        <v>1</v>
      </c>
      <c r="BQ47" s="5" t="b">
        <f t="shared" si="19"/>
        <v>1</v>
      </c>
      <c r="BR47" s="5" t="b">
        <f t="shared" si="19"/>
        <v>1</v>
      </c>
      <c r="BS47" s="5" t="b">
        <f t="shared" si="19"/>
        <v>1</v>
      </c>
      <c r="BT47" s="5" t="b">
        <f t="shared" si="19"/>
        <v>1</v>
      </c>
      <c r="BU47" s="5" t="b">
        <f t="shared" si="19"/>
        <v>1</v>
      </c>
      <c r="BV47" s="5" t="b">
        <f t="shared" si="19"/>
        <v>1</v>
      </c>
      <c r="BW47" s="5" t="b">
        <f t="shared" si="19"/>
        <v>1</v>
      </c>
      <c r="BX47" s="5" t="b">
        <f t="shared" si="19"/>
        <v>1</v>
      </c>
      <c r="BY47" s="5" t="b">
        <f t="shared" si="19"/>
        <v>1</v>
      </c>
      <c r="BZ47" s="5" t="b">
        <f t="shared" si="19"/>
        <v>1</v>
      </c>
      <c r="CA47" s="5" t="b">
        <f t="shared" si="19"/>
        <v>1</v>
      </c>
      <c r="CB47" s="5" t="b">
        <f t="shared" si="19"/>
        <v>1</v>
      </c>
      <c r="CC47" s="5" t="b">
        <f t="shared" si="19"/>
        <v>1</v>
      </c>
      <c r="CD47" s="5" t="b">
        <f t="shared" si="19"/>
        <v>1</v>
      </c>
      <c r="CE47" s="5" t="b">
        <f t="shared" si="19"/>
        <v>1</v>
      </c>
      <c r="CF47" s="5" t="b">
        <f t="shared" si="19"/>
        <v>1</v>
      </c>
      <c r="CG47" s="5" t="b">
        <f t="shared" si="19"/>
        <v>1</v>
      </c>
      <c r="CH47" s="5" t="b">
        <f t="shared" si="19"/>
        <v>1</v>
      </c>
      <c r="CI47" s="5" t="b">
        <f t="shared" si="19"/>
        <v>1</v>
      </c>
      <c r="CJ47" s="5" t="b">
        <f t="shared" si="19"/>
        <v>1</v>
      </c>
      <c r="CK47" s="5" t="b">
        <f t="shared" si="19"/>
        <v>1</v>
      </c>
      <c r="CL47" s="5" t="b">
        <f t="shared" si="19"/>
        <v>1</v>
      </c>
      <c r="CM47" s="5" t="b">
        <f t="shared" si="19"/>
        <v>1</v>
      </c>
      <c r="CN47" s="5" t="b">
        <f t="shared" si="19"/>
        <v>1</v>
      </c>
      <c r="CO47" s="5" t="b">
        <f t="shared" si="19"/>
        <v>1</v>
      </c>
      <c r="CP47" s="5" t="b">
        <f t="shared" si="19"/>
        <v>1</v>
      </c>
      <c r="CQ47" s="5" t="b">
        <f t="shared" si="19"/>
        <v>1</v>
      </c>
      <c r="CR47" s="5" t="b">
        <f t="shared" si="19"/>
        <v>1</v>
      </c>
      <c r="CS47" s="5" t="b">
        <f t="shared" si="19"/>
        <v>1</v>
      </c>
      <c r="CT47" s="5" t="b">
        <f t="shared" si="19"/>
        <v>1</v>
      </c>
      <c r="CU47" s="5" t="b">
        <f t="shared" si="19"/>
        <v>1</v>
      </c>
      <c r="CV47" s="5" t="b">
        <f t="shared" si="19"/>
        <v>1</v>
      </c>
      <c r="CW47" s="5" t="b">
        <f t="shared" si="19"/>
        <v>1</v>
      </c>
      <c r="CX47" s="5" t="b">
        <f t="shared" si="19"/>
        <v>1</v>
      </c>
      <c r="CY47" s="5" t="b">
        <f t="shared" si="19"/>
        <v>1</v>
      </c>
      <c r="CZ47" s="5" t="b">
        <f t="shared" si="19"/>
        <v>1</v>
      </c>
      <c r="DA47" s="5" t="b">
        <f t="shared" si="19"/>
        <v>1</v>
      </c>
      <c r="DB47" s="5" t="b">
        <f t="shared" si="19"/>
        <v>1</v>
      </c>
      <c r="DC47" s="5" t="b">
        <f t="shared" si="19"/>
        <v>1</v>
      </c>
      <c r="DD47" s="5" t="b">
        <f t="shared" si="19"/>
        <v>1</v>
      </c>
      <c r="DE47" s="5" t="b">
        <f t="shared" si="19"/>
        <v>1</v>
      </c>
      <c r="DF47" s="5" t="b">
        <f t="shared" si="19"/>
        <v>1</v>
      </c>
    </row>
    <row r="48">
      <c r="A48" s="3" t="s">
        <v>49</v>
      </c>
      <c r="B48" s="2">
        <v>41.0</v>
      </c>
      <c r="C48" s="4">
        <f t="shared" si="2"/>
        <v>8</v>
      </c>
      <c r="D48" s="4">
        <f t="shared" si="3"/>
        <v>1</v>
      </c>
      <c r="E48" s="4">
        <f>IFERROR(__xludf.DUMMYFUNCTION("SPLIT(A48,"" "")"),49.0)</f>
        <v>49</v>
      </c>
      <c r="F48" s="4">
        <f>IFERROR(__xludf.DUMMYFUNCTION("""COMPUTED_VALUE"""),89.0)</f>
        <v>89</v>
      </c>
      <c r="G48" s="4">
        <f>IFERROR(__xludf.DUMMYFUNCTION("""COMPUTED_VALUE"""),7.0)</f>
        <v>7</v>
      </c>
      <c r="H48" s="4">
        <f>IFERROR(__xludf.DUMMYFUNCTION("""COMPUTED_VALUE"""),81.0)</f>
        <v>81</v>
      </c>
      <c r="I48" s="4">
        <f>IFERROR(__xludf.DUMMYFUNCTION("""COMPUTED_VALUE"""),90.0)</f>
        <v>90</v>
      </c>
      <c r="K48" s="4" t="str">
        <f>IF(K47,SUMOFUNMARKED(E47:I51,$K$6)*LASTCALLED($K$6),)</f>
        <v/>
      </c>
      <c r="L48" s="4" t="str">
        <f t="shared" ref="L48:DF48" si="20">IF(AND(L47,NOT(K47)),SUMOFUNMARKED($E47:$I51,$K$6:L$6)*LASTCALLED($K$6:L$6),)</f>
        <v/>
      </c>
      <c r="M48" s="4" t="str">
        <f t="shared" si="20"/>
        <v/>
      </c>
      <c r="N48" s="4" t="str">
        <f t="shared" si="20"/>
        <v/>
      </c>
      <c r="O48" s="4" t="str">
        <f t="shared" si="20"/>
        <v/>
      </c>
      <c r="P48" s="4" t="str">
        <f t="shared" si="20"/>
        <v/>
      </c>
      <c r="Q48" s="4" t="str">
        <f t="shared" si="20"/>
        <v/>
      </c>
      <c r="R48" s="4" t="str">
        <f t="shared" si="20"/>
        <v/>
      </c>
      <c r="S48" s="4" t="str">
        <f t="shared" si="20"/>
        <v/>
      </c>
      <c r="T48" s="4" t="str">
        <f t="shared" si="20"/>
        <v/>
      </c>
      <c r="U48" s="4" t="str">
        <f t="shared" si="20"/>
        <v/>
      </c>
      <c r="V48" s="4" t="str">
        <f t="shared" si="20"/>
        <v/>
      </c>
      <c r="W48" s="4" t="str">
        <f t="shared" si="20"/>
        <v/>
      </c>
      <c r="X48" s="4" t="str">
        <f t="shared" si="20"/>
        <v/>
      </c>
      <c r="Y48" s="4" t="str">
        <f t="shared" si="20"/>
        <v/>
      </c>
      <c r="Z48" s="4" t="str">
        <f t="shared" si="20"/>
        <v/>
      </c>
      <c r="AA48" s="4" t="str">
        <f t="shared" si="20"/>
        <v/>
      </c>
      <c r="AB48" s="4" t="str">
        <f t="shared" si="20"/>
        <v/>
      </c>
      <c r="AC48" s="4" t="str">
        <f t="shared" si="20"/>
        <v/>
      </c>
      <c r="AD48" s="4" t="str">
        <f t="shared" si="20"/>
        <v/>
      </c>
      <c r="AE48" s="4" t="str">
        <f t="shared" si="20"/>
        <v/>
      </c>
      <c r="AF48" s="4" t="str">
        <f t="shared" si="20"/>
        <v/>
      </c>
      <c r="AG48" s="4" t="str">
        <f t="shared" si="20"/>
        <v/>
      </c>
      <c r="AH48" s="4">
        <f t="shared" si="20"/>
        <v>9720</v>
      </c>
      <c r="AI48" s="4" t="str">
        <f t="shared" si="20"/>
        <v/>
      </c>
      <c r="AJ48" s="4" t="str">
        <f t="shared" si="20"/>
        <v/>
      </c>
      <c r="AK48" s="4" t="str">
        <f t="shared" si="20"/>
        <v/>
      </c>
      <c r="AL48" s="4" t="str">
        <f t="shared" si="20"/>
        <v/>
      </c>
      <c r="AM48" s="4" t="str">
        <f t="shared" si="20"/>
        <v/>
      </c>
      <c r="AN48" s="4" t="str">
        <f t="shared" si="20"/>
        <v/>
      </c>
      <c r="AO48" s="4" t="str">
        <f t="shared" si="20"/>
        <v/>
      </c>
      <c r="AP48" s="4" t="str">
        <f t="shared" si="20"/>
        <v/>
      </c>
      <c r="AQ48" s="4" t="str">
        <f t="shared" si="20"/>
        <v/>
      </c>
      <c r="AR48" s="4" t="str">
        <f t="shared" si="20"/>
        <v/>
      </c>
      <c r="AS48" s="4" t="str">
        <f t="shared" si="20"/>
        <v/>
      </c>
      <c r="AT48" s="4" t="str">
        <f t="shared" si="20"/>
        <v/>
      </c>
      <c r="AU48" s="4" t="str">
        <f t="shared" si="20"/>
        <v/>
      </c>
      <c r="AV48" s="4" t="str">
        <f t="shared" si="20"/>
        <v/>
      </c>
      <c r="AW48" s="4" t="str">
        <f t="shared" si="20"/>
        <v/>
      </c>
      <c r="AX48" s="4" t="str">
        <f t="shared" si="20"/>
        <v/>
      </c>
      <c r="AY48" s="4" t="str">
        <f t="shared" si="20"/>
        <v/>
      </c>
      <c r="AZ48" s="4" t="str">
        <f t="shared" si="20"/>
        <v/>
      </c>
      <c r="BA48" s="4" t="str">
        <f t="shared" si="20"/>
        <v/>
      </c>
      <c r="BB48" s="4" t="str">
        <f t="shared" si="20"/>
        <v/>
      </c>
      <c r="BC48" s="4" t="str">
        <f t="shared" si="20"/>
        <v/>
      </c>
      <c r="BD48" s="4" t="str">
        <f t="shared" si="20"/>
        <v/>
      </c>
      <c r="BE48" s="4" t="str">
        <f t="shared" si="20"/>
        <v/>
      </c>
      <c r="BF48" s="4" t="str">
        <f t="shared" si="20"/>
        <v/>
      </c>
      <c r="BG48" s="4" t="str">
        <f t="shared" si="20"/>
        <v/>
      </c>
      <c r="BH48" s="4" t="str">
        <f t="shared" si="20"/>
        <v/>
      </c>
      <c r="BI48" s="4" t="str">
        <f t="shared" si="20"/>
        <v/>
      </c>
      <c r="BJ48" s="4" t="str">
        <f t="shared" si="20"/>
        <v/>
      </c>
      <c r="BK48" s="4" t="str">
        <f t="shared" si="20"/>
        <v/>
      </c>
      <c r="BL48" s="4" t="str">
        <f t="shared" si="20"/>
        <v/>
      </c>
      <c r="BM48" s="4" t="str">
        <f t="shared" si="20"/>
        <v/>
      </c>
      <c r="BN48" s="4" t="str">
        <f t="shared" si="20"/>
        <v/>
      </c>
      <c r="BO48" s="4" t="str">
        <f t="shared" si="20"/>
        <v/>
      </c>
      <c r="BP48" s="4" t="str">
        <f t="shared" si="20"/>
        <v/>
      </c>
      <c r="BQ48" s="4" t="str">
        <f t="shared" si="20"/>
        <v/>
      </c>
      <c r="BR48" s="4" t="str">
        <f t="shared" si="20"/>
        <v/>
      </c>
      <c r="BS48" s="4" t="str">
        <f t="shared" si="20"/>
        <v/>
      </c>
      <c r="BT48" s="4" t="str">
        <f t="shared" si="20"/>
        <v/>
      </c>
      <c r="BU48" s="4" t="str">
        <f t="shared" si="20"/>
        <v/>
      </c>
      <c r="BV48" s="4" t="str">
        <f t="shared" si="20"/>
        <v/>
      </c>
      <c r="BW48" s="4" t="str">
        <f t="shared" si="20"/>
        <v/>
      </c>
      <c r="BX48" s="4" t="str">
        <f t="shared" si="20"/>
        <v/>
      </c>
      <c r="BY48" s="4" t="str">
        <f t="shared" si="20"/>
        <v/>
      </c>
      <c r="BZ48" s="4" t="str">
        <f t="shared" si="20"/>
        <v/>
      </c>
      <c r="CA48" s="4" t="str">
        <f t="shared" si="20"/>
        <v/>
      </c>
      <c r="CB48" s="4" t="str">
        <f t="shared" si="20"/>
        <v/>
      </c>
      <c r="CC48" s="4" t="str">
        <f t="shared" si="20"/>
        <v/>
      </c>
      <c r="CD48" s="4" t="str">
        <f t="shared" si="20"/>
        <v/>
      </c>
      <c r="CE48" s="4" t="str">
        <f t="shared" si="20"/>
        <v/>
      </c>
      <c r="CF48" s="4" t="str">
        <f t="shared" si="20"/>
        <v/>
      </c>
      <c r="CG48" s="4" t="str">
        <f t="shared" si="20"/>
        <v/>
      </c>
      <c r="CH48" s="4" t="str">
        <f t="shared" si="20"/>
        <v/>
      </c>
      <c r="CI48" s="4" t="str">
        <f t="shared" si="20"/>
        <v/>
      </c>
      <c r="CJ48" s="4" t="str">
        <f t="shared" si="20"/>
        <v/>
      </c>
      <c r="CK48" s="4" t="str">
        <f t="shared" si="20"/>
        <v/>
      </c>
      <c r="CL48" s="4" t="str">
        <f t="shared" si="20"/>
        <v/>
      </c>
      <c r="CM48" s="4" t="str">
        <f t="shared" si="20"/>
        <v/>
      </c>
      <c r="CN48" s="4" t="str">
        <f t="shared" si="20"/>
        <v/>
      </c>
      <c r="CO48" s="4" t="str">
        <f t="shared" si="20"/>
        <v/>
      </c>
      <c r="CP48" s="4" t="str">
        <f t="shared" si="20"/>
        <v/>
      </c>
      <c r="CQ48" s="4" t="str">
        <f t="shared" si="20"/>
        <v/>
      </c>
      <c r="CR48" s="4" t="str">
        <f t="shared" si="20"/>
        <v/>
      </c>
      <c r="CS48" s="4" t="str">
        <f t="shared" si="20"/>
        <v/>
      </c>
      <c r="CT48" s="4" t="str">
        <f t="shared" si="20"/>
        <v/>
      </c>
      <c r="CU48" s="4" t="str">
        <f t="shared" si="20"/>
        <v/>
      </c>
      <c r="CV48" s="4" t="str">
        <f t="shared" si="20"/>
        <v/>
      </c>
      <c r="CW48" s="4" t="str">
        <f t="shared" si="20"/>
        <v/>
      </c>
      <c r="CX48" s="4" t="str">
        <f t="shared" si="20"/>
        <v/>
      </c>
      <c r="CY48" s="4" t="str">
        <f t="shared" si="20"/>
        <v/>
      </c>
      <c r="CZ48" s="4" t="str">
        <f t="shared" si="20"/>
        <v/>
      </c>
      <c r="DA48" s="4" t="str">
        <f t="shared" si="20"/>
        <v/>
      </c>
      <c r="DB48" s="4" t="str">
        <f t="shared" si="20"/>
        <v/>
      </c>
      <c r="DC48" s="4" t="str">
        <f t="shared" si="20"/>
        <v/>
      </c>
      <c r="DD48" s="4" t="str">
        <f t="shared" si="20"/>
        <v/>
      </c>
      <c r="DE48" s="4" t="str">
        <f t="shared" si="20"/>
        <v/>
      </c>
      <c r="DF48" s="4" t="str">
        <f t="shared" si="20"/>
        <v/>
      </c>
    </row>
    <row r="49">
      <c r="A49" s="3" t="s">
        <v>50</v>
      </c>
      <c r="B49" s="2">
        <v>42.0</v>
      </c>
      <c r="C49" s="4">
        <f t="shared" si="2"/>
        <v>8</v>
      </c>
      <c r="D49" s="4">
        <f t="shared" si="3"/>
        <v>2</v>
      </c>
      <c r="E49" s="4">
        <f>IFERROR(__xludf.DUMMYFUNCTION("SPLIT(A49,"" "")"),13.0)</f>
        <v>13</v>
      </c>
      <c r="F49" s="4">
        <f>IFERROR(__xludf.DUMMYFUNCTION("""COMPUTED_VALUE"""),18.0)</f>
        <v>18</v>
      </c>
      <c r="G49" s="4">
        <f>IFERROR(__xludf.DUMMYFUNCTION("""COMPUTED_VALUE"""),32.0)</f>
        <v>32</v>
      </c>
      <c r="H49" s="4">
        <f>IFERROR(__xludf.DUMMYFUNCTION("""COMPUTED_VALUE"""),24.0)</f>
        <v>24</v>
      </c>
      <c r="I49" s="4">
        <f>IFERROR(__xludf.DUMMYFUNCTION("""COMPUTED_VALUE"""),9.0)</f>
        <v>9</v>
      </c>
      <c r="K49" s="6"/>
    </row>
    <row r="50">
      <c r="A50" s="3" t="s">
        <v>51</v>
      </c>
      <c r="B50" s="2">
        <v>43.0</v>
      </c>
      <c r="C50" s="4">
        <f t="shared" si="2"/>
        <v>8</v>
      </c>
      <c r="D50" s="4">
        <f t="shared" si="3"/>
        <v>3</v>
      </c>
      <c r="E50" s="4">
        <f>IFERROR(__xludf.DUMMYFUNCTION("SPLIT(A50,"" "")"),10.0)</f>
        <v>10</v>
      </c>
      <c r="F50" s="4">
        <f>IFERROR(__xludf.DUMMYFUNCTION("""COMPUTED_VALUE"""),98.0)</f>
        <v>98</v>
      </c>
      <c r="G50" s="4">
        <f>IFERROR(__xludf.DUMMYFUNCTION("""COMPUTED_VALUE"""),12.0)</f>
        <v>12</v>
      </c>
      <c r="H50" s="4">
        <f>IFERROR(__xludf.DUMMYFUNCTION("""COMPUTED_VALUE"""),2.0)</f>
        <v>2</v>
      </c>
      <c r="I50" s="4">
        <f>IFERROR(__xludf.DUMMYFUNCTION("""COMPUTED_VALUE"""),65.0)</f>
        <v>65</v>
      </c>
    </row>
    <row r="51">
      <c r="A51" s="3" t="s">
        <v>52</v>
      </c>
      <c r="B51" s="2">
        <v>44.0</v>
      </c>
      <c r="C51" s="4">
        <f t="shared" si="2"/>
        <v>8</v>
      </c>
      <c r="D51" s="4">
        <f t="shared" si="3"/>
        <v>4</v>
      </c>
      <c r="E51" s="4">
        <f>IFERROR(__xludf.DUMMYFUNCTION("SPLIT(A51,"" "")"),82.0)</f>
        <v>82</v>
      </c>
      <c r="F51" s="4">
        <f>IFERROR(__xludf.DUMMYFUNCTION("""COMPUTED_VALUE"""),21.0)</f>
        <v>21</v>
      </c>
      <c r="G51" s="4">
        <f>IFERROR(__xludf.DUMMYFUNCTION("""COMPUTED_VALUE"""),67.0)</f>
        <v>67</v>
      </c>
      <c r="H51" s="4">
        <f>IFERROR(__xludf.DUMMYFUNCTION("""COMPUTED_VALUE"""),70.0)</f>
        <v>70</v>
      </c>
      <c r="I51" s="4">
        <f>IFERROR(__xludf.DUMMYFUNCTION("""COMPUTED_VALUE"""),84.0)</f>
        <v>84</v>
      </c>
    </row>
    <row r="52">
      <c r="A52" s="3" t="s">
        <v>53</v>
      </c>
      <c r="B52" s="2">
        <v>45.0</v>
      </c>
      <c r="C52" s="4">
        <f t="shared" si="2"/>
        <v>9</v>
      </c>
      <c r="D52" s="4">
        <f t="shared" si="3"/>
        <v>0</v>
      </c>
      <c r="E52" s="4">
        <f>IFERROR(__xludf.DUMMYFUNCTION("SPLIT(A52,"" "")"),89.0)</f>
        <v>89</v>
      </c>
      <c r="F52" s="4">
        <f>IFERROR(__xludf.DUMMYFUNCTION("""COMPUTED_VALUE"""),38.0)</f>
        <v>38</v>
      </c>
      <c r="G52" s="4">
        <f>IFERROR(__xludf.DUMMYFUNCTION("""COMPUTED_VALUE"""),21.0)</f>
        <v>21</v>
      </c>
      <c r="H52" s="4">
        <f>IFERROR(__xludf.DUMMYFUNCTION("""COMPUTED_VALUE"""),83.0)</f>
        <v>83</v>
      </c>
      <c r="I52" s="4">
        <f>IFERROR(__xludf.DUMMYFUNCTION("""COMPUTED_VALUE"""),5.0)</f>
        <v>5</v>
      </c>
      <c r="K52" s="5" t="b">
        <f>BINGO(E52:I56,$K$6)</f>
        <v>0</v>
      </c>
      <c r="L52" s="5" t="b">
        <f t="shared" ref="L52:DF52" si="21">OR(K52, BINGO($E52:$I56,$K$6:L$6))</f>
        <v>0</v>
      </c>
      <c r="M52" s="5" t="b">
        <f t="shared" si="21"/>
        <v>0</v>
      </c>
      <c r="N52" s="5" t="b">
        <f t="shared" si="21"/>
        <v>0</v>
      </c>
      <c r="O52" s="5" t="b">
        <f t="shared" si="21"/>
        <v>0</v>
      </c>
      <c r="P52" s="5" t="b">
        <f t="shared" si="21"/>
        <v>0</v>
      </c>
      <c r="Q52" s="5" t="b">
        <f t="shared" si="21"/>
        <v>0</v>
      </c>
      <c r="R52" s="5" t="b">
        <f t="shared" si="21"/>
        <v>0</v>
      </c>
      <c r="S52" s="5" t="b">
        <f t="shared" si="21"/>
        <v>0</v>
      </c>
      <c r="T52" s="5" t="b">
        <f t="shared" si="21"/>
        <v>0</v>
      </c>
      <c r="U52" s="5" t="b">
        <f t="shared" si="21"/>
        <v>0</v>
      </c>
      <c r="V52" s="5" t="b">
        <f t="shared" si="21"/>
        <v>0</v>
      </c>
      <c r="W52" s="5" t="b">
        <f t="shared" si="21"/>
        <v>0</v>
      </c>
      <c r="X52" s="5" t="b">
        <f t="shared" si="21"/>
        <v>0</v>
      </c>
      <c r="Y52" s="5" t="b">
        <f t="shared" si="21"/>
        <v>0</v>
      </c>
      <c r="Z52" s="5" t="b">
        <f t="shared" si="21"/>
        <v>0</v>
      </c>
      <c r="AA52" s="5" t="b">
        <f t="shared" si="21"/>
        <v>0</v>
      </c>
      <c r="AB52" s="5" t="b">
        <f t="shared" si="21"/>
        <v>0</v>
      </c>
      <c r="AC52" s="5" t="b">
        <f t="shared" si="21"/>
        <v>0</v>
      </c>
      <c r="AD52" s="5" t="b">
        <f t="shared" si="21"/>
        <v>0</v>
      </c>
      <c r="AE52" s="5" t="b">
        <f t="shared" si="21"/>
        <v>0</v>
      </c>
      <c r="AF52" s="5" t="b">
        <f t="shared" si="21"/>
        <v>0</v>
      </c>
      <c r="AG52" s="5" t="b">
        <f t="shared" si="21"/>
        <v>0</v>
      </c>
      <c r="AH52" s="5" t="b">
        <f t="shared" si="21"/>
        <v>0</v>
      </c>
      <c r="AI52" s="5" t="b">
        <f t="shared" si="21"/>
        <v>0</v>
      </c>
      <c r="AJ52" s="5" t="b">
        <f t="shared" si="21"/>
        <v>0</v>
      </c>
      <c r="AK52" s="5" t="b">
        <f t="shared" si="21"/>
        <v>0</v>
      </c>
      <c r="AL52" s="5" t="b">
        <f t="shared" si="21"/>
        <v>0</v>
      </c>
      <c r="AM52" s="5" t="b">
        <f t="shared" si="21"/>
        <v>0</v>
      </c>
      <c r="AN52" s="5" t="b">
        <f t="shared" si="21"/>
        <v>0</v>
      </c>
      <c r="AO52" s="5" t="b">
        <f t="shared" si="21"/>
        <v>0</v>
      </c>
      <c r="AP52" s="5" t="b">
        <f t="shared" si="21"/>
        <v>1</v>
      </c>
      <c r="AQ52" s="5" t="b">
        <f t="shared" si="21"/>
        <v>1</v>
      </c>
      <c r="AR52" s="5" t="b">
        <f t="shared" si="21"/>
        <v>1</v>
      </c>
      <c r="AS52" s="5" t="b">
        <f t="shared" si="21"/>
        <v>1</v>
      </c>
      <c r="AT52" s="5" t="b">
        <f t="shared" si="21"/>
        <v>1</v>
      </c>
      <c r="AU52" s="5" t="b">
        <f t="shared" si="21"/>
        <v>1</v>
      </c>
      <c r="AV52" s="5" t="b">
        <f t="shared" si="21"/>
        <v>1</v>
      </c>
      <c r="AW52" s="5" t="b">
        <f t="shared" si="21"/>
        <v>1</v>
      </c>
      <c r="AX52" s="5" t="b">
        <f t="shared" si="21"/>
        <v>1</v>
      </c>
      <c r="AY52" s="5" t="b">
        <f t="shared" si="21"/>
        <v>1</v>
      </c>
      <c r="AZ52" s="5" t="b">
        <f t="shared" si="21"/>
        <v>1</v>
      </c>
      <c r="BA52" s="5" t="b">
        <f t="shared" si="21"/>
        <v>1</v>
      </c>
      <c r="BB52" s="5" t="b">
        <f t="shared" si="21"/>
        <v>1</v>
      </c>
      <c r="BC52" s="5" t="b">
        <f t="shared" si="21"/>
        <v>1</v>
      </c>
      <c r="BD52" s="5" t="b">
        <f t="shared" si="21"/>
        <v>1</v>
      </c>
      <c r="BE52" s="5" t="b">
        <f t="shared" si="21"/>
        <v>1</v>
      </c>
      <c r="BF52" s="5" t="b">
        <f t="shared" si="21"/>
        <v>1</v>
      </c>
      <c r="BG52" s="5" t="b">
        <f t="shared" si="21"/>
        <v>1</v>
      </c>
      <c r="BH52" s="5" t="b">
        <f t="shared" si="21"/>
        <v>1</v>
      </c>
      <c r="BI52" s="5" t="b">
        <f t="shared" si="21"/>
        <v>1</v>
      </c>
      <c r="BJ52" s="5" t="b">
        <f t="shared" si="21"/>
        <v>1</v>
      </c>
      <c r="BK52" s="5" t="b">
        <f t="shared" si="21"/>
        <v>1</v>
      </c>
      <c r="BL52" s="5" t="b">
        <f t="shared" si="21"/>
        <v>1</v>
      </c>
      <c r="BM52" s="5" t="b">
        <f t="shared" si="21"/>
        <v>1</v>
      </c>
      <c r="BN52" s="5" t="b">
        <f t="shared" si="21"/>
        <v>1</v>
      </c>
      <c r="BO52" s="5" t="b">
        <f t="shared" si="21"/>
        <v>1</v>
      </c>
      <c r="BP52" s="5" t="b">
        <f t="shared" si="21"/>
        <v>1</v>
      </c>
      <c r="BQ52" s="5" t="b">
        <f t="shared" si="21"/>
        <v>1</v>
      </c>
      <c r="BR52" s="5" t="b">
        <f t="shared" si="21"/>
        <v>1</v>
      </c>
      <c r="BS52" s="5" t="b">
        <f t="shared" si="21"/>
        <v>1</v>
      </c>
      <c r="BT52" s="5" t="b">
        <f t="shared" si="21"/>
        <v>1</v>
      </c>
      <c r="BU52" s="5" t="b">
        <f t="shared" si="21"/>
        <v>1</v>
      </c>
      <c r="BV52" s="5" t="b">
        <f t="shared" si="21"/>
        <v>1</v>
      </c>
      <c r="BW52" s="5" t="b">
        <f t="shared" si="21"/>
        <v>1</v>
      </c>
      <c r="BX52" s="5" t="b">
        <f t="shared" si="21"/>
        <v>1</v>
      </c>
      <c r="BY52" s="5" t="b">
        <f t="shared" si="21"/>
        <v>1</v>
      </c>
      <c r="BZ52" s="5" t="b">
        <f t="shared" si="21"/>
        <v>1</v>
      </c>
      <c r="CA52" s="5" t="b">
        <f t="shared" si="21"/>
        <v>1</v>
      </c>
      <c r="CB52" s="5" t="b">
        <f t="shared" si="21"/>
        <v>1</v>
      </c>
      <c r="CC52" s="5" t="b">
        <f t="shared" si="21"/>
        <v>1</v>
      </c>
      <c r="CD52" s="5" t="b">
        <f t="shared" si="21"/>
        <v>1</v>
      </c>
      <c r="CE52" s="5" t="b">
        <f t="shared" si="21"/>
        <v>1</v>
      </c>
      <c r="CF52" s="5" t="b">
        <f t="shared" si="21"/>
        <v>1</v>
      </c>
      <c r="CG52" s="5" t="b">
        <f t="shared" si="21"/>
        <v>1</v>
      </c>
      <c r="CH52" s="5" t="b">
        <f t="shared" si="21"/>
        <v>1</v>
      </c>
      <c r="CI52" s="5" t="b">
        <f t="shared" si="21"/>
        <v>1</v>
      </c>
      <c r="CJ52" s="5" t="b">
        <f t="shared" si="21"/>
        <v>1</v>
      </c>
      <c r="CK52" s="5" t="b">
        <f t="shared" si="21"/>
        <v>1</v>
      </c>
      <c r="CL52" s="5" t="b">
        <f t="shared" si="21"/>
        <v>1</v>
      </c>
      <c r="CM52" s="5" t="b">
        <f t="shared" si="21"/>
        <v>1</v>
      </c>
      <c r="CN52" s="5" t="b">
        <f t="shared" si="21"/>
        <v>1</v>
      </c>
      <c r="CO52" s="5" t="b">
        <f t="shared" si="21"/>
        <v>1</v>
      </c>
      <c r="CP52" s="5" t="b">
        <f t="shared" si="21"/>
        <v>1</v>
      </c>
      <c r="CQ52" s="5" t="b">
        <f t="shared" si="21"/>
        <v>1</v>
      </c>
      <c r="CR52" s="5" t="b">
        <f t="shared" si="21"/>
        <v>1</v>
      </c>
      <c r="CS52" s="5" t="b">
        <f t="shared" si="21"/>
        <v>1</v>
      </c>
      <c r="CT52" s="5" t="b">
        <f t="shared" si="21"/>
        <v>1</v>
      </c>
      <c r="CU52" s="5" t="b">
        <f t="shared" si="21"/>
        <v>1</v>
      </c>
      <c r="CV52" s="5" t="b">
        <f t="shared" si="21"/>
        <v>1</v>
      </c>
      <c r="CW52" s="5" t="b">
        <f t="shared" si="21"/>
        <v>1</v>
      </c>
      <c r="CX52" s="5" t="b">
        <f t="shared" si="21"/>
        <v>1</v>
      </c>
      <c r="CY52" s="5" t="b">
        <f t="shared" si="21"/>
        <v>1</v>
      </c>
      <c r="CZ52" s="5" t="b">
        <f t="shared" si="21"/>
        <v>1</v>
      </c>
      <c r="DA52" s="5" t="b">
        <f t="shared" si="21"/>
        <v>1</v>
      </c>
      <c r="DB52" s="5" t="b">
        <f t="shared" si="21"/>
        <v>1</v>
      </c>
      <c r="DC52" s="5" t="b">
        <f t="shared" si="21"/>
        <v>1</v>
      </c>
      <c r="DD52" s="5" t="b">
        <f t="shared" si="21"/>
        <v>1</v>
      </c>
      <c r="DE52" s="5" t="b">
        <f t="shared" si="21"/>
        <v>1</v>
      </c>
      <c r="DF52" s="5" t="b">
        <f t="shared" si="21"/>
        <v>1</v>
      </c>
    </row>
    <row r="53">
      <c r="A53" s="3" t="s">
        <v>54</v>
      </c>
      <c r="B53" s="2">
        <v>46.0</v>
      </c>
      <c r="C53" s="4">
        <f t="shared" si="2"/>
        <v>9</v>
      </c>
      <c r="D53" s="4">
        <f t="shared" si="3"/>
        <v>1</v>
      </c>
      <c r="E53" s="4">
        <f>IFERROR(__xludf.DUMMYFUNCTION("SPLIT(A53,"" "")"),7.0)</f>
        <v>7</v>
      </c>
      <c r="F53" s="4">
        <f>IFERROR(__xludf.DUMMYFUNCTION("""COMPUTED_VALUE"""),87.0)</f>
        <v>87</v>
      </c>
      <c r="G53" s="4">
        <f>IFERROR(__xludf.DUMMYFUNCTION("""COMPUTED_VALUE"""),37.0)</f>
        <v>37</v>
      </c>
      <c r="H53" s="4">
        <f>IFERROR(__xludf.DUMMYFUNCTION("""COMPUTED_VALUE"""),14.0)</f>
        <v>14</v>
      </c>
      <c r="I53" s="4">
        <f>IFERROR(__xludf.DUMMYFUNCTION("""COMPUTED_VALUE"""),98.0)</f>
        <v>98</v>
      </c>
      <c r="K53" s="4" t="str">
        <f>IF(K52,SUMOFUNMARKED(E52:I56,$K$6)*LASTCALLED($K$6),)</f>
        <v/>
      </c>
      <c r="L53" s="4" t="str">
        <f t="shared" ref="L53:DF53" si="22">IF(AND(L52,NOT(K52)),SUMOFUNMARKED($E52:$I56,$K$6:L$6)*LASTCALLED($K$6:L$6),)</f>
        <v/>
      </c>
      <c r="M53" s="4" t="str">
        <f t="shared" si="22"/>
        <v/>
      </c>
      <c r="N53" s="4" t="str">
        <f t="shared" si="22"/>
        <v/>
      </c>
      <c r="O53" s="4" t="str">
        <f t="shared" si="22"/>
        <v/>
      </c>
      <c r="P53" s="4" t="str">
        <f t="shared" si="22"/>
        <v/>
      </c>
      <c r="Q53" s="4" t="str">
        <f t="shared" si="22"/>
        <v/>
      </c>
      <c r="R53" s="4" t="str">
        <f t="shared" si="22"/>
        <v/>
      </c>
      <c r="S53" s="4" t="str">
        <f t="shared" si="22"/>
        <v/>
      </c>
      <c r="T53" s="4" t="str">
        <f t="shared" si="22"/>
        <v/>
      </c>
      <c r="U53" s="4" t="str">
        <f t="shared" si="22"/>
        <v/>
      </c>
      <c r="V53" s="4" t="str">
        <f t="shared" si="22"/>
        <v/>
      </c>
      <c r="W53" s="4" t="str">
        <f t="shared" si="22"/>
        <v/>
      </c>
      <c r="X53" s="4" t="str">
        <f t="shared" si="22"/>
        <v/>
      </c>
      <c r="Y53" s="4" t="str">
        <f t="shared" si="22"/>
        <v/>
      </c>
      <c r="Z53" s="4" t="str">
        <f t="shared" si="22"/>
        <v/>
      </c>
      <c r="AA53" s="4" t="str">
        <f t="shared" si="22"/>
        <v/>
      </c>
      <c r="AB53" s="4" t="str">
        <f t="shared" si="22"/>
        <v/>
      </c>
      <c r="AC53" s="4" t="str">
        <f t="shared" si="22"/>
        <v/>
      </c>
      <c r="AD53" s="4" t="str">
        <f t="shared" si="22"/>
        <v/>
      </c>
      <c r="AE53" s="4" t="str">
        <f t="shared" si="22"/>
        <v/>
      </c>
      <c r="AF53" s="4" t="str">
        <f t="shared" si="22"/>
        <v/>
      </c>
      <c r="AG53" s="4" t="str">
        <f t="shared" si="22"/>
        <v/>
      </c>
      <c r="AH53" s="4" t="str">
        <f t="shared" si="22"/>
        <v/>
      </c>
      <c r="AI53" s="4" t="str">
        <f t="shared" si="22"/>
        <v/>
      </c>
      <c r="AJ53" s="4" t="str">
        <f t="shared" si="22"/>
        <v/>
      </c>
      <c r="AK53" s="4" t="str">
        <f t="shared" si="22"/>
        <v/>
      </c>
      <c r="AL53" s="4" t="str">
        <f t="shared" si="22"/>
        <v/>
      </c>
      <c r="AM53" s="4" t="str">
        <f t="shared" si="22"/>
        <v/>
      </c>
      <c r="AN53" s="4" t="str">
        <f t="shared" si="22"/>
        <v/>
      </c>
      <c r="AO53" s="4" t="str">
        <f t="shared" si="22"/>
        <v/>
      </c>
      <c r="AP53" s="4">
        <f t="shared" si="22"/>
        <v>18600</v>
      </c>
      <c r="AQ53" s="4" t="str">
        <f t="shared" si="22"/>
        <v/>
      </c>
      <c r="AR53" s="4" t="str">
        <f t="shared" si="22"/>
        <v/>
      </c>
      <c r="AS53" s="4" t="str">
        <f t="shared" si="22"/>
        <v/>
      </c>
      <c r="AT53" s="4" t="str">
        <f t="shared" si="22"/>
        <v/>
      </c>
      <c r="AU53" s="4" t="str">
        <f t="shared" si="22"/>
        <v/>
      </c>
      <c r="AV53" s="4" t="str">
        <f t="shared" si="22"/>
        <v/>
      </c>
      <c r="AW53" s="4" t="str">
        <f t="shared" si="22"/>
        <v/>
      </c>
      <c r="AX53" s="4" t="str">
        <f t="shared" si="22"/>
        <v/>
      </c>
      <c r="AY53" s="4" t="str">
        <f t="shared" si="22"/>
        <v/>
      </c>
      <c r="AZ53" s="4" t="str">
        <f t="shared" si="22"/>
        <v/>
      </c>
      <c r="BA53" s="4" t="str">
        <f t="shared" si="22"/>
        <v/>
      </c>
      <c r="BB53" s="4" t="str">
        <f t="shared" si="22"/>
        <v/>
      </c>
      <c r="BC53" s="4" t="str">
        <f t="shared" si="22"/>
        <v/>
      </c>
      <c r="BD53" s="4" t="str">
        <f t="shared" si="22"/>
        <v/>
      </c>
      <c r="BE53" s="4" t="str">
        <f t="shared" si="22"/>
        <v/>
      </c>
      <c r="BF53" s="4" t="str">
        <f t="shared" si="22"/>
        <v/>
      </c>
      <c r="BG53" s="4" t="str">
        <f t="shared" si="22"/>
        <v/>
      </c>
      <c r="BH53" s="4" t="str">
        <f t="shared" si="22"/>
        <v/>
      </c>
      <c r="BI53" s="4" t="str">
        <f t="shared" si="22"/>
        <v/>
      </c>
      <c r="BJ53" s="4" t="str">
        <f t="shared" si="22"/>
        <v/>
      </c>
      <c r="BK53" s="4" t="str">
        <f t="shared" si="22"/>
        <v/>
      </c>
      <c r="BL53" s="4" t="str">
        <f t="shared" si="22"/>
        <v/>
      </c>
      <c r="BM53" s="4" t="str">
        <f t="shared" si="22"/>
        <v/>
      </c>
      <c r="BN53" s="4" t="str">
        <f t="shared" si="22"/>
        <v/>
      </c>
      <c r="BO53" s="4" t="str">
        <f t="shared" si="22"/>
        <v/>
      </c>
      <c r="BP53" s="4" t="str">
        <f t="shared" si="22"/>
        <v/>
      </c>
      <c r="BQ53" s="4" t="str">
        <f t="shared" si="22"/>
        <v/>
      </c>
      <c r="BR53" s="4" t="str">
        <f t="shared" si="22"/>
        <v/>
      </c>
      <c r="BS53" s="4" t="str">
        <f t="shared" si="22"/>
        <v/>
      </c>
      <c r="BT53" s="4" t="str">
        <f t="shared" si="22"/>
        <v/>
      </c>
      <c r="BU53" s="4" t="str">
        <f t="shared" si="22"/>
        <v/>
      </c>
      <c r="BV53" s="4" t="str">
        <f t="shared" si="22"/>
        <v/>
      </c>
      <c r="BW53" s="4" t="str">
        <f t="shared" si="22"/>
        <v/>
      </c>
      <c r="BX53" s="4" t="str">
        <f t="shared" si="22"/>
        <v/>
      </c>
      <c r="BY53" s="4" t="str">
        <f t="shared" si="22"/>
        <v/>
      </c>
      <c r="BZ53" s="4" t="str">
        <f t="shared" si="22"/>
        <v/>
      </c>
      <c r="CA53" s="4" t="str">
        <f t="shared" si="22"/>
        <v/>
      </c>
      <c r="CB53" s="4" t="str">
        <f t="shared" si="22"/>
        <v/>
      </c>
      <c r="CC53" s="4" t="str">
        <f t="shared" si="22"/>
        <v/>
      </c>
      <c r="CD53" s="4" t="str">
        <f t="shared" si="22"/>
        <v/>
      </c>
      <c r="CE53" s="4" t="str">
        <f t="shared" si="22"/>
        <v/>
      </c>
      <c r="CF53" s="4" t="str">
        <f t="shared" si="22"/>
        <v/>
      </c>
      <c r="CG53" s="4" t="str">
        <f t="shared" si="22"/>
        <v/>
      </c>
      <c r="CH53" s="4" t="str">
        <f t="shared" si="22"/>
        <v/>
      </c>
      <c r="CI53" s="4" t="str">
        <f t="shared" si="22"/>
        <v/>
      </c>
      <c r="CJ53" s="4" t="str">
        <f t="shared" si="22"/>
        <v/>
      </c>
      <c r="CK53" s="4" t="str">
        <f t="shared" si="22"/>
        <v/>
      </c>
      <c r="CL53" s="4" t="str">
        <f t="shared" si="22"/>
        <v/>
      </c>
      <c r="CM53" s="4" t="str">
        <f t="shared" si="22"/>
        <v/>
      </c>
      <c r="CN53" s="4" t="str">
        <f t="shared" si="22"/>
        <v/>
      </c>
      <c r="CO53" s="4" t="str">
        <f t="shared" si="22"/>
        <v/>
      </c>
      <c r="CP53" s="4" t="str">
        <f t="shared" si="22"/>
        <v/>
      </c>
      <c r="CQ53" s="4" t="str">
        <f t="shared" si="22"/>
        <v/>
      </c>
      <c r="CR53" s="4" t="str">
        <f t="shared" si="22"/>
        <v/>
      </c>
      <c r="CS53" s="4" t="str">
        <f t="shared" si="22"/>
        <v/>
      </c>
      <c r="CT53" s="4" t="str">
        <f t="shared" si="22"/>
        <v/>
      </c>
      <c r="CU53" s="4" t="str">
        <f t="shared" si="22"/>
        <v/>
      </c>
      <c r="CV53" s="4" t="str">
        <f t="shared" si="22"/>
        <v/>
      </c>
      <c r="CW53" s="4" t="str">
        <f t="shared" si="22"/>
        <v/>
      </c>
      <c r="CX53" s="4" t="str">
        <f t="shared" si="22"/>
        <v/>
      </c>
      <c r="CY53" s="4" t="str">
        <f t="shared" si="22"/>
        <v/>
      </c>
      <c r="CZ53" s="4" t="str">
        <f t="shared" si="22"/>
        <v/>
      </c>
      <c r="DA53" s="4" t="str">
        <f t="shared" si="22"/>
        <v/>
      </c>
      <c r="DB53" s="4" t="str">
        <f t="shared" si="22"/>
        <v/>
      </c>
      <c r="DC53" s="4" t="str">
        <f t="shared" si="22"/>
        <v/>
      </c>
      <c r="DD53" s="4" t="str">
        <f t="shared" si="22"/>
        <v/>
      </c>
      <c r="DE53" s="4" t="str">
        <f t="shared" si="22"/>
        <v/>
      </c>
      <c r="DF53" s="4" t="str">
        <f t="shared" si="22"/>
        <v/>
      </c>
    </row>
    <row r="54">
      <c r="A54" s="3" t="s">
        <v>55</v>
      </c>
      <c r="B54" s="2">
        <v>47.0</v>
      </c>
      <c r="C54" s="4">
        <f t="shared" si="2"/>
        <v>9</v>
      </c>
      <c r="D54" s="4">
        <f t="shared" si="3"/>
        <v>2</v>
      </c>
      <c r="E54" s="4">
        <f>IFERROR(__xludf.DUMMYFUNCTION("SPLIT(A54,"" "")"),55.0)</f>
        <v>55</v>
      </c>
      <c r="F54" s="4">
        <f>IFERROR(__xludf.DUMMYFUNCTION("""COMPUTED_VALUE"""),81.0)</f>
        <v>81</v>
      </c>
      <c r="G54" s="4">
        <f>IFERROR(__xludf.DUMMYFUNCTION("""COMPUTED_VALUE"""),13.0)</f>
        <v>13</v>
      </c>
      <c r="H54" s="4">
        <f>IFERROR(__xludf.DUMMYFUNCTION("""COMPUTED_VALUE"""),56.0)</f>
        <v>56</v>
      </c>
      <c r="I54" s="4">
        <f>IFERROR(__xludf.DUMMYFUNCTION("""COMPUTED_VALUE"""),39.0)</f>
        <v>39</v>
      </c>
      <c r="K54" s="6"/>
    </row>
    <row r="55">
      <c r="A55" s="3" t="s">
        <v>56</v>
      </c>
      <c r="B55" s="2">
        <v>48.0</v>
      </c>
      <c r="C55" s="4">
        <f t="shared" si="2"/>
        <v>9</v>
      </c>
      <c r="D55" s="4">
        <f t="shared" si="3"/>
        <v>3</v>
      </c>
      <c r="E55" s="4">
        <f>IFERROR(__xludf.DUMMYFUNCTION("SPLIT(A55,"" "")"),42.0)</f>
        <v>42</v>
      </c>
      <c r="F55" s="4">
        <f>IFERROR(__xludf.DUMMYFUNCTION("""COMPUTED_VALUE"""),19.0)</f>
        <v>19</v>
      </c>
      <c r="G55" s="4">
        <f>IFERROR(__xludf.DUMMYFUNCTION("""COMPUTED_VALUE"""),51.0)</f>
        <v>51</v>
      </c>
      <c r="H55" s="4">
        <f>IFERROR(__xludf.DUMMYFUNCTION("""COMPUTED_VALUE"""),36.0)</f>
        <v>36</v>
      </c>
      <c r="I55" s="4">
        <f>IFERROR(__xludf.DUMMYFUNCTION("""COMPUTED_VALUE"""),30.0)</f>
        <v>30</v>
      </c>
    </row>
    <row r="56">
      <c r="A56" s="3" t="s">
        <v>57</v>
      </c>
      <c r="B56" s="2">
        <v>49.0</v>
      </c>
      <c r="C56" s="4">
        <f t="shared" si="2"/>
        <v>9</v>
      </c>
      <c r="D56" s="4">
        <f t="shared" si="3"/>
        <v>4</v>
      </c>
      <c r="E56" s="4">
        <f>IFERROR(__xludf.DUMMYFUNCTION("SPLIT(A56,"" "")"),76.0)</f>
        <v>76</v>
      </c>
      <c r="F56" s="4">
        <f>IFERROR(__xludf.DUMMYFUNCTION("""COMPUTED_VALUE"""),15.0)</f>
        <v>15</v>
      </c>
      <c r="G56" s="4">
        <f>IFERROR(__xludf.DUMMYFUNCTION("""COMPUTED_VALUE"""),57.0)</f>
        <v>57</v>
      </c>
      <c r="H56" s="4">
        <f>IFERROR(__xludf.DUMMYFUNCTION("""COMPUTED_VALUE"""),94.0)</f>
        <v>94</v>
      </c>
      <c r="I56" s="4">
        <f>IFERROR(__xludf.DUMMYFUNCTION("""COMPUTED_VALUE"""),20.0)</f>
        <v>20</v>
      </c>
    </row>
    <row r="57">
      <c r="A57" s="3" t="s">
        <v>58</v>
      </c>
      <c r="B57" s="2">
        <v>50.0</v>
      </c>
      <c r="C57" s="4">
        <f t="shared" si="2"/>
        <v>10</v>
      </c>
      <c r="D57" s="4">
        <f t="shared" si="3"/>
        <v>0</v>
      </c>
      <c r="E57" s="4">
        <f>IFERROR(__xludf.DUMMYFUNCTION("SPLIT(A57,"" "")"),29.0)</f>
        <v>29</v>
      </c>
      <c r="F57" s="4">
        <f>IFERROR(__xludf.DUMMYFUNCTION("""COMPUTED_VALUE"""),18.0)</f>
        <v>18</v>
      </c>
      <c r="G57" s="4">
        <f>IFERROR(__xludf.DUMMYFUNCTION("""COMPUTED_VALUE"""),49.0)</f>
        <v>49</v>
      </c>
      <c r="H57" s="4">
        <f>IFERROR(__xludf.DUMMYFUNCTION("""COMPUTED_VALUE"""),10.0)</f>
        <v>10</v>
      </c>
      <c r="I57" s="4">
        <f>IFERROR(__xludf.DUMMYFUNCTION("""COMPUTED_VALUE"""),67.0)</f>
        <v>67</v>
      </c>
      <c r="K57" s="5" t="b">
        <f>BINGO(E57:I61,$K$6)</f>
        <v>0</v>
      </c>
      <c r="L57" s="5" t="b">
        <f t="shared" ref="L57:DF57" si="23">OR(K57, BINGO($E57:$I61,$K$6:L$6))</f>
        <v>0</v>
      </c>
      <c r="M57" s="5" t="b">
        <f t="shared" si="23"/>
        <v>0</v>
      </c>
      <c r="N57" s="5" t="b">
        <f t="shared" si="23"/>
        <v>0</v>
      </c>
      <c r="O57" s="5" t="b">
        <f t="shared" si="23"/>
        <v>0</v>
      </c>
      <c r="P57" s="5" t="b">
        <f t="shared" si="23"/>
        <v>0</v>
      </c>
      <c r="Q57" s="5" t="b">
        <f t="shared" si="23"/>
        <v>0</v>
      </c>
      <c r="R57" s="5" t="b">
        <f t="shared" si="23"/>
        <v>0</v>
      </c>
      <c r="S57" s="5" t="b">
        <f t="shared" si="23"/>
        <v>0</v>
      </c>
      <c r="T57" s="5" t="b">
        <f t="shared" si="23"/>
        <v>0</v>
      </c>
      <c r="U57" s="5" t="b">
        <f t="shared" si="23"/>
        <v>0</v>
      </c>
      <c r="V57" s="5" t="b">
        <f t="shared" si="23"/>
        <v>0</v>
      </c>
      <c r="W57" s="5" t="b">
        <f t="shared" si="23"/>
        <v>0</v>
      </c>
      <c r="X57" s="5" t="b">
        <f t="shared" si="23"/>
        <v>0</v>
      </c>
      <c r="Y57" s="5" t="b">
        <f t="shared" si="23"/>
        <v>0</v>
      </c>
      <c r="Z57" s="5" t="b">
        <f t="shared" si="23"/>
        <v>0</v>
      </c>
      <c r="AA57" s="5" t="b">
        <f t="shared" si="23"/>
        <v>0</v>
      </c>
      <c r="AB57" s="5" t="b">
        <f t="shared" si="23"/>
        <v>0</v>
      </c>
      <c r="AC57" s="5" t="b">
        <f t="shared" si="23"/>
        <v>0</v>
      </c>
      <c r="AD57" s="5" t="b">
        <f t="shared" si="23"/>
        <v>0</v>
      </c>
      <c r="AE57" s="5" t="b">
        <f t="shared" si="23"/>
        <v>0</v>
      </c>
      <c r="AF57" s="5" t="b">
        <f t="shared" si="23"/>
        <v>0</v>
      </c>
      <c r="AG57" s="5" t="b">
        <f t="shared" si="23"/>
        <v>0</v>
      </c>
      <c r="AH57" s="5" t="b">
        <f t="shared" si="23"/>
        <v>0</v>
      </c>
      <c r="AI57" s="5" t="b">
        <f t="shared" si="23"/>
        <v>0</v>
      </c>
      <c r="AJ57" s="5" t="b">
        <f t="shared" si="23"/>
        <v>0</v>
      </c>
      <c r="AK57" s="5" t="b">
        <f t="shared" si="23"/>
        <v>0</v>
      </c>
      <c r="AL57" s="5" t="b">
        <f t="shared" si="23"/>
        <v>0</v>
      </c>
      <c r="AM57" s="5" t="b">
        <f t="shared" si="23"/>
        <v>0</v>
      </c>
      <c r="AN57" s="5" t="b">
        <f t="shared" si="23"/>
        <v>0</v>
      </c>
      <c r="AO57" s="5" t="b">
        <f t="shared" si="23"/>
        <v>0</v>
      </c>
      <c r="AP57" s="5" t="b">
        <f t="shared" si="23"/>
        <v>0</v>
      </c>
      <c r="AQ57" s="5" t="b">
        <f t="shared" si="23"/>
        <v>0</v>
      </c>
      <c r="AR57" s="5" t="b">
        <f t="shared" si="23"/>
        <v>0</v>
      </c>
      <c r="AS57" s="5" t="b">
        <f t="shared" si="23"/>
        <v>0</v>
      </c>
      <c r="AT57" s="5" t="b">
        <f t="shared" si="23"/>
        <v>0</v>
      </c>
      <c r="AU57" s="5" t="b">
        <f t="shared" si="23"/>
        <v>0</v>
      </c>
      <c r="AV57" s="5" t="b">
        <f t="shared" si="23"/>
        <v>0</v>
      </c>
      <c r="AW57" s="5" t="b">
        <f t="shared" si="23"/>
        <v>0</v>
      </c>
      <c r="AX57" s="5" t="b">
        <f t="shared" si="23"/>
        <v>0</v>
      </c>
      <c r="AY57" s="5" t="b">
        <f t="shared" si="23"/>
        <v>0</v>
      </c>
      <c r="AZ57" s="5" t="b">
        <f t="shared" si="23"/>
        <v>0</v>
      </c>
      <c r="BA57" s="5" t="b">
        <f t="shared" si="23"/>
        <v>0</v>
      </c>
      <c r="BB57" s="5" t="b">
        <f t="shared" si="23"/>
        <v>0</v>
      </c>
      <c r="BC57" s="5" t="b">
        <f t="shared" si="23"/>
        <v>0</v>
      </c>
      <c r="BD57" s="5" t="b">
        <f t="shared" si="23"/>
        <v>0</v>
      </c>
      <c r="BE57" s="5" t="b">
        <f t="shared" si="23"/>
        <v>0</v>
      </c>
      <c r="BF57" s="5" t="b">
        <f t="shared" si="23"/>
        <v>0</v>
      </c>
      <c r="BG57" s="5" t="b">
        <f t="shared" si="23"/>
        <v>0</v>
      </c>
      <c r="BH57" s="5" t="b">
        <f t="shared" si="23"/>
        <v>0</v>
      </c>
      <c r="BI57" s="5" t="b">
        <f t="shared" si="23"/>
        <v>0</v>
      </c>
      <c r="BJ57" s="5" t="b">
        <f t="shared" si="23"/>
        <v>0</v>
      </c>
      <c r="BK57" s="5" t="b">
        <f t="shared" si="23"/>
        <v>0</v>
      </c>
      <c r="BL57" s="5" t="b">
        <f t="shared" si="23"/>
        <v>0</v>
      </c>
      <c r="BM57" s="5" t="b">
        <f t="shared" si="23"/>
        <v>0</v>
      </c>
      <c r="BN57" s="5" t="b">
        <f t="shared" si="23"/>
        <v>0</v>
      </c>
      <c r="BO57" s="5" t="b">
        <f t="shared" si="23"/>
        <v>0</v>
      </c>
      <c r="BP57" s="5" t="b">
        <f t="shared" si="23"/>
        <v>0</v>
      </c>
      <c r="BQ57" s="5" t="b">
        <f t="shared" si="23"/>
        <v>0</v>
      </c>
      <c r="BR57" s="5" t="b">
        <f t="shared" si="23"/>
        <v>0</v>
      </c>
      <c r="BS57" s="5" t="b">
        <f t="shared" si="23"/>
        <v>0</v>
      </c>
      <c r="BT57" s="5" t="b">
        <f t="shared" si="23"/>
        <v>0</v>
      </c>
      <c r="BU57" s="5" t="b">
        <f t="shared" si="23"/>
        <v>0</v>
      </c>
      <c r="BV57" s="5" t="b">
        <f t="shared" si="23"/>
        <v>0</v>
      </c>
      <c r="BW57" s="5" t="b">
        <f t="shared" si="23"/>
        <v>0</v>
      </c>
      <c r="BX57" s="5" t="b">
        <f t="shared" si="23"/>
        <v>0</v>
      </c>
      <c r="BY57" s="5" t="b">
        <f t="shared" si="23"/>
        <v>0</v>
      </c>
      <c r="BZ57" s="5" t="b">
        <f t="shared" si="23"/>
        <v>1</v>
      </c>
      <c r="CA57" s="5" t="b">
        <f t="shared" si="23"/>
        <v>1</v>
      </c>
      <c r="CB57" s="5" t="b">
        <f t="shared" si="23"/>
        <v>1</v>
      </c>
      <c r="CC57" s="5" t="b">
        <f t="shared" si="23"/>
        <v>1</v>
      </c>
      <c r="CD57" s="5" t="b">
        <f t="shared" si="23"/>
        <v>1</v>
      </c>
      <c r="CE57" s="5" t="b">
        <f t="shared" si="23"/>
        <v>1</v>
      </c>
      <c r="CF57" s="5" t="b">
        <f t="shared" si="23"/>
        <v>1</v>
      </c>
      <c r="CG57" s="5" t="b">
        <f t="shared" si="23"/>
        <v>1</v>
      </c>
      <c r="CH57" s="5" t="b">
        <f t="shared" si="23"/>
        <v>1</v>
      </c>
      <c r="CI57" s="5" t="b">
        <f t="shared" si="23"/>
        <v>1</v>
      </c>
      <c r="CJ57" s="5" t="b">
        <f t="shared" si="23"/>
        <v>1</v>
      </c>
      <c r="CK57" s="5" t="b">
        <f t="shared" si="23"/>
        <v>1</v>
      </c>
      <c r="CL57" s="5" t="b">
        <f t="shared" si="23"/>
        <v>1</v>
      </c>
      <c r="CM57" s="5" t="b">
        <f t="shared" si="23"/>
        <v>1</v>
      </c>
      <c r="CN57" s="5" t="b">
        <f t="shared" si="23"/>
        <v>1</v>
      </c>
      <c r="CO57" s="5" t="b">
        <f t="shared" si="23"/>
        <v>1</v>
      </c>
      <c r="CP57" s="5" t="b">
        <f t="shared" si="23"/>
        <v>1</v>
      </c>
      <c r="CQ57" s="5" t="b">
        <f t="shared" si="23"/>
        <v>1</v>
      </c>
      <c r="CR57" s="5" t="b">
        <f t="shared" si="23"/>
        <v>1</v>
      </c>
      <c r="CS57" s="5" t="b">
        <f t="shared" si="23"/>
        <v>1</v>
      </c>
      <c r="CT57" s="5" t="b">
        <f t="shared" si="23"/>
        <v>1</v>
      </c>
      <c r="CU57" s="5" t="b">
        <f t="shared" si="23"/>
        <v>1</v>
      </c>
      <c r="CV57" s="5" t="b">
        <f t="shared" si="23"/>
        <v>1</v>
      </c>
      <c r="CW57" s="5" t="b">
        <f t="shared" si="23"/>
        <v>1</v>
      </c>
      <c r="CX57" s="5" t="b">
        <f t="shared" si="23"/>
        <v>1</v>
      </c>
      <c r="CY57" s="5" t="b">
        <f t="shared" si="23"/>
        <v>1</v>
      </c>
      <c r="CZ57" s="5" t="b">
        <f t="shared" si="23"/>
        <v>1</v>
      </c>
      <c r="DA57" s="5" t="b">
        <f t="shared" si="23"/>
        <v>1</v>
      </c>
      <c r="DB57" s="5" t="b">
        <f t="shared" si="23"/>
        <v>1</v>
      </c>
      <c r="DC57" s="5" t="b">
        <f t="shared" si="23"/>
        <v>1</v>
      </c>
      <c r="DD57" s="5" t="b">
        <f t="shared" si="23"/>
        <v>1</v>
      </c>
      <c r="DE57" s="5" t="b">
        <f t="shared" si="23"/>
        <v>1</v>
      </c>
      <c r="DF57" s="5" t="b">
        <f t="shared" si="23"/>
        <v>1</v>
      </c>
    </row>
    <row r="58">
      <c r="A58" s="3" t="s">
        <v>59</v>
      </c>
      <c r="B58" s="2">
        <v>51.0</v>
      </c>
      <c r="C58" s="4">
        <f t="shared" si="2"/>
        <v>10</v>
      </c>
      <c r="D58" s="4">
        <f t="shared" si="3"/>
        <v>1</v>
      </c>
      <c r="E58" s="4">
        <f>IFERROR(__xludf.DUMMYFUNCTION("SPLIT(A58,"" "")"),91.0)</f>
        <v>91</v>
      </c>
      <c r="F58" s="4">
        <f>IFERROR(__xludf.DUMMYFUNCTION("""COMPUTED_VALUE"""),93.0)</f>
        <v>93</v>
      </c>
      <c r="G58" s="4">
        <f>IFERROR(__xludf.DUMMYFUNCTION("""COMPUTED_VALUE"""),37.0)</f>
        <v>37</v>
      </c>
      <c r="H58" s="4">
        <f>IFERROR(__xludf.DUMMYFUNCTION("""COMPUTED_VALUE"""),45.0)</f>
        <v>45</v>
      </c>
      <c r="I58" s="4">
        <f>IFERROR(__xludf.DUMMYFUNCTION("""COMPUTED_VALUE"""),34.0)</f>
        <v>34</v>
      </c>
      <c r="K58" s="4" t="str">
        <f>IF(K57,SUMOFUNMARKED(E57:I61,$K$6)*LASTCALLED($K$6),)</f>
        <v/>
      </c>
      <c r="L58" s="4" t="str">
        <f t="shared" ref="L58:DF58" si="24">IF(AND(L57,NOT(K57)),SUMOFUNMARKED($E57:$I61,$K$6:L$6)*LASTCALLED($K$6:L$6),)</f>
        <v/>
      </c>
      <c r="M58" s="4" t="str">
        <f t="shared" si="24"/>
        <v/>
      </c>
      <c r="N58" s="4" t="str">
        <f t="shared" si="24"/>
        <v/>
      </c>
      <c r="O58" s="4" t="str">
        <f t="shared" si="24"/>
        <v/>
      </c>
      <c r="P58" s="4" t="str">
        <f t="shared" si="24"/>
        <v/>
      </c>
      <c r="Q58" s="4" t="str">
        <f t="shared" si="24"/>
        <v/>
      </c>
      <c r="R58" s="4" t="str">
        <f t="shared" si="24"/>
        <v/>
      </c>
      <c r="S58" s="4" t="str">
        <f t="shared" si="24"/>
        <v/>
      </c>
      <c r="T58" s="4" t="str">
        <f t="shared" si="24"/>
        <v/>
      </c>
      <c r="U58" s="4" t="str">
        <f t="shared" si="24"/>
        <v/>
      </c>
      <c r="V58" s="4" t="str">
        <f t="shared" si="24"/>
        <v/>
      </c>
      <c r="W58" s="4" t="str">
        <f t="shared" si="24"/>
        <v/>
      </c>
      <c r="X58" s="4" t="str">
        <f t="shared" si="24"/>
        <v/>
      </c>
      <c r="Y58" s="4" t="str">
        <f t="shared" si="24"/>
        <v/>
      </c>
      <c r="Z58" s="4" t="str">
        <f t="shared" si="24"/>
        <v/>
      </c>
      <c r="AA58" s="4" t="str">
        <f t="shared" si="24"/>
        <v/>
      </c>
      <c r="AB58" s="4" t="str">
        <f t="shared" si="24"/>
        <v/>
      </c>
      <c r="AC58" s="4" t="str">
        <f t="shared" si="24"/>
        <v/>
      </c>
      <c r="AD58" s="4" t="str">
        <f t="shared" si="24"/>
        <v/>
      </c>
      <c r="AE58" s="4" t="str">
        <f t="shared" si="24"/>
        <v/>
      </c>
      <c r="AF58" s="4" t="str">
        <f t="shared" si="24"/>
        <v/>
      </c>
      <c r="AG58" s="4" t="str">
        <f t="shared" si="24"/>
        <v/>
      </c>
      <c r="AH58" s="4" t="str">
        <f t="shared" si="24"/>
        <v/>
      </c>
      <c r="AI58" s="4" t="str">
        <f t="shared" si="24"/>
        <v/>
      </c>
      <c r="AJ58" s="4" t="str">
        <f t="shared" si="24"/>
        <v/>
      </c>
      <c r="AK58" s="4" t="str">
        <f t="shared" si="24"/>
        <v/>
      </c>
      <c r="AL58" s="4" t="str">
        <f t="shared" si="24"/>
        <v/>
      </c>
      <c r="AM58" s="4" t="str">
        <f t="shared" si="24"/>
        <v/>
      </c>
      <c r="AN58" s="4" t="str">
        <f t="shared" si="24"/>
        <v/>
      </c>
      <c r="AO58" s="4" t="str">
        <f t="shared" si="24"/>
        <v/>
      </c>
      <c r="AP58" s="4" t="str">
        <f t="shared" si="24"/>
        <v/>
      </c>
      <c r="AQ58" s="4" t="str">
        <f t="shared" si="24"/>
        <v/>
      </c>
      <c r="AR58" s="4" t="str">
        <f t="shared" si="24"/>
        <v/>
      </c>
      <c r="AS58" s="4" t="str">
        <f t="shared" si="24"/>
        <v/>
      </c>
      <c r="AT58" s="4" t="str">
        <f t="shared" si="24"/>
        <v/>
      </c>
      <c r="AU58" s="4" t="str">
        <f t="shared" si="24"/>
        <v/>
      </c>
      <c r="AV58" s="4" t="str">
        <f t="shared" si="24"/>
        <v/>
      </c>
      <c r="AW58" s="4" t="str">
        <f t="shared" si="24"/>
        <v/>
      </c>
      <c r="AX58" s="4" t="str">
        <f t="shared" si="24"/>
        <v/>
      </c>
      <c r="AY58" s="4" t="str">
        <f t="shared" si="24"/>
        <v/>
      </c>
      <c r="AZ58" s="4" t="str">
        <f t="shared" si="24"/>
        <v/>
      </c>
      <c r="BA58" s="4" t="str">
        <f t="shared" si="24"/>
        <v/>
      </c>
      <c r="BB58" s="4" t="str">
        <f t="shared" si="24"/>
        <v/>
      </c>
      <c r="BC58" s="4" t="str">
        <f t="shared" si="24"/>
        <v/>
      </c>
      <c r="BD58" s="4" t="str">
        <f t="shared" si="24"/>
        <v/>
      </c>
      <c r="BE58" s="4" t="str">
        <f t="shared" si="24"/>
        <v/>
      </c>
      <c r="BF58" s="4" t="str">
        <f t="shared" si="24"/>
        <v/>
      </c>
      <c r="BG58" s="4" t="str">
        <f t="shared" si="24"/>
        <v/>
      </c>
      <c r="BH58" s="4" t="str">
        <f t="shared" si="24"/>
        <v/>
      </c>
      <c r="BI58" s="4" t="str">
        <f t="shared" si="24"/>
        <v/>
      </c>
      <c r="BJ58" s="4" t="str">
        <f t="shared" si="24"/>
        <v/>
      </c>
      <c r="BK58" s="4" t="str">
        <f t="shared" si="24"/>
        <v/>
      </c>
      <c r="BL58" s="4" t="str">
        <f t="shared" si="24"/>
        <v/>
      </c>
      <c r="BM58" s="4" t="str">
        <f t="shared" si="24"/>
        <v/>
      </c>
      <c r="BN58" s="4" t="str">
        <f t="shared" si="24"/>
        <v/>
      </c>
      <c r="BO58" s="4" t="str">
        <f t="shared" si="24"/>
        <v/>
      </c>
      <c r="BP58" s="4" t="str">
        <f t="shared" si="24"/>
        <v/>
      </c>
      <c r="BQ58" s="4" t="str">
        <f t="shared" si="24"/>
        <v/>
      </c>
      <c r="BR58" s="4" t="str">
        <f t="shared" si="24"/>
        <v/>
      </c>
      <c r="BS58" s="4" t="str">
        <f t="shared" si="24"/>
        <v/>
      </c>
      <c r="BT58" s="4" t="str">
        <f t="shared" si="24"/>
        <v/>
      </c>
      <c r="BU58" s="4" t="str">
        <f t="shared" si="24"/>
        <v/>
      </c>
      <c r="BV58" s="4" t="str">
        <f t="shared" si="24"/>
        <v/>
      </c>
      <c r="BW58" s="4" t="str">
        <f t="shared" si="24"/>
        <v/>
      </c>
      <c r="BX58" s="4" t="str">
        <f t="shared" si="24"/>
        <v/>
      </c>
      <c r="BY58" s="4" t="str">
        <f t="shared" si="24"/>
        <v/>
      </c>
      <c r="BZ58" s="4">
        <f t="shared" si="24"/>
        <v>22308</v>
      </c>
      <c r="CA58" s="4" t="str">
        <f t="shared" si="24"/>
        <v/>
      </c>
      <c r="CB58" s="4" t="str">
        <f t="shared" si="24"/>
        <v/>
      </c>
      <c r="CC58" s="4" t="str">
        <f t="shared" si="24"/>
        <v/>
      </c>
      <c r="CD58" s="4" t="str">
        <f t="shared" si="24"/>
        <v/>
      </c>
      <c r="CE58" s="4" t="str">
        <f t="shared" si="24"/>
        <v/>
      </c>
      <c r="CF58" s="4" t="str">
        <f t="shared" si="24"/>
        <v/>
      </c>
      <c r="CG58" s="4" t="str">
        <f t="shared" si="24"/>
        <v/>
      </c>
      <c r="CH58" s="4" t="str">
        <f t="shared" si="24"/>
        <v/>
      </c>
      <c r="CI58" s="4" t="str">
        <f t="shared" si="24"/>
        <v/>
      </c>
      <c r="CJ58" s="4" t="str">
        <f t="shared" si="24"/>
        <v/>
      </c>
      <c r="CK58" s="4" t="str">
        <f t="shared" si="24"/>
        <v/>
      </c>
      <c r="CL58" s="4" t="str">
        <f t="shared" si="24"/>
        <v/>
      </c>
      <c r="CM58" s="4" t="str">
        <f t="shared" si="24"/>
        <v/>
      </c>
      <c r="CN58" s="4" t="str">
        <f t="shared" si="24"/>
        <v/>
      </c>
      <c r="CO58" s="4" t="str">
        <f t="shared" si="24"/>
        <v/>
      </c>
      <c r="CP58" s="4" t="str">
        <f t="shared" si="24"/>
        <v/>
      </c>
      <c r="CQ58" s="4" t="str">
        <f t="shared" si="24"/>
        <v/>
      </c>
      <c r="CR58" s="4" t="str">
        <f t="shared" si="24"/>
        <v/>
      </c>
      <c r="CS58" s="4" t="str">
        <f t="shared" si="24"/>
        <v/>
      </c>
      <c r="CT58" s="4" t="str">
        <f t="shared" si="24"/>
        <v/>
      </c>
      <c r="CU58" s="4" t="str">
        <f t="shared" si="24"/>
        <v/>
      </c>
      <c r="CV58" s="4" t="str">
        <f t="shared" si="24"/>
        <v/>
      </c>
      <c r="CW58" s="4" t="str">
        <f t="shared" si="24"/>
        <v/>
      </c>
      <c r="CX58" s="4" t="str">
        <f t="shared" si="24"/>
        <v/>
      </c>
      <c r="CY58" s="4" t="str">
        <f t="shared" si="24"/>
        <v/>
      </c>
      <c r="CZ58" s="4" t="str">
        <f t="shared" si="24"/>
        <v/>
      </c>
      <c r="DA58" s="4" t="str">
        <f t="shared" si="24"/>
        <v/>
      </c>
      <c r="DB58" s="4" t="str">
        <f t="shared" si="24"/>
        <v/>
      </c>
      <c r="DC58" s="4" t="str">
        <f t="shared" si="24"/>
        <v/>
      </c>
      <c r="DD58" s="4" t="str">
        <f t="shared" si="24"/>
        <v/>
      </c>
      <c r="DE58" s="4" t="str">
        <f t="shared" si="24"/>
        <v/>
      </c>
      <c r="DF58" s="4" t="str">
        <f t="shared" si="24"/>
        <v/>
      </c>
    </row>
    <row r="59">
      <c r="A59" s="3" t="s">
        <v>60</v>
      </c>
      <c r="B59" s="2">
        <v>52.0</v>
      </c>
      <c r="C59" s="4">
        <f t="shared" si="2"/>
        <v>10</v>
      </c>
      <c r="D59" s="4">
        <f t="shared" si="3"/>
        <v>2</v>
      </c>
      <c r="E59" s="4">
        <f>IFERROR(__xludf.DUMMYFUNCTION("SPLIT(A59,"" "")"),60.0)</f>
        <v>60</v>
      </c>
      <c r="F59" s="4">
        <f>IFERROR(__xludf.DUMMYFUNCTION("""COMPUTED_VALUE"""),8.0)</f>
        <v>8</v>
      </c>
      <c r="G59" s="4">
        <f>IFERROR(__xludf.DUMMYFUNCTION("""COMPUTED_VALUE"""),56.0)</f>
        <v>56</v>
      </c>
      <c r="H59" s="4">
        <f>IFERROR(__xludf.DUMMYFUNCTION("""COMPUTED_VALUE"""),86.0)</f>
        <v>86</v>
      </c>
      <c r="I59" s="4">
        <f>IFERROR(__xludf.DUMMYFUNCTION("""COMPUTED_VALUE"""),32.0)</f>
        <v>32</v>
      </c>
      <c r="K59" s="6"/>
    </row>
    <row r="60">
      <c r="A60" s="3" t="s">
        <v>61</v>
      </c>
      <c r="B60" s="2">
        <v>53.0</v>
      </c>
      <c r="C60" s="4">
        <f t="shared" si="2"/>
        <v>10</v>
      </c>
      <c r="D60" s="4">
        <f t="shared" si="3"/>
        <v>3</v>
      </c>
      <c r="E60" s="4">
        <f>IFERROR(__xludf.DUMMYFUNCTION("SPLIT(A60,"" "")"),95.0)</f>
        <v>95</v>
      </c>
      <c r="F60" s="4">
        <f>IFERROR(__xludf.DUMMYFUNCTION("""COMPUTED_VALUE"""),89.0)</f>
        <v>89</v>
      </c>
      <c r="G60" s="4">
        <f>IFERROR(__xludf.DUMMYFUNCTION("""COMPUTED_VALUE"""),71.0)</f>
        <v>71</v>
      </c>
      <c r="H60" s="4">
        <f>IFERROR(__xludf.DUMMYFUNCTION("""COMPUTED_VALUE"""),51.0)</f>
        <v>51</v>
      </c>
      <c r="I60" s="4">
        <f>IFERROR(__xludf.DUMMYFUNCTION("""COMPUTED_VALUE"""),59.0)</f>
        <v>59</v>
      </c>
    </row>
    <row r="61">
      <c r="A61" s="3" t="s">
        <v>62</v>
      </c>
      <c r="B61" s="2">
        <v>54.0</v>
      </c>
      <c r="C61" s="4">
        <f t="shared" si="2"/>
        <v>10</v>
      </c>
      <c r="D61" s="4">
        <f t="shared" si="3"/>
        <v>4</v>
      </c>
      <c r="E61" s="4">
        <f>IFERROR(__xludf.DUMMYFUNCTION("SPLIT(A61,"" "")"),87.0)</f>
        <v>87</v>
      </c>
      <c r="F61" s="4">
        <f>IFERROR(__xludf.DUMMYFUNCTION("""COMPUTED_VALUE"""),3.0)</f>
        <v>3</v>
      </c>
      <c r="G61" s="4">
        <f>IFERROR(__xludf.DUMMYFUNCTION("""COMPUTED_VALUE"""),27.0)</f>
        <v>27</v>
      </c>
      <c r="H61" s="4">
        <f>IFERROR(__xludf.DUMMYFUNCTION("""COMPUTED_VALUE"""),44.0)</f>
        <v>44</v>
      </c>
      <c r="I61" s="4">
        <f>IFERROR(__xludf.DUMMYFUNCTION("""COMPUTED_VALUE"""),41.0)</f>
        <v>41</v>
      </c>
    </row>
    <row r="62">
      <c r="A62" s="3" t="s">
        <v>63</v>
      </c>
      <c r="B62" s="2">
        <v>55.0</v>
      </c>
      <c r="C62" s="4">
        <f t="shared" si="2"/>
        <v>11</v>
      </c>
      <c r="D62" s="4">
        <f t="shared" si="3"/>
        <v>0</v>
      </c>
      <c r="E62" s="4">
        <f>IFERROR(__xludf.DUMMYFUNCTION("SPLIT(A62,"" "")"),9.0)</f>
        <v>9</v>
      </c>
      <c r="F62" s="4">
        <f>IFERROR(__xludf.DUMMYFUNCTION("""COMPUTED_VALUE"""),71.0)</f>
        <v>71</v>
      </c>
      <c r="G62" s="4">
        <f>IFERROR(__xludf.DUMMYFUNCTION("""COMPUTED_VALUE"""),95.0)</f>
        <v>95</v>
      </c>
      <c r="H62" s="4">
        <f>IFERROR(__xludf.DUMMYFUNCTION("""COMPUTED_VALUE"""),12.0)</f>
        <v>12</v>
      </c>
      <c r="I62" s="4">
        <f>IFERROR(__xludf.DUMMYFUNCTION("""COMPUTED_VALUE"""),42.0)</f>
        <v>42</v>
      </c>
      <c r="K62" s="5" t="b">
        <f>BINGO(E62:I66,$K$6)</f>
        <v>0</v>
      </c>
      <c r="L62" s="5" t="b">
        <f t="shared" ref="L62:DF62" si="25">OR(K62, BINGO($E62:$I66,$K$6:L$6))</f>
        <v>0</v>
      </c>
      <c r="M62" s="5" t="b">
        <f t="shared" si="25"/>
        <v>0</v>
      </c>
      <c r="N62" s="5" t="b">
        <f t="shared" si="25"/>
        <v>0</v>
      </c>
      <c r="O62" s="5" t="b">
        <f t="shared" si="25"/>
        <v>0</v>
      </c>
      <c r="P62" s="5" t="b">
        <f t="shared" si="25"/>
        <v>0</v>
      </c>
      <c r="Q62" s="5" t="b">
        <f t="shared" si="25"/>
        <v>0</v>
      </c>
      <c r="R62" s="5" t="b">
        <f t="shared" si="25"/>
        <v>0</v>
      </c>
      <c r="S62" s="5" t="b">
        <f t="shared" si="25"/>
        <v>0</v>
      </c>
      <c r="T62" s="5" t="b">
        <f t="shared" si="25"/>
        <v>0</v>
      </c>
      <c r="U62" s="5" t="b">
        <f t="shared" si="25"/>
        <v>0</v>
      </c>
      <c r="V62" s="5" t="b">
        <f t="shared" si="25"/>
        <v>0</v>
      </c>
      <c r="W62" s="5" t="b">
        <f t="shared" si="25"/>
        <v>0</v>
      </c>
      <c r="X62" s="5" t="b">
        <f t="shared" si="25"/>
        <v>0</v>
      </c>
      <c r="Y62" s="5" t="b">
        <f t="shared" si="25"/>
        <v>0</v>
      </c>
      <c r="Z62" s="5" t="b">
        <f t="shared" si="25"/>
        <v>0</v>
      </c>
      <c r="AA62" s="5" t="b">
        <f t="shared" si="25"/>
        <v>0</v>
      </c>
      <c r="AB62" s="5" t="b">
        <f t="shared" si="25"/>
        <v>0</v>
      </c>
      <c r="AC62" s="5" t="b">
        <f t="shared" si="25"/>
        <v>0</v>
      </c>
      <c r="AD62" s="5" t="b">
        <f t="shared" si="25"/>
        <v>0</v>
      </c>
      <c r="AE62" s="5" t="b">
        <f t="shared" si="25"/>
        <v>0</v>
      </c>
      <c r="AF62" s="5" t="b">
        <f t="shared" si="25"/>
        <v>0</v>
      </c>
      <c r="AG62" s="5" t="b">
        <f t="shared" si="25"/>
        <v>0</v>
      </c>
      <c r="AH62" s="5" t="b">
        <f t="shared" si="25"/>
        <v>0</v>
      </c>
      <c r="AI62" s="5" t="b">
        <f t="shared" si="25"/>
        <v>0</v>
      </c>
      <c r="AJ62" s="5" t="b">
        <f t="shared" si="25"/>
        <v>0</v>
      </c>
      <c r="AK62" s="5" t="b">
        <f t="shared" si="25"/>
        <v>0</v>
      </c>
      <c r="AL62" s="5" t="b">
        <f t="shared" si="25"/>
        <v>0</v>
      </c>
      <c r="AM62" s="5" t="b">
        <f t="shared" si="25"/>
        <v>0</v>
      </c>
      <c r="AN62" s="5" t="b">
        <f t="shared" si="25"/>
        <v>0</v>
      </c>
      <c r="AO62" s="5" t="b">
        <f t="shared" si="25"/>
        <v>0</v>
      </c>
      <c r="AP62" s="5" t="b">
        <f t="shared" si="25"/>
        <v>0</v>
      </c>
      <c r="AQ62" s="5" t="b">
        <f t="shared" si="25"/>
        <v>0</v>
      </c>
      <c r="AR62" s="5" t="b">
        <f t="shared" si="25"/>
        <v>0</v>
      </c>
      <c r="AS62" s="5" t="b">
        <f t="shared" si="25"/>
        <v>0</v>
      </c>
      <c r="AT62" s="5" t="b">
        <f t="shared" si="25"/>
        <v>0</v>
      </c>
      <c r="AU62" s="5" t="b">
        <f t="shared" si="25"/>
        <v>0</v>
      </c>
      <c r="AV62" s="5" t="b">
        <f t="shared" si="25"/>
        <v>0</v>
      </c>
      <c r="AW62" s="5" t="b">
        <f t="shared" si="25"/>
        <v>0</v>
      </c>
      <c r="AX62" s="5" t="b">
        <f t="shared" si="25"/>
        <v>0</v>
      </c>
      <c r="AY62" s="5" t="b">
        <f t="shared" si="25"/>
        <v>0</v>
      </c>
      <c r="AZ62" s="5" t="b">
        <f t="shared" si="25"/>
        <v>0</v>
      </c>
      <c r="BA62" s="5" t="b">
        <f t="shared" si="25"/>
        <v>0</v>
      </c>
      <c r="BB62" s="5" t="b">
        <f t="shared" si="25"/>
        <v>0</v>
      </c>
      <c r="BC62" s="5" t="b">
        <f t="shared" si="25"/>
        <v>0</v>
      </c>
      <c r="BD62" s="5" t="b">
        <f t="shared" si="25"/>
        <v>0</v>
      </c>
      <c r="BE62" s="5" t="b">
        <f t="shared" si="25"/>
        <v>0</v>
      </c>
      <c r="BF62" s="5" t="b">
        <f t="shared" si="25"/>
        <v>0</v>
      </c>
      <c r="BG62" s="5" t="b">
        <f t="shared" si="25"/>
        <v>0</v>
      </c>
      <c r="BH62" s="5" t="b">
        <f t="shared" si="25"/>
        <v>1</v>
      </c>
      <c r="BI62" s="5" t="b">
        <f t="shared" si="25"/>
        <v>1</v>
      </c>
      <c r="BJ62" s="5" t="b">
        <f t="shared" si="25"/>
        <v>1</v>
      </c>
      <c r="BK62" s="5" t="b">
        <f t="shared" si="25"/>
        <v>1</v>
      </c>
      <c r="BL62" s="5" t="b">
        <f t="shared" si="25"/>
        <v>1</v>
      </c>
      <c r="BM62" s="5" t="b">
        <f t="shared" si="25"/>
        <v>1</v>
      </c>
      <c r="BN62" s="5" t="b">
        <f t="shared" si="25"/>
        <v>1</v>
      </c>
      <c r="BO62" s="5" t="b">
        <f t="shared" si="25"/>
        <v>1</v>
      </c>
      <c r="BP62" s="5" t="b">
        <f t="shared" si="25"/>
        <v>1</v>
      </c>
      <c r="BQ62" s="5" t="b">
        <f t="shared" si="25"/>
        <v>1</v>
      </c>
      <c r="BR62" s="5" t="b">
        <f t="shared" si="25"/>
        <v>1</v>
      </c>
      <c r="BS62" s="5" t="b">
        <f t="shared" si="25"/>
        <v>1</v>
      </c>
      <c r="BT62" s="5" t="b">
        <f t="shared" si="25"/>
        <v>1</v>
      </c>
      <c r="BU62" s="5" t="b">
        <f t="shared" si="25"/>
        <v>1</v>
      </c>
      <c r="BV62" s="5" t="b">
        <f t="shared" si="25"/>
        <v>1</v>
      </c>
      <c r="BW62" s="5" t="b">
        <f t="shared" si="25"/>
        <v>1</v>
      </c>
      <c r="BX62" s="5" t="b">
        <f t="shared" si="25"/>
        <v>1</v>
      </c>
      <c r="BY62" s="5" t="b">
        <f t="shared" si="25"/>
        <v>1</v>
      </c>
      <c r="BZ62" s="5" t="b">
        <f t="shared" si="25"/>
        <v>1</v>
      </c>
      <c r="CA62" s="5" t="b">
        <f t="shared" si="25"/>
        <v>1</v>
      </c>
      <c r="CB62" s="5" t="b">
        <f t="shared" si="25"/>
        <v>1</v>
      </c>
      <c r="CC62" s="5" t="b">
        <f t="shared" si="25"/>
        <v>1</v>
      </c>
      <c r="CD62" s="5" t="b">
        <f t="shared" si="25"/>
        <v>1</v>
      </c>
      <c r="CE62" s="5" t="b">
        <f t="shared" si="25"/>
        <v>1</v>
      </c>
      <c r="CF62" s="5" t="b">
        <f t="shared" si="25"/>
        <v>1</v>
      </c>
      <c r="CG62" s="5" t="b">
        <f t="shared" si="25"/>
        <v>1</v>
      </c>
      <c r="CH62" s="5" t="b">
        <f t="shared" si="25"/>
        <v>1</v>
      </c>
      <c r="CI62" s="5" t="b">
        <f t="shared" si="25"/>
        <v>1</v>
      </c>
      <c r="CJ62" s="5" t="b">
        <f t="shared" si="25"/>
        <v>1</v>
      </c>
      <c r="CK62" s="5" t="b">
        <f t="shared" si="25"/>
        <v>1</v>
      </c>
      <c r="CL62" s="5" t="b">
        <f t="shared" si="25"/>
        <v>1</v>
      </c>
      <c r="CM62" s="5" t="b">
        <f t="shared" si="25"/>
        <v>1</v>
      </c>
      <c r="CN62" s="5" t="b">
        <f t="shared" si="25"/>
        <v>1</v>
      </c>
      <c r="CO62" s="5" t="b">
        <f t="shared" si="25"/>
        <v>1</v>
      </c>
      <c r="CP62" s="5" t="b">
        <f t="shared" si="25"/>
        <v>1</v>
      </c>
      <c r="CQ62" s="5" t="b">
        <f t="shared" si="25"/>
        <v>1</v>
      </c>
      <c r="CR62" s="5" t="b">
        <f t="shared" si="25"/>
        <v>1</v>
      </c>
      <c r="CS62" s="5" t="b">
        <f t="shared" si="25"/>
        <v>1</v>
      </c>
      <c r="CT62" s="5" t="b">
        <f t="shared" si="25"/>
        <v>1</v>
      </c>
      <c r="CU62" s="5" t="b">
        <f t="shared" si="25"/>
        <v>1</v>
      </c>
      <c r="CV62" s="5" t="b">
        <f t="shared" si="25"/>
        <v>1</v>
      </c>
      <c r="CW62" s="5" t="b">
        <f t="shared" si="25"/>
        <v>1</v>
      </c>
      <c r="CX62" s="5" t="b">
        <f t="shared" si="25"/>
        <v>1</v>
      </c>
      <c r="CY62" s="5" t="b">
        <f t="shared" si="25"/>
        <v>1</v>
      </c>
      <c r="CZ62" s="5" t="b">
        <f t="shared" si="25"/>
        <v>1</v>
      </c>
      <c r="DA62" s="5" t="b">
        <f t="shared" si="25"/>
        <v>1</v>
      </c>
      <c r="DB62" s="5" t="b">
        <f t="shared" si="25"/>
        <v>1</v>
      </c>
      <c r="DC62" s="5" t="b">
        <f t="shared" si="25"/>
        <v>1</v>
      </c>
      <c r="DD62" s="5" t="b">
        <f t="shared" si="25"/>
        <v>1</v>
      </c>
      <c r="DE62" s="5" t="b">
        <f t="shared" si="25"/>
        <v>1</v>
      </c>
      <c r="DF62" s="5" t="b">
        <f t="shared" si="25"/>
        <v>1</v>
      </c>
    </row>
    <row r="63">
      <c r="A63" s="3" t="s">
        <v>64</v>
      </c>
      <c r="B63" s="2">
        <v>56.0</v>
      </c>
      <c r="C63" s="4">
        <f t="shared" si="2"/>
        <v>11</v>
      </c>
      <c r="D63" s="4">
        <f t="shared" si="3"/>
        <v>1</v>
      </c>
      <c r="E63" s="4">
        <f>IFERROR(__xludf.DUMMYFUNCTION("SPLIT(A63,"" "")"),83.0)</f>
        <v>83</v>
      </c>
      <c r="F63" s="4">
        <f>IFERROR(__xludf.DUMMYFUNCTION("""COMPUTED_VALUE"""),90.0)</f>
        <v>90</v>
      </c>
      <c r="G63" s="4">
        <f>IFERROR(__xludf.DUMMYFUNCTION("""COMPUTED_VALUE"""),98.0)</f>
        <v>98</v>
      </c>
      <c r="H63" s="4">
        <f>IFERROR(__xludf.DUMMYFUNCTION("""COMPUTED_VALUE"""),79.0)</f>
        <v>79</v>
      </c>
      <c r="I63" s="4">
        <f>IFERROR(__xludf.DUMMYFUNCTION("""COMPUTED_VALUE"""),49.0)</f>
        <v>49</v>
      </c>
      <c r="K63" s="4" t="str">
        <f>IF(K62,SUMOFUNMARKED(E62:I66,$K$6)*LASTCALLED($K$6),)</f>
        <v/>
      </c>
      <c r="L63" s="4" t="str">
        <f t="shared" ref="L63:DF63" si="26">IF(AND(L62,NOT(K62)),SUMOFUNMARKED($E62:$I66,$K$6:L$6)*LASTCALLED($K$6:L$6),)</f>
        <v/>
      </c>
      <c r="M63" s="4" t="str">
        <f t="shared" si="26"/>
        <v/>
      </c>
      <c r="N63" s="4" t="str">
        <f t="shared" si="26"/>
        <v/>
      </c>
      <c r="O63" s="4" t="str">
        <f t="shared" si="26"/>
        <v/>
      </c>
      <c r="P63" s="4" t="str">
        <f t="shared" si="26"/>
        <v/>
      </c>
      <c r="Q63" s="4" t="str">
        <f t="shared" si="26"/>
        <v/>
      </c>
      <c r="R63" s="4" t="str">
        <f t="shared" si="26"/>
        <v/>
      </c>
      <c r="S63" s="4" t="str">
        <f t="shared" si="26"/>
        <v/>
      </c>
      <c r="T63" s="4" t="str">
        <f t="shared" si="26"/>
        <v/>
      </c>
      <c r="U63" s="4" t="str">
        <f t="shared" si="26"/>
        <v/>
      </c>
      <c r="V63" s="4" t="str">
        <f t="shared" si="26"/>
        <v/>
      </c>
      <c r="W63" s="4" t="str">
        <f t="shared" si="26"/>
        <v/>
      </c>
      <c r="X63" s="4" t="str">
        <f t="shared" si="26"/>
        <v/>
      </c>
      <c r="Y63" s="4" t="str">
        <f t="shared" si="26"/>
        <v/>
      </c>
      <c r="Z63" s="4" t="str">
        <f t="shared" si="26"/>
        <v/>
      </c>
      <c r="AA63" s="4" t="str">
        <f t="shared" si="26"/>
        <v/>
      </c>
      <c r="AB63" s="4" t="str">
        <f t="shared" si="26"/>
        <v/>
      </c>
      <c r="AC63" s="4" t="str">
        <f t="shared" si="26"/>
        <v/>
      </c>
      <c r="AD63" s="4" t="str">
        <f t="shared" si="26"/>
        <v/>
      </c>
      <c r="AE63" s="4" t="str">
        <f t="shared" si="26"/>
        <v/>
      </c>
      <c r="AF63" s="4" t="str">
        <f t="shared" si="26"/>
        <v/>
      </c>
      <c r="AG63" s="4" t="str">
        <f t="shared" si="26"/>
        <v/>
      </c>
      <c r="AH63" s="4" t="str">
        <f t="shared" si="26"/>
        <v/>
      </c>
      <c r="AI63" s="4" t="str">
        <f t="shared" si="26"/>
        <v/>
      </c>
      <c r="AJ63" s="4" t="str">
        <f t="shared" si="26"/>
        <v/>
      </c>
      <c r="AK63" s="4" t="str">
        <f t="shared" si="26"/>
        <v/>
      </c>
      <c r="AL63" s="4" t="str">
        <f t="shared" si="26"/>
        <v/>
      </c>
      <c r="AM63" s="4" t="str">
        <f t="shared" si="26"/>
        <v/>
      </c>
      <c r="AN63" s="4" t="str">
        <f t="shared" si="26"/>
        <v/>
      </c>
      <c r="AO63" s="4" t="str">
        <f t="shared" si="26"/>
        <v/>
      </c>
      <c r="AP63" s="4" t="str">
        <f t="shared" si="26"/>
        <v/>
      </c>
      <c r="AQ63" s="4" t="str">
        <f t="shared" si="26"/>
        <v/>
      </c>
      <c r="AR63" s="4" t="str">
        <f t="shared" si="26"/>
        <v/>
      </c>
      <c r="AS63" s="4" t="str">
        <f t="shared" si="26"/>
        <v/>
      </c>
      <c r="AT63" s="4" t="str">
        <f t="shared" si="26"/>
        <v/>
      </c>
      <c r="AU63" s="4" t="str">
        <f t="shared" si="26"/>
        <v/>
      </c>
      <c r="AV63" s="4" t="str">
        <f t="shared" si="26"/>
        <v/>
      </c>
      <c r="AW63" s="4" t="str">
        <f t="shared" si="26"/>
        <v/>
      </c>
      <c r="AX63" s="4" t="str">
        <f t="shared" si="26"/>
        <v/>
      </c>
      <c r="AY63" s="4" t="str">
        <f t="shared" si="26"/>
        <v/>
      </c>
      <c r="AZ63" s="4" t="str">
        <f t="shared" si="26"/>
        <v/>
      </c>
      <c r="BA63" s="4" t="str">
        <f t="shared" si="26"/>
        <v/>
      </c>
      <c r="BB63" s="4" t="str">
        <f t="shared" si="26"/>
        <v/>
      </c>
      <c r="BC63" s="4" t="str">
        <f t="shared" si="26"/>
        <v/>
      </c>
      <c r="BD63" s="4" t="str">
        <f t="shared" si="26"/>
        <v/>
      </c>
      <c r="BE63" s="4" t="str">
        <f t="shared" si="26"/>
        <v/>
      </c>
      <c r="BF63" s="4" t="str">
        <f t="shared" si="26"/>
        <v/>
      </c>
      <c r="BG63" s="4" t="str">
        <f t="shared" si="26"/>
        <v/>
      </c>
      <c r="BH63" s="4">
        <f t="shared" si="26"/>
        <v>46789</v>
      </c>
      <c r="BI63" s="4" t="str">
        <f t="shared" si="26"/>
        <v/>
      </c>
      <c r="BJ63" s="4" t="str">
        <f t="shared" si="26"/>
        <v/>
      </c>
      <c r="BK63" s="4" t="str">
        <f t="shared" si="26"/>
        <v/>
      </c>
      <c r="BL63" s="4" t="str">
        <f t="shared" si="26"/>
        <v/>
      </c>
      <c r="BM63" s="4" t="str">
        <f t="shared" si="26"/>
        <v/>
      </c>
      <c r="BN63" s="4" t="str">
        <f t="shared" si="26"/>
        <v/>
      </c>
      <c r="BO63" s="4" t="str">
        <f t="shared" si="26"/>
        <v/>
      </c>
      <c r="BP63" s="4" t="str">
        <f t="shared" si="26"/>
        <v/>
      </c>
      <c r="BQ63" s="4" t="str">
        <f t="shared" si="26"/>
        <v/>
      </c>
      <c r="BR63" s="4" t="str">
        <f t="shared" si="26"/>
        <v/>
      </c>
      <c r="BS63" s="4" t="str">
        <f t="shared" si="26"/>
        <v/>
      </c>
      <c r="BT63" s="4" t="str">
        <f t="shared" si="26"/>
        <v/>
      </c>
      <c r="BU63" s="4" t="str">
        <f t="shared" si="26"/>
        <v/>
      </c>
      <c r="BV63" s="4" t="str">
        <f t="shared" si="26"/>
        <v/>
      </c>
      <c r="BW63" s="4" t="str">
        <f t="shared" si="26"/>
        <v/>
      </c>
      <c r="BX63" s="4" t="str">
        <f t="shared" si="26"/>
        <v/>
      </c>
      <c r="BY63" s="4" t="str">
        <f t="shared" si="26"/>
        <v/>
      </c>
      <c r="BZ63" s="4" t="str">
        <f t="shared" si="26"/>
        <v/>
      </c>
      <c r="CA63" s="4" t="str">
        <f t="shared" si="26"/>
        <v/>
      </c>
      <c r="CB63" s="4" t="str">
        <f t="shared" si="26"/>
        <v/>
      </c>
      <c r="CC63" s="4" t="str">
        <f t="shared" si="26"/>
        <v/>
      </c>
      <c r="CD63" s="4" t="str">
        <f t="shared" si="26"/>
        <v/>
      </c>
      <c r="CE63" s="4" t="str">
        <f t="shared" si="26"/>
        <v/>
      </c>
      <c r="CF63" s="4" t="str">
        <f t="shared" si="26"/>
        <v/>
      </c>
      <c r="CG63" s="4" t="str">
        <f t="shared" si="26"/>
        <v/>
      </c>
      <c r="CH63" s="4" t="str">
        <f t="shared" si="26"/>
        <v/>
      </c>
      <c r="CI63" s="4" t="str">
        <f t="shared" si="26"/>
        <v/>
      </c>
      <c r="CJ63" s="4" t="str">
        <f t="shared" si="26"/>
        <v/>
      </c>
      <c r="CK63" s="4" t="str">
        <f t="shared" si="26"/>
        <v/>
      </c>
      <c r="CL63" s="4" t="str">
        <f t="shared" si="26"/>
        <v/>
      </c>
      <c r="CM63" s="4" t="str">
        <f t="shared" si="26"/>
        <v/>
      </c>
      <c r="CN63" s="4" t="str">
        <f t="shared" si="26"/>
        <v/>
      </c>
      <c r="CO63" s="4" t="str">
        <f t="shared" si="26"/>
        <v/>
      </c>
      <c r="CP63" s="4" t="str">
        <f t="shared" si="26"/>
        <v/>
      </c>
      <c r="CQ63" s="4" t="str">
        <f t="shared" si="26"/>
        <v/>
      </c>
      <c r="CR63" s="4" t="str">
        <f t="shared" si="26"/>
        <v/>
      </c>
      <c r="CS63" s="4" t="str">
        <f t="shared" si="26"/>
        <v/>
      </c>
      <c r="CT63" s="4" t="str">
        <f t="shared" si="26"/>
        <v/>
      </c>
      <c r="CU63" s="4" t="str">
        <f t="shared" si="26"/>
        <v/>
      </c>
      <c r="CV63" s="4" t="str">
        <f t="shared" si="26"/>
        <v/>
      </c>
      <c r="CW63" s="4" t="str">
        <f t="shared" si="26"/>
        <v/>
      </c>
      <c r="CX63" s="4" t="str">
        <f t="shared" si="26"/>
        <v/>
      </c>
      <c r="CY63" s="4" t="str">
        <f t="shared" si="26"/>
        <v/>
      </c>
      <c r="CZ63" s="4" t="str">
        <f t="shared" si="26"/>
        <v/>
      </c>
      <c r="DA63" s="4" t="str">
        <f t="shared" si="26"/>
        <v/>
      </c>
      <c r="DB63" s="4" t="str">
        <f t="shared" si="26"/>
        <v/>
      </c>
      <c r="DC63" s="4" t="str">
        <f t="shared" si="26"/>
        <v/>
      </c>
      <c r="DD63" s="4" t="str">
        <f t="shared" si="26"/>
        <v/>
      </c>
      <c r="DE63" s="4" t="str">
        <f t="shared" si="26"/>
        <v/>
      </c>
      <c r="DF63" s="4" t="str">
        <f t="shared" si="26"/>
        <v/>
      </c>
    </row>
    <row r="64">
      <c r="A64" s="3" t="s">
        <v>65</v>
      </c>
      <c r="B64" s="2">
        <v>57.0</v>
      </c>
      <c r="C64" s="4">
        <f t="shared" si="2"/>
        <v>11</v>
      </c>
      <c r="D64" s="4">
        <f t="shared" si="3"/>
        <v>2</v>
      </c>
      <c r="E64" s="4">
        <f>IFERROR(__xludf.DUMMYFUNCTION("SPLIT(A64,"" "")"),72.0)</f>
        <v>72</v>
      </c>
      <c r="F64" s="4">
        <f>IFERROR(__xludf.DUMMYFUNCTION("""COMPUTED_VALUE"""),1.0)</f>
        <v>1</v>
      </c>
      <c r="G64" s="4">
        <f>IFERROR(__xludf.DUMMYFUNCTION("""COMPUTED_VALUE"""),53.0)</f>
        <v>53</v>
      </c>
      <c r="H64" s="4">
        <f>IFERROR(__xludf.DUMMYFUNCTION("""COMPUTED_VALUE"""),80.0)</f>
        <v>80</v>
      </c>
      <c r="I64" s="4">
        <f>IFERROR(__xludf.DUMMYFUNCTION("""COMPUTED_VALUE"""),33.0)</f>
        <v>33</v>
      </c>
      <c r="K64" s="6"/>
    </row>
    <row r="65">
      <c r="A65" s="3" t="s">
        <v>66</v>
      </c>
      <c r="B65" s="2">
        <v>58.0</v>
      </c>
      <c r="C65" s="4">
        <f t="shared" si="2"/>
        <v>11</v>
      </c>
      <c r="D65" s="4">
        <f t="shared" si="3"/>
        <v>3</v>
      </c>
      <c r="E65" s="4">
        <f>IFERROR(__xludf.DUMMYFUNCTION("SPLIT(A65,"" "")"),29.0)</f>
        <v>29</v>
      </c>
      <c r="F65" s="4">
        <f>IFERROR(__xludf.DUMMYFUNCTION("""COMPUTED_VALUE"""),82.0)</f>
        <v>82</v>
      </c>
      <c r="G65" s="4">
        <f>IFERROR(__xludf.DUMMYFUNCTION("""COMPUTED_VALUE"""),65.0)</f>
        <v>65</v>
      </c>
      <c r="H65" s="4">
        <f>IFERROR(__xludf.DUMMYFUNCTION("""COMPUTED_VALUE"""),4.0)</f>
        <v>4</v>
      </c>
      <c r="I65" s="4">
        <f>IFERROR(__xludf.DUMMYFUNCTION("""COMPUTED_VALUE"""),25.0)</f>
        <v>25</v>
      </c>
    </row>
    <row r="66">
      <c r="A66" s="3" t="s">
        <v>67</v>
      </c>
      <c r="B66" s="2">
        <v>59.0</v>
      </c>
      <c r="C66" s="4">
        <f t="shared" si="2"/>
        <v>11</v>
      </c>
      <c r="D66" s="4">
        <f t="shared" si="3"/>
        <v>4</v>
      </c>
      <c r="E66" s="4">
        <f>IFERROR(__xludf.DUMMYFUNCTION("SPLIT(A66,"" "")"),92.0)</f>
        <v>92</v>
      </c>
      <c r="F66" s="4">
        <f>IFERROR(__xludf.DUMMYFUNCTION("""COMPUTED_VALUE"""),5.0)</f>
        <v>5</v>
      </c>
      <c r="G66" s="4">
        <f>IFERROR(__xludf.DUMMYFUNCTION("""COMPUTED_VALUE"""),76.0)</f>
        <v>76</v>
      </c>
      <c r="H66" s="4">
        <f>IFERROR(__xludf.DUMMYFUNCTION("""COMPUTED_VALUE"""),54.0)</f>
        <v>54</v>
      </c>
      <c r="I66" s="4">
        <f>IFERROR(__xludf.DUMMYFUNCTION("""COMPUTED_VALUE"""),66.0)</f>
        <v>66</v>
      </c>
    </row>
    <row r="67">
      <c r="A67" s="3" t="s">
        <v>68</v>
      </c>
      <c r="B67" s="2">
        <v>60.0</v>
      </c>
      <c r="C67" s="4">
        <f t="shared" si="2"/>
        <v>12</v>
      </c>
      <c r="D67" s="4">
        <f t="shared" si="3"/>
        <v>0</v>
      </c>
      <c r="E67" s="4">
        <f>IFERROR(__xludf.DUMMYFUNCTION("SPLIT(A67,"" "")"),72.0)</f>
        <v>72</v>
      </c>
      <c r="F67" s="4">
        <f>IFERROR(__xludf.DUMMYFUNCTION("""COMPUTED_VALUE"""),85.0)</f>
        <v>85</v>
      </c>
      <c r="G67" s="4">
        <f>IFERROR(__xludf.DUMMYFUNCTION("""COMPUTED_VALUE"""),4.0)</f>
        <v>4</v>
      </c>
      <c r="H67" s="4">
        <f>IFERROR(__xludf.DUMMYFUNCTION("""COMPUTED_VALUE"""),39.0)</f>
        <v>39</v>
      </c>
      <c r="I67" s="4">
        <f>IFERROR(__xludf.DUMMYFUNCTION("""COMPUTED_VALUE"""),29.0)</f>
        <v>29</v>
      </c>
      <c r="K67" s="5" t="b">
        <f>BINGO(E67:I71,$K$6)</f>
        <v>0</v>
      </c>
      <c r="L67" s="5" t="b">
        <f t="shared" ref="L67:DF67" si="27">OR(K67, BINGO($E67:$I71,$K$6:L$6))</f>
        <v>0</v>
      </c>
      <c r="M67" s="5" t="b">
        <f t="shared" si="27"/>
        <v>0</v>
      </c>
      <c r="N67" s="5" t="b">
        <f t="shared" si="27"/>
        <v>0</v>
      </c>
      <c r="O67" s="5" t="b">
        <f t="shared" si="27"/>
        <v>0</v>
      </c>
      <c r="P67" s="5" t="b">
        <f t="shared" si="27"/>
        <v>0</v>
      </c>
      <c r="Q67" s="5" t="b">
        <f t="shared" si="27"/>
        <v>0</v>
      </c>
      <c r="R67" s="5" t="b">
        <f t="shared" si="27"/>
        <v>0</v>
      </c>
      <c r="S67" s="5" t="b">
        <f t="shared" si="27"/>
        <v>0</v>
      </c>
      <c r="T67" s="5" t="b">
        <f t="shared" si="27"/>
        <v>0</v>
      </c>
      <c r="U67" s="5" t="b">
        <f t="shared" si="27"/>
        <v>0</v>
      </c>
      <c r="V67" s="5" t="b">
        <f t="shared" si="27"/>
        <v>0</v>
      </c>
      <c r="W67" s="5" t="b">
        <f t="shared" si="27"/>
        <v>0</v>
      </c>
      <c r="X67" s="5" t="b">
        <f t="shared" si="27"/>
        <v>0</v>
      </c>
      <c r="Y67" s="5" t="b">
        <f t="shared" si="27"/>
        <v>0</v>
      </c>
      <c r="Z67" s="5" t="b">
        <f t="shared" si="27"/>
        <v>0</v>
      </c>
      <c r="AA67" s="5" t="b">
        <f t="shared" si="27"/>
        <v>0</v>
      </c>
      <c r="AB67" s="5" t="b">
        <f t="shared" si="27"/>
        <v>0</v>
      </c>
      <c r="AC67" s="5" t="b">
        <f t="shared" si="27"/>
        <v>0</v>
      </c>
      <c r="AD67" s="5" t="b">
        <f t="shared" si="27"/>
        <v>0</v>
      </c>
      <c r="AE67" s="5" t="b">
        <f t="shared" si="27"/>
        <v>0</v>
      </c>
      <c r="AF67" s="5" t="b">
        <f t="shared" si="27"/>
        <v>0</v>
      </c>
      <c r="AG67" s="5" t="b">
        <f t="shared" si="27"/>
        <v>0</v>
      </c>
      <c r="AH67" s="5" t="b">
        <f t="shared" si="27"/>
        <v>0</v>
      </c>
      <c r="AI67" s="5" t="b">
        <f t="shared" si="27"/>
        <v>0</v>
      </c>
      <c r="AJ67" s="5" t="b">
        <f t="shared" si="27"/>
        <v>0</v>
      </c>
      <c r="AK67" s="5" t="b">
        <f t="shared" si="27"/>
        <v>0</v>
      </c>
      <c r="AL67" s="5" t="b">
        <f t="shared" si="27"/>
        <v>0</v>
      </c>
      <c r="AM67" s="5" t="b">
        <f t="shared" si="27"/>
        <v>0</v>
      </c>
      <c r="AN67" s="5" t="b">
        <f t="shared" si="27"/>
        <v>0</v>
      </c>
      <c r="AO67" s="5" t="b">
        <f t="shared" si="27"/>
        <v>0</v>
      </c>
      <c r="AP67" s="5" t="b">
        <f t="shared" si="27"/>
        <v>0</v>
      </c>
      <c r="AQ67" s="5" t="b">
        <f t="shared" si="27"/>
        <v>0</v>
      </c>
      <c r="AR67" s="5" t="b">
        <f t="shared" si="27"/>
        <v>0</v>
      </c>
      <c r="AS67" s="5" t="b">
        <f t="shared" si="27"/>
        <v>0</v>
      </c>
      <c r="AT67" s="5" t="b">
        <f t="shared" si="27"/>
        <v>0</v>
      </c>
      <c r="AU67" s="5" t="b">
        <f t="shared" si="27"/>
        <v>0</v>
      </c>
      <c r="AV67" s="5" t="b">
        <f t="shared" si="27"/>
        <v>0</v>
      </c>
      <c r="AW67" s="5" t="b">
        <f t="shared" si="27"/>
        <v>0</v>
      </c>
      <c r="AX67" s="5" t="b">
        <f t="shared" si="27"/>
        <v>0</v>
      </c>
      <c r="AY67" s="5" t="b">
        <f t="shared" si="27"/>
        <v>0</v>
      </c>
      <c r="AZ67" s="5" t="b">
        <f t="shared" si="27"/>
        <v>0</v>
      </c>
      <c r="BA67" s="5" t="b">
        <f t="shared" si="27"/>
        <v>0</v>
      </c>
      <c r="BB67" s="5" t="b">
        <f t="shared" si="27"/>
        <v>0</v>
      </c>
      <c r="BC67" s="5" t="b">
        <f t="shared" si="27"/>
        <v>0</v>
      </c>
      <c r="BD67" s="5" t="b">
        <f t="shared" si="27"/>
        <v>0</v>
      </c>
      <c r="BE67" s="5" t="b">
        <f t="shared" si="27"/>
        <v>0</v>
      </c>
      <c r="BF67" s="5" t="b">
        <f t="shared" si="27"/>
        <v>0</v>
      </c>
      <c r="BG67" s="5" t="b">
        <f t="shared" si="27"/>
        <v>0</v>
      </c>
      <c r="BH67" s="5" t="b">
        <f t="shared" si="27"/>
        <v>0</v>
      </c>
      <c r="BI67" s="5" t="b">
        <f t="shared" si="27"/>
        <v>0</v>
      </c>
      <c r="BJ67" s="5" t="b">
        <f t="shared" si="27"/>
        <v>0</v>
      </c>
      <c r="BK67" s="5" t="b">
        <f t="shared" si="27"/>
        <v>0</v>
      </c>
      <c r="BL67" s="5" t="b">
        <f t="shared" si="27"/>
        <v>0</v>
      </c>
      <c r="BM67" s="5" t="b">
        <f t="shared" si="27"/>
        <v>0</v>
      </c>
      <c r="BN67" s="5" t="b">
        <f t="shared" si="27"/>
        <v>0</v>
      </c>
      <c r="BO67" s="5" t="b">
        <f t="shared" si="27"/>
        <v>0</v>
      </c>
      <c r="BP67" s="5" t="b">
        <f t="shared" si="27"/>
        <v>0</v>
      </c>
      <c r="BQ67" s="5" t="b">
        <f t="shared" si="27"/>
        <v>0</v>
      </c>
      <c r="BR67" s="5" t="b">
        <f t="shared" si="27"/>
        <v>0</v>
      </c>
      <c r="BS67" s="5" t="b">
        <f t="shared" si="27"/>
        <v>0</v>
      </c>
      <c r="BT67" s="5" t="b">
        <f t="shared" si="27"/>
        <v>0</v>
      </c>
      <c r="BU67" s="5" t="b">
        <f t="shared" si="27"/>
        <v>0</v>
      </c>
      <c r="BV67" s="5" t="b">
        <f t="shared" si="27"/>
        <v>0</v>
      </c>
      <c r="BW67" s="5" t="b">
        <f t="shared" si="27"/>
        <v>0</v>
      </c>
      <c r="BX67" s="5" t="b">
        <f t="shared" si="27"/>
        <v>0</v>
      </c>
      <c r="BY67" s="5" t="b">
        <f t="shared" si="27"/>
        <v>0</v>
      </c>
      <c r="BZ67" s="5" t="b">
        <f t="shared" si="27"/>
        <v>0</v>
      </c>
      <c r="CA67" s="5" t="b">
        <f t="shared" si="27"/>
        <v>0</v>
      </c>
      <c r="CB67" s="5" t="b">
        <f t="shared" si="27"/>
        <v>0</v>
      </c>
      <c r="CC67" s="5" t="b">
        <f t="shared" si="27"/>
        <v>0</v>
      </c>
      <c r="CD67" s="5" t="b">
        <f t="shared" si="27"/>
        <v>0</v>
      </c>
      <c r="CE67" s="5" t="b">
        <f t="shared" si="27"/>
        <v>1</v>
      </c>
      <c r="CF67" s="5" t="b">
        <f t="shared" si="27"/>
        <v>1</v>
      </c>
      <c r="CG67" s="5" t="b">
        <f t="shared" si="27"/>
        <v>1</v>
      </c>
      <c r="CH67" s="5" t="b">
        <f t="shared" si="27"/>
        <v>1</v>
      </c>
      <c r="CI67" s="5" t="b">
        <f t="shared" si="27"/>
        <v>1</v>
      </c>
      <c r="CJ67" s="5" t="b">
        <f t="shared" si="27"/>
        <v>1</v>
      </c>
      <c r="CK67" s="5" t="b">
        <f t="shared" si="27"/>
        <v>1</v>
      </c>
      <c r="CL67" s="5" t="b">
        <f t="shared" si="27"/>
        <v>1</v>
      </c>
      <c r="CM67" s="5" t="b">
        <f t="shared" si="27"/>
        <v>1</v>
      </c>
      <c r="CN67" s="5" t="b">
        <f t="shared" si="27"/>
        <v>1</v>
      </c>
      <c r="CO67" s="5" t="b">
        <f t="shared" si="27"/>
        <v>1</v>
      </c>
      <c r="CP67" s="5" t="b">
        <f t="shared" si="27"/>
        <v>1</v>
      </c>
      <c r="CQ67" s="5" t="b">
        <f t="shared" si="27"/>
        <v>1</v>
      </c>
      <c r="CR67" s="5" t="b">
        <f t="shared" si="27"/>
        <v>1</v>
      </c>
      <c r="CS67" s="5" t="b">
        <f t="shared" si="27"/>
        <v>1</v>
      </c>
      <c r="CT67" s="5" t="b">
        <f t="shared" si="27"/>
        <v>1</v>
      </c>
      <c r="CU67" s="5" t="b">
        <f t="shared" si="27"/>
        <v>1</v>
      </c>
      <c r="CV67" s="5" t="b">
        <f t="shared" si="27"/>
        <v>1</v>
      </c>
      <c r="CW67" s="5" t="b">
        <f t="shared" si="27"/>
        <v>1</v>
      </c>
      <c r="CX67" s="5" t="b">
        <f t="shared" si="27"/>
        <v>1</v>
      </c>
      <c r="CY67" s="5" t="b">
        <f t="shared" si="27"/>
        <v>1</v>
      </c>
      <c r="CZ67" s="5" t="b">
        <f t="shared" si="27"/>
        <v>1</v>
      </c>
      <c r="DA67" s="5" t="b">
        <f t="shared" si="27"/>
        <v>1</v>
      </c>
      <c r="DB67" s="5" t="b">
        <f t="shared" si="27"/>
        <v>1</v>
      </c>
      <c r="DC67" s="5" t="b">
        <f t="shared" si="27"/>
        <v>1</v>
      </c>
      <c r="DD67" s="5" t="b">
        <f t="shared" si="27"/>
        <v>1</v>
      </c>
      <c r="DE67" s="5" t="b">
        <f t="shared" si="27"/>
        <v>1</v>
      </c>
      <c r="DF67" s="5" t="b">
        <f t="shared" si="27"/>
        <v>1</v>
      </c>
    </row>
    <row r="68">
      <c r="A68" s="3" t="s">
        <v>69</v>
      </c>
      <c r="B68" s="2">
        <v>61.0</v>
      </c>
      <c r="C68" s="4">
        <f t="shared" si="2"/>
        <v>12</v>
      </c>
      <c r="D68" s="4">
        <f t="shared" si="3"/>
        <v>1</v>
      </c>
      <c r="E68" s="4">
        <f>IFERROR(__xludf.DUMMYFUNCTION("SPLIT(A68,"" "")"),86.0)</f>
        <v>86</v>
      </c>
      <c r="F68" s="4">
        <f>IFERROR(__xludf.DUMMYFUNCTION("""COMPUTED_VALUE"""),0.0)</f>
        <v>0</v>
      </c>
      <c r="G68" s="4">
        <f>IFERROR(__xludf.DUMMYFUNCTION("""COMPUTED_VALUE"""),95.0)</f>
        <v>95</v>
      </c>
      <c r="H68" s="4">
        <f>IFERROR(__xludf.DUMMYFUNCTION("""COMPUTED_VALUE"""),30.0)</f>
        <v>30</v>
      </c>
      <c r="I68" s="4">
        <f>IFERROR(__xludf.DUMMYFUNCTION("""COMPUTED_VALUE"""),21.0)</f>
        <v>21</v>
      </c>
      <c r="K68" s="4" t="str">
        <f>IF(K67,SUMOFUNMARKED(E67:I71,$K$6)*LASTCALLED($K$6),)</f>
        <v/>
      </c>
      <c r="L68" s="4" t="str">
        <f t="shared" ref="L68:DF68" si="28">IF(AND(L67,NOT(K67)),SUMOFUNMARKED($E67:$I71,$K$6:L$6)*LASTCALLED($K$6:L$6),)</f>
        <v/>
      </c>
      <c r="M68" s="4" t="str">
        <f t="shared" si="28"/>
        <v/>
      </c>
      <c r="N68" s="4" t="str">
        <f t="shared" si="28"/>
        <v/>
      </c>
      <c r="O68" s="4" t="str">
        <f t="shared" si="28"/>
        <v/>
      </c>
      <c r="P68" s="4" t="str">
        <f t="shared" si="28"/>
        <v/>
      </c>
      <c r="Q68" s="4" t="str">
        <f t="shared" si="28"/>
        <v/>
      </c>
      <c r="R68" s="4" t="str">
        <f t="shared" si="28"/>
        <v/>
      </c>
      <c r="S68" s="4" t="str">
        <f t="shared" si="28"/>
        <v/>
      </c>
      <c r="T68" s="4" t="str">
        <f t="shared" si="28"/>
        <v/>
      </c>
      <c r="U68" s="4" t="str">
        <f t="shared" si="28"/>
        <v/>
      </c>
      <c r="V68" s="4" t="str">
        <f t="shared" si="28"/>
        <v/>
      </c>
      <c r="W68" s="4" t="str">
        <f t="shared" si="28"/>
        <v/>
      </c>
      <c r="X68" s="4" t="str">
        <f t="shared" si="28"/>
        <v/>
      </c>
      <c r="Y68" s="4" t="str">
        <f t="shared" si="28"/>
        <v/>
      </c>
      <c r="Z68" s="4" t="str">
        <f t="shared" si="28"/>
        <v/>
      </c>
      <c r="AA68" s="4" t="str">
        <f t="shared" si="28"/>
        <v/>
      </c>
      <c r="AB68" s="4" t="str">
        <f t="shared" si="28"/>
        <v/>
      </c>
      <c r="AC68" s="4" t="str">
        <f t="shared" si="28"/>
        <v/>
      </c>
      <c r="AD68" s="4" t="str">
        <f t="shared" si="28"/>
        <v/>
      </c>
      <c r="AE68" s="4" t="str">
        <f t="shared" si="28"/>
        <v/>
      </c>
      <c r="AF68" s="4" t="str">
        <f t="shared" si="28"/>
        <v/>
      </c>
      <c r="AG68" s="4" t="str">
        <f t="shared" si="28"/>
        <v/>
      </c>
      <c r="AH68" s="4" t="str">
        <f t="shared" si="28"/>
        <v/>
      </c>
      <c r="AI68" s="4" t="str">
        <f t="shared" si="28"/>
        <v/>
      </c>
      <c r="AJ68" s="4" t="str">
        <f t="shared" si="28"/>
        <v/>
      </c>
      <c r="AK68" s="4" t="str">
        <f t="shared" si="28"/>
        <v/>
      </c>
      <c r="AL68" s="4" t="str">
        <f t="shared" si="28"/>
        <v/>
      </c>
      <c r="AM68" s="4" t="str">
        <f t="shared" si="28"/>
        <v/>
      </c>
      <c r="AN68" s="4" t="str">
        <f t="shared" si="28"/>
        <v/>
      </c>
      <c r="AO68" s="4" t="str">
        <f t="shared" si="28"/>
        <v/>
      </c>
      <c r="AP68" s="4" t="str">
        <f t="shared" si="28"/>
        <v/>
      </c>
      <c r="AQ68" s="4" t="str">
        <f t="shared" si="28"/>
        <v/>
      </c>
      <c r="AR68" s="4" t="str">
        <f t="shared" si="28"/>
        <v/>
      </c>
      <c r="AS68" s="4" t="str">
        <f t="shared" si="28"/>
        <v/>
      </c>
      <c r="AT68" s="4" t="str">
        <f t="shared" si="28"/>
        <v/>
      </c>
      <c r="AU68" s="4" t="str">
        <f t="shared" si="28"/>
        <v/>
      </c>
      <c r="AV68" s="4" t="str">
        <f t="shared" si="28"/>
        <v/>
      </c>
      <c r="AW68" s="4" t="str">
        <f t="shared" si="28"/>
        <v/>
      </c>
      <c r="AX68" s="4" t="str">
        <f t="shared" si="28"/>
        <v/>
      </c>
      <c r="AY68" s="4" t="str">
        <f t="shared" si="28"/>
        <v/>
      </c>
      <c r="AZ68" s="4" t="str">
        <f t="shared" si="28"/>
        <v/>
      </c>
      <c r="BA68" s="4" t="str">
        <f t="shared" si="28"/>
        <v/>
      </c>
      <c r="BB68" s="4" t="str">
        <f t="shared" si="28"/>
        <v/>
      </c>
      <c r="BC68" s="4" t="str">
        <f t="shared" si="28"/>
        <v/>
      </c>
      <c r="BD68" s="4" t="str">
        <f t="shared" si="28"/>
        <v/>
      </c>
      <c r="BE68" s="4" t="str">
        <f t="shared" si="28"/>
        <v/>
      </c>
      <c r="BF68" s="4" t="str">
        <f t="shared" si="28"/>
        <v/>
      </c>
      <c r="BG68" s="4" t="str">
        <f t="shared" si="28"/>
        <v/>
      </c>
      <c r="BH68" s="4" t="str">
        <f t="shared" si="28"/>
        <v/>
      </c>
      <c r="BI68" s="4" t="str">
        <f t="shared" si="28"/>
        <v/>
      </c>
      <c r="BJ68" s="4" t="str">
        <f t="shared" si="28"/>
        <v/>
      </c>
      <c r="BK68" s="4" t="str">
        <f t="shared" si="28"/>
        <v/>
      </c>
      <c r="BL68" s="4" t="str">
        <f t="shared" si="28"/>
        <v/>
      </c>
      <c r="BM68" s="4" t="str">
        <f t="shared" si="28"/>
        <v/>
      </c>
      <c r="BN68" s="4" t="str">
        <f t="shared" si="28"/>
        <v/>
      </c>
      <c r="BO68" s="4" t="str">
        <f t="shared" si="28"/>
        <v/>
      </c>
      <c r="BP68" s="4" t="str">
        <f t="shared" si="28"/>
        <v/>
      </c>
      <c r="BQ68" s="4" t="str">
        <f t="shared" si="28"/>
        <v/>
      </c>
      <c r="BR68" s="4" t="str">
        <f t="shared" si="28"/>
        <v/>
      </c>
      <c r="BS68" s="4" t="str">
        <f t="shared" si="28"/>
        <v/>
      </c>
      <c r="BT68" s="4" t="str">
        <f t="shared" si="28"/>
        <v/>
      </c>
      <c r="BU68" s="4" t="str">
        <f t="shared" si="28"/>
        <v/>
      </c>
      <c r="BV68" s="4" t="str">
        <f t="shared" si="28"/>
        <v/>
      </c>
      <c r="BW68" s="4" t="str">
        <f t="shared" si="28"/>
        <v/>
      </c>
      <c r="BX68" s="4" t="str">
        <f t="shared" si="28"/>
        <v/>
      </c>
      <c r="BY68" s="4" t="str">
        <f t="shared" si="28"/>
        <v/>
      </c>
      <c r="BZ68" s="4" t="str">
        <f t="shared" si="28"/>
        <v/>
      </c>
      <c r="CA68" s="4" t="str">
        <f t="shared" si="28"/>
        <v/>
      </c>
      <c r="CB68" s="4" t="str">
        <f t="shared" si="28"/>
        <v/>
      </c>
      <c r="CC68" s="4" t="str">
        <f t="shared" si="28"/>
        <v/>
      </c>
      <c r="CD68" s="4" t="str">
        <f t="shared" si="28"/>
        <v/>
      </c>
      <c r="CE68" s="4">
        <f t="shared" si="28"/>
        <v>3971</v>
      </c>
      <c r="CF68" s="4" t="str">
        <f t="shared" si="28"/>
        <v/>
      </c>
      <c r="CG68" s="4" t="str">
        <f t="shared" si="28"/>
        <v/>
      </c>
      <c r="CH68" s="4" t="str">
        <f t="shared" si="28"/>
        <v/>
      </c>
      <c r="CI68" s="4" t="str">
        <f t="shared" si="28"/>
        <v/>
      </c>
      <c r="CJ68" s="4" t="str">
        <f t="shared" si="28"/>
        <v/>
      </c>
      <c r="CK68" s="4" t="str">
        <f t="shared" si="28"/>
        <v/>
      </c>
      <c r="CL68" s="4" t="str">
        <f t="shared" si="28"/>
        <v/>
      </c>
      <c r="CM68" s="4" t="str">
        <f t="shared" si="28"/>
        <v/>
      </c>
      <c r="CN68" s="4" t="str">
        <f t="shared" si="28"/>
        <v/>
      </c>
      <c r="CO68" s="4" t="str">
        <f t="shared" si="28"/>
        <v/>
      </c>
      <c r="CP68" s="4" t="str">
        <f t="shared" si="28"/>
        <v/>
      </c>
      <c r="CQ68" s="4" t="str">
        <f t="shared" si="28"/>
        <v/>
      </c>
      <c r="CR68" s="4" t="str">
        <f t="shared" si="28"/>
        <v/>
      </c>
      <c r="CS68" s="4" t="str">
        <f t="shared" si="28"/>
        <v/>
      </c>
      <c r="CT68" s="4" t="str">
        <f t="shared" si="28"/>
        <v/>
      </c>
      <c r="CU68" s="4" t="str">
        <f t="shared" si="28"/>
        <v/>
      </c>
      <c r="CV68" s="4" t="str">
        <f t="shared" si="28"/>
        <v/>
      </c>
      <c r="CW68" s="4" t="str">
        <f t="shared" si="28"/>
        <v/>
      </c>
      <c r="CX68" s="4" t="str">
        <f t="shared" si="28"/>
        <v/>
      </c>
      <c r="CY68" s="4" t="str">
        <f t="shared" si="28"/>
        <v/>
      </c>
      <c r="CZ68" s="4" t="str">
        <f t="shared" si="28"/>
        <v/>
      </c>
      <c r="DA68" s="4" t="str">
        <f t="shared" si="28"/>
        <v/>
      </c>
      <c r="DB68" s="4" t="str">
        <f t="shared" si="28"/>
        <v/>
      </c>
      <c r="DC68" s="4" t="str">
        <f t="shared" si="28"/>
        <v/>
      </c>
      <c r="DD68" s="4" t="str">
        <f t="shared" si="28"/>
        <v/>
      </c>
      <c r="DE68" s="4" t="str">
        <f t="shared" si="28"/>
        <v/>
      </c>
      <c r="DF68" s="4" t="str">
        <f t="shared" si="28"/>
        <v/>
      </c>
    </row>
    <row r="69">
      <c r="A69" s="3" t="s">
        <v>70</v>
      </c>
      <c r="B69" s="2">
        <v>62.0</v>
      </c>
      <c r="C69" s="4">
        <f t="shared" si="2"/>
        <v>12</v>
      </c>
      <c r="D69" s="4">
        <f t="shared" si="3"/>
        <v>2</v>
      </c>
      <c r="E69" s="4">
        <f>IFERROR(__xludf.DUMMYFUNCTION("SPLIT(A69,"" "")"),11.0)</f>
        <v>11</v>
      </c>
      <c r="F69" s="4">
        <f>IFERROR(__xludf.DUMMYFUNCTION("""COMPUTED_VALUE"""),51.0)</f>
        <v>51</v>
      </c>
      <c r="G69" s="4">
        <f>IFERROR(__xludf.DUMMYFUNCTION("""COMPUTED_VALUE"""),2.0)</f>
        <v>2</v>
      </c>
      <c r="H69" s="4">
        <f>IFERROR(__xludf.DUMMYFUNCTION("""COMPUTED_VALUE"""),99.0)</f>
        <v>99</v>
      </c>
      <c r="I69" s="4">
        <f>IFERROR(__xludf.DUMMYFUNCTION("""COMPUTED_VALUE"""),38.0)</f>
        <v>38</v>
      </c>
      <c r="K69" s="6"/>
    </row>
    <row r="70">
      <c r="A70" s="3" t="s">
        <v>71</v>
      </c>
      <c r="B70" s="2">
        <v>63.0</v>
      </c>
      <c r="C70" s="4">
        <f t="shared" si="2"/>
        <v>12</v>
      </c>
      <c r="D70" s="4">
        <f t="shared" si="3"/>
        <v>3</v>
      </c>
      <c r="E70" s="4">
        <f>IFERROR(__xludf.DUMMYFUNCTION("SPLIT(A70,"" "")"),58.0)</f>
        <v>58</v>
      </c>
      <c r="F70" s="4">
        <f>IFERROR(__xludf.DUMMYFUNCTION("""COMPUTED_VALUE"""),52.0)</f>
        <v>52</v>
      </c>
      <c r="G70" s="4">
        <f>IFERROR(__xludf.DUMMYFUNCTION("""COMPUTED_VALUE"""),25.0)</f>
        <v>25</v>
      </c>
      <c r="H70" s="4">
        <f>IFERROR(__xludf.DUMMYFUNCTION("""COMPUTED_VALUE"""),59.0)</f>
        <v>59</v>
      </c>
      <c r="I70" s="4">
        <f>IFERROR(__xludf.DUMMYFUNCTION("""COMPUTED_VALUE"""),77.0)</f>
        <v>77</v>
      </c>
    </row>
    <row r="71">
      <c r="A71" s="3" t="s">
        <v>72</v>
      </c>
      <c r="B71" s="2">
        <v>64.0</v>
      </c>
      <c r="C71" s="4">
        <f t="shared" si="2"/>
        <v>12</v>
      </c>
      <c r="D71" s="4">
        <f t="shared" si="3"/>
        <v>4</v>
      </c>
      <c r="E71" s="4">
        <f>IFERROR(__xludf.DUMMYFUNCTION("SPLIT(A71,"" "")"),69.0)</f>
        <v>69</v>
      </c>
      <c r="F71" s="4">
        <f>IFERROR(__xludf.DUMMYFUNCTION("""COMPUTED_VALUE"""),74.0)</f>
        <v>74</v>
      </c>
      <c r="G71" s="4">
        <f>IFERROR(__xludf.DUMMYFUNCTION("""COMPUTED_VALUE"""),37.0)</f>
        <v>37</v>
      </c>
      <c r="H71" s="4">
        <f>IFERROR(__xludf.DUMMYFUNCTION("""COMPUTED_VALUE"""),87.0)</f>
        <v>87</v>
      </c>
      <c r="I71" s="4">
        <f>IFERROR(__xludf.DUMMYFUNCTION("""COMPUTED_VALUE"""),32.0)</f>
        <v>32</v>
      </c>
    </row>
    <row r="72">
      <c r="A72" s="3" t="s">
        <v>73</v>
      </c>
      <c r="B72" s="2">
        <v>65.0</v>
      </c>
      <c r="C72" s="4">
        <f t="shared" si="2"/>
        <v>13</v>
      </c>
      <c r="D72" s="4">
        <f t="shared" si="3"/>
        <v>0</v>
      </c>
      <c r="E72" s="4">
        <f>IFERROR(__xludf.DUMMYFUNCTION("SPLIT(A72,"" "")"),99.0)</f>
        <v>99</v>
      </c>
      <c r="F72" s="4">
        <f>IFERROR(__xludf.DUMMYFUNCTION("""COMPUTED_VALUE"""),16.0)</f>
        <v>16</v>
      </c>
      <c r="G72" s="4">
        <f>IFERROR(__xludf.DUMMYFUNCTION("""COMPUTED_VALUE"""),9.0)</f>
        <v>9</v>
      </c>
      <c r="H72" s="4">
        <f>IFERROR(__xludf.DUMMYFUNCTION("""COMPUTED_VALUE"""),63.0)</f>
        <v>63</v>
      </c>
      <c r="I72" s="4">
        <f>IFERROR(__xludf.DUMMYFUNCTION("""COMPUTED_VALUE"""),55.0)</f>
        <v>55</v>
      </c>
      <c r="K72" s="5" t="b">
        <f>BINGO(E72:I76,$K$6)</f>
        <v>0</v>
      </c>
      <c r="L72" s="5" t="b">
        <f t="shared" ref="L72:DF72" si="29">OR(K72, BINGO($E72:$I76,$K$6:L$6))</f>
        <v>0</v>
      </c>
      <c r="M72" s="5" t="b">
        <f t="shared" si="29"/>
        <v>0</v>
      </c>
      <c r="N72" s="5" t="b">
        <f t="shared" si="29"/>
        <v>0</v>
      </c>
      <c r="O72" s="5" t="b">
        <f t="shared" si="29"/>
        <v>0</v>
      </c>
      <c r="P72" s="5" t="b">
        <f t="shared" si="29"/>
        <v>0</v>
      </c>
      <c r="Q72" s="5" t="b">
        <f t="shared" si="29"/>
        <v>0</v>
      </c>
      <c r="R72" s="5" t="b">
        <f t="shared" si="29"/>
        <v>0</v>
      </c>
      <c r="S72" s="5" t="b">
        <f t="shared" si="29"/>
        <v>0</v>
      </c>
      <c r="T72" s="5" t="b">
        <f t="shared" si="29"/>
        <v>0</v>
      </c>
      <c r="U72" s="5" t="b">
        <f t="shared" si="29"/>
        <v>0</v>
      </c>
      <c r="V72" s="5" t="b">
        <f t="shared" si="29"/>
        <v>0</v>
      </c>
      <c r="W72" s="5" t="b">
        <f t="shared" si="29"/>
        <v>0</v>
      </c>
      <c r="X72" s="5" t="b">
        <f t="shared" si="29"/>
        <v>0</v>
      </c>
      <c r="Y72" s="5" t="b">
        <f t="shared" si="29"/>
        <v>0</v>
      </c>
      <c r="Z72" s="5" t="b">
        <f t="shared" si="29"/>
        <v>0</v>
      </c>
      <c r="AA72" s="5" t="b">
        <f t="shared" si="29"/>
        <v>0</v>
      </c>
      <c r="AB72" s="5" t="b">
        <f t="shared" si="29"/>
        <v>0</v>
      </c>
      <c r="AC72" s="5" t="b">
        <f t="shared" si="29"/>
        <v>0</v>
      </c>
      <c r="AD72" s="5" t="b">
        <f t="shared" si="29"/>
        <v>0</v>
      </c>
      <c r="AE72" s="5" t="b">
        <f t="shared" si="29"/>
        <v>0</v>
      </c>
      <c r="AF72" s="5" t="b">
        <f t="shared" si="29"/>
        <v>0</v>
      </c>
      <c r="AG72" s="5" t="b">
        <f t="shared" si="29"/>
        <v>0</v>
      </c>
      <c r="AH72" s="5" t="b">
        <f t="shared" si="29"/>
        <v>0</v>
      </c>
      <c r="AI72" s="5" t="b">
        <f t="shared" si="29"/>
        <v>0</v>
      </c>
      <c r="AJ72" s="5" t="b">
        <f t="shared" si="29"/>
        <v>0</v>
      </c>
      <c r="AK72" s="5" t="b">
        <f t="shared" si="29"/>
        <v>0</v>
      </c>
      <c r="AL72" s="5" t="b">
        <f t="shared" si="29"/>
        <v>0</v>
      </c>
      <c r="AM72" s="5" t="b">
        <f t="shared" si="29"/>
        <v>0</v>
      </c>
      <c r="AN72" s="5" t="b">
        <f t="shared" si="29"/>
        <v>0</v>
      </c>
      <c r="AO72" s="5" t="b">
        <f t="shared" si="29"/>
        <v>0</v>
      </c>
      <c r="AP72" s="5" t="b">
        <f t="shared" si="29"/>
        <v>0</v>
      </c>
      <c r="AQ72" s="5" t="b">
        <f t="shared" si="29"/>
        <v>0</v>
      </c>
      <c r="AR72" s="5" t="b">
        <f t="shared" si="29"/>
        <v>0</v>
      </c>
      <c r="AS72" s="5" t="b">
        <f t="shared" si="29"/>
        <v>0</v>
      </c>
      <c r="AT72" s="5" t="b">
        <f t="shared" si="29"/>
        <v>0</v>
      </c>
      <c r="AU72" s="5" t="b">
        <f t="shared" si="29"/>
        <v>0</v>
      </c>
      <c r="AV72" s="5" t="b">
        <f t="shared" si="29"/>
        <v>0</v>
      </c>
      <c r="AW72" s="5" t="b">
        <f t="shared" si="29"/>
        <v>0</v>
      </c>
      <c r="AX72" s="5" t="b">
        <f t="shared" si="29"/>
        <v>0</v>
      </c>
      <c r="AY72" s="5" t="b">
        <f t="shared" si="29"/>
        <v>0</v>
      </c>
      <c r="AZ72" s="5" t="b">
        <f t="shared" si="29"/>
        <v>0</v>
      </c>
      <c r="BA72" s="5" t="b">
        <f t="shared" si="29"/>
        <v>0</v>
      </c>
      <c r="BB72" s="5" t="b">
        <f t="shared" si="29"/>
        <v>0</v>
      </c>
      <c r="BC72" s="5" t="b">
        <f t="shared" si="29"/>
        <v>0</v>
      </c>
      <c r="BD72" s="5" t="b">
        <f t="shared" si="29"/>
        <v>0</v>
      </c>
      <c r="BE72" s="5" t="b">
        <f t="shared" si="29"/>
        <v>0</v>
      </c>
      <c r="BF72" s="5" t="b">
        <f t="shared" si="29"/>
        <v>0</v>
      </c>
      <c r="BG72" s="5" t="b">
        <f t="shared" si="29"/>
        <v>0</v>
      </c>
      <c r="BH72" s="5" t="b">
        <f t="shared" si="29"/>
        <v>0</v>
      </c>
      <c r="BI72" s="5" t="b">
        <f t="shared" si="29"/>
        <v>0</v>
      </c>
      <c r="BJ72" s="5" t="b">
        <f t="shared" si="29"/>
        <v>0</v>
      </c>
      <c r="BK72" s="5" t="b">
        <f t="shared" si="29"/>
        <v>0</v>
      </c>
      <c r="BL72" s="5" t="b">
        <f t="shared" si="29"/>
        <v>0</v>
      </c>
      <c r="BM72" s="5" t="b">
        <f t="shared" si="29"/>
        <v>1</v>
      </c>
      <c r="BN72" s="5" t="b">
        <f t="shared" si="29"/>
        <v>1</v>
      </c>
      <c r="BO72" s="5" t="b">
        <f t="shared" si="29"/>
        <v>1</v>
      </c>
      <c r="BP72" s="5" t="b">
        <f t="shared" si="29"/>
        <v>1</v>
      </c>
      <c r="BQ72" s="5" t="b">
        <f t="shared" si="29"/>
        <v>1</v>
      </c>
      <c r="BR72" s="5" t="b">
        <f t="shared" si="29"/>
        <v>1</v>
      </c>
      <c r="BS72" s="5" t="b">
        <f t="shared" si="29"/>
        <v>1</v>
      </c>
      <c r="BT72" s="5" t="b">
        <f t="shared" si="29"/>
        <v>1</v>
      </c>
      <c r="BU72" s="5" t="b">
        <f t="shared" si="29"/>
        <v>1</v>
      </c>
      <c r="BV72" s="5" t="b">
        <f t="shared" si="29"/>
        <v>1</v>
      </c>
      <c r="BW72" s="5" t="b">
        <f t="shared" si="29"/>
        <v>1</v>
      </c>
      <c r="BX72" s="5" t="b">
        <f t="shared" si="29"/>
        <v>1</v>
      </c>
      <c r="BY72" s="5" t="b">
        <f t="shared" si="29"/>
        <v>1</v>
      </c>
      <c r="BZ72" s="5" t="b">
        <f t="shared" si="29"/>
        <v>1</v>
      </c>
      <c r="CA72" s="5" t="b">
        <f t="shared" si="29"/>
        <v>1</v>
      </c>
      <c r="CB72" s="5" t="b">
        <f t="shared" si="29"/>
        <v>1</v>
      </c>
      <c r="CC72" s="5" t="b">
        <f t="shared" si="29"/>
        <v>1</v>
      </c>
      <c r="CD72" s="5" t="b">
        <f t="shared" si="29"/>
        <v>1</v>
      </c>
      <c r="CE72" s="5" t="b">
        <f t="shared" si="29"/>
        <v>1</v>
      </c>
      <c r="CF72" s="5" t="b">
        <f t="shared" si="29"/>
        <v>1</v>
      </c>
      <c r="CG72" s="5" t="b">
        <f t="shared" si="29"/>
        <v>1</v>
      </c>
      <c r="CH72" s="5" t="b">
        <f t="shared" si="29"/>
        <v>1</v>
      </c>
      <c r="CI72" s="5" t="b">
        <f t="shared" si="29"/>
        <v>1</v>
      </c>
      <c r="CJ72" s="5" t="b">
        <f t="shared" si="29"/>
        <v>1</v>
      </c>
      <c r="CK72" s="5" t="b">
        <f t="shared" si="29"/>
        <v>1</v>
      </c>
      <c r="CL72" s="5" t="b">
        <f t="shared" si="29"/>
        <v>1</v>
      </c>
      <c r="CM72" s="5" t="b">
        <f t="shared" si="29"/>
        <v>1</v>
      </c>
      <c r="CN72" s="5" t="b">
        <f t="shared" si="29"/>
        <v>1</v>
      </c>
      <c r="CO72" s="5" t="b">
        <f t="shared" si="29"/>
        <v>1</v>
      </c>
      <c r="CP72" s="5" t="b">
        <f t="shared" si="29"/>
        <v>1</v>
      </c>
      <c r="CQ72" s="5" t="b">
        <f t="shared" si="29"/>
        <v>1</v>
      </c>
      <c r="CR72" s="5" t="b">
        <f t="shared" si="29"/>
        <v>1</v>
      </c>
      <c r="CS72" s="5" t="b">
        <f t="shared" si="29"/>
        <v>1</v>
      </c>
      <c r="CT72" s="5" t="b">
        <f t="shared" si="29"/>
        <v>1</v>
      </c>
      <c r="CU72" s="5" t="b">
        <f t="shared" si="29"/>
        <v>1</v>
      </c>
      <c r="CV72" s="5" t="b">
        <f t="shared" si="29"/>
        <v>1</v>
      </c>
      <c r="CW72" s="5" t="b">
        <f t="shared" si="29"/>
        <v>1</v>
      </c>
      <c r="CX72" s="5" t="b">
        <f t="shared" si="29"/>
        <v>1</v>
      </c>
      <c r="CY72" s="5" t="b">
        <f t="shared" si="29"/>
        <v>1</v>
      </c>
      <c r="CZ72" s="5" t="b">
        <f t="shared" si="29"/>
        <v>1</v>
      </c>
      <c r="DA72" s="5" t="b">
        <f t="shared" si="29"/>
        <v>1</v>
      </c>
      <c r="DB72" s="5" t="b">
        <f t="shared" si="29"/>
        <v>1</v>
      </c>
      <c r="DC72" s="5" t="b">
        <f t="shared" si="29"/>
        <v>1</v>
      </c>
      <c r="DD72" s="5" t="b">
        <f t="shared" si="29"/>
        <v>1</v>
      </c>
      <c r="DE72" s="5" t="b">
        <f t="shared" si="29"/>
        <v>1</v>
      </c>
      <c r="DF72" s="5" t="b">
        <f t="shared" si="29"/>
        <v>1</v>
      </c>
    </row>
    <row r="73">
      <c r="A73" s="3" t="s">
        <v>74</v>
      </c>
      <c r="B73" s="2">
        <v>66.0</v>
      </c>
      <c r="C73" s="4">
        <f t="shared" si="2"/>
        <v>13</v>
      </c>
      <c r="D73" s="4">
        <f t="shared" si="3"/>
        <v>1</v>
      </c>
      <c r="E73" s="4">
        <f>IFERROR(__xludf.DUMMYFUNCTION("SPLIT(A73,"" "")"),79.0)</f>
        <v>79</v>
      </c>
      <c r="F73" s="4">
        <f>IFERROR(__xludf.DUMMYFUNCTION("""COMPUTED_VALUE"""),50.0)</f>
        <v>50</v>
      </c>
      <c r="G73" s="4">
        <f>IFERROR(__xludf.DUMMYFUNCTION("""COMPUTED_VALUE"""),48.0)</f>
        <v>48</v>
      </c>
      <c r="H73" s="4">
        <f>IFERROR(__xludf.DUMMYFUNCTION("""COMPUTED_VALUE"""),96.0)</f>
        <v>96</v>
      </c>
      <c r="I73" s="4">
        <f>IFERROR(__xludf.DUMMYFUNCTION("""COMPUTED_VALUE"""),92.0)</f>
        <v>92</v>
      </c>
      <c r="K73" s="4" t="str">
        <f>IF(K72,SUMOFUNMARKED(E72:I76,$K$6)*LASTCALLED($K$6),)</f>
        <v/>
      </c>
      <c r="L73" s="4" t="str">
        <f t="shared" ref="L73:DF73" si="30">IF(AND(L72,NOT(K72)),SUMOFUNMARKED($E72:$I76,$K$6:L$6)*LASTCALLED($K$6:L$6),)</f>
        <v/>
      </c>
      <c r="M73" s="4" t="str">
        <f t="shared" si="30"/>
        <v/>
      </c>
      <c r="N73" s="4" t="str">
        <f t="shared" si="30"/>
        <v/>
      </c>
      <c r="O73" s="4" t="str">
        <f t="shared" si="30"/>
        <v/>
      </c>
      <c r="P73" s="4" t="str">
        <f t="shared" si="30"/>
        <v/>
      </c>
      <c r="Q73" s="4" t="str">
        <f t="shared" si="30"/>
        <v/>
      </c>
      <c r="R73" s="4" t="str">
        <f t="shared" si="30"/>
        <v/>
      </c>
      <c r="S73" s="4" t="str">
        <f t="shared" si="30"/>
        <v/>
      </c>
      <c r="T73" s="4" t="str">
        <f t="shared" si="30"/>
        <v/>
      </c>
      <c r="U73" s="4" t="str">
        <f t="shared" si="30"/>
        <v/>
      </c>
      <c r="V73" s="4" t="str">
        <f t="shared" si="30"/>
        <v/>
      </c>
      <c r="W73" s="4" t="str">
        <f t="shared" si="30"/>
        <v/>
      </c>
      <c r="X73" s="4" t="str">
        <f t="shared" si="30"/>
        <v/>
      </c>
      <c r="Y73" s="4" t="str">
        <f t="shared" si="30"/>
        <v/>
      </c>
      <c r="Z73" s="4" t="str">
        <f t="shared" si="30"/>
        <v/>
      </c>
      <c r="AA73" s="4" t="str">
        <f t="shared" si="30"/>
        <v/>
      </c>
      <c r="AB73" s="4" t="str">
        <f t="shared" si="30"/>
        <v/>
      </c>
      <c r="AC73" s="4" t="str">
        <f t="shared" si="30"/>
        <v/>
      </c>
      <c r="AD73" s="4" t="str">
        <f t="shared" si="30"/>
        <v/>
      </c>
      <c r="AE73" s="4" t="str">
        <f t="shared" si="30"/>
        <v/>
      </c>
      <c r="AF73" s="4" t="str">
        <f t="shared" si="30"/>
        <v/>
      </c>
      <c r="AG73" s="4" t="str">
        <f t="shared" si="30"/>
        <v/>
      </c>
      <c r="AH73" s="4" t="str">
        <f t="shared" si="30"/>
        <v/>
      </c>
      <c r="AI73" s="4" t="str">
        <f t="shared" si="30"/>
        <v/>
      </c>
      <c r="AJ73" s="4" t="str">
        <f t="shared" si="30"/>
        <v/>
      </c>
      <c r="AK73" s="4" t="str">
        <f t="shared" si="30"/>
        <v/>
      </c>
      <c r="AL73" s="4" t="str">
        <f t="shared" si="30"/>
        <v/>
      </c>
      <c r="AM73" s="4" t="str">
        <f t="shared" si="30"/>
        <v/>
      </c>
      <c r="AN73" s="4" t="str">
        <f t="shared" si="30"/>
        <v/>
      </c>
      <c r="AO73" s="4" t="str">
        <f t="shared" si="30"/>
        <v/>
      </c>
      <c r="AP73" s="4" t="str">
        <f t="shared" si="30"/>
        <v/>
      </c>
      <c r="AQ73" s="4" t="str">
        <f t="shared" si="30"/>
        <v/>
      </c>
      <c r="AR73" s="4" t="str">
        <f t="shared" si="30"/>
        <v/>
      </c>
      <c r="AS73" s="4" t="str">
        <f t="shared" si="30"/>
        <v/>
      </c>
      <c r="AT73" s="4" t="str">
        <f t="shared" si="30"/>
        <v/>
      </c>
      <c r="AU73" s="4" t="str">
        <f t="shared" si="30"/>
        <v/>
      </c>
      <c r="AV73" s="4" t="str">
        <f t="shared" si="30"/>
        <v/>
      </c>
      <c r="AW73" s="4" t="str">
        <f t="shared" si="30"/>
        <v/>
      </c>
      <c r="AX73" s="4" t="str">
        <f t="shared" si="30"/>
        <v/>
      </c>
      <c r="AY73" s="4" t="str">
        <f t="shared" si="30"/>
        <v/>
      </c>
      <c r="AZ73" s="4" t="str">
        <f t="shared" si="30"/>
        <v/>
      </c>
      <c r="BA73" s="4" t="str">
        <f t="shared" si="30"/>
        <v/>
      </c>
      <c r="BB73" s="4" t="str">
        <f t="shared" si="30"/>
        <v/>
      </c>
      <c r="BC73" s="4" t="str">
        <f t="shared" si="30"/>
        <v/>
      </c>
      <c r="BD73" s="4" t="str">
        <f t="shared" si="30"/>
        <v/>
      </c>
      <c r="BE73" s="4" t="str">
        <f t="shared" si="30"/>
        <v/>
      </c>
      <c r="BF73" s="4" t="str">
        <f t="shared" si="30"/>
        <v/>
      </c>
      <c r="BG73" s="4" t="str">
        <f t="shared" si="30"/>
        <v/>
      </c>
      <c r="BH73" s="4" t="str">
        <f t="shared" si="30"/>
        <v/>
      </c>
      <c r="BI73" s="4" t="str">
        <f t="shared" si="30"/>
        <v/>
      </c>
      <c r="BJ73" s="4" t="str">
        <f t="shared" si="30"/>
        <v/>
      </c>
      <c r="BK73" s="4" t="str">
        <f t="shared" si="30"/>
        <v/>
      </c>
      <c r="BL73" s="4" t="str">
        <f t="shared" si="30"/>
        <v/>
      </c>
      <c r="BM73" s="4">
        <f t="shared" si="30"/>
        <v>29336</v>
      </c>
      <c r="BN73" s="4" t="str">
        <f t="shared" si="30"/>
        <v/>
      </c>
      <c r="BO73" s="4" t="str">
        <f t="shared" si="30"/>
        <v/>
      </c>
      <c r="BP73" s="4" t="str">
        <f t="shared" si="30"/>
        <v/>
      </c>
      <c r="BQ73" s="4" t="str">
        <f t="shared" si="30"/>
        <v/>
      </c>
      <c r="BR73" s="4" t="str">
        <f t="shared" si="30"/>
        <v/>
      </c>
      <c r="BS73" s="4" t="str">
        <f t="shared" si="30"/>
        <v/>
      </c>
      <c r="BT73" s="4" t="str">
        <f t="shared" si="30"/>
        <v/>
      </c>
      <c r="BU73" s="4" t="str">
        <f t="shared" si="30"/>
        <v/>
      </c>
      <c r="BV73" s="4" t="str">
        <f t="shared" si="30"/>
        <v/>
      </c>
      <c r="BW73" s="4" t="str">
        <f t="shared" si="30"/>
        <v/>
      </c>
      <c r="BX73" s="4" t="str">
        <f t="shared" si="30"/>
        <v/>
      </c>
      <c r="BY73" s="4" t="str">
        <f t="shared" si="30"/>
        <v/>
      </c>
      <c r="BZ73" s="4" t="str">
        <f t="shared" si="30"/>
        <v/>
      </c>
      <c r="CA73" s="4" t="str">
        <f t="shared" si="30"/>
        <v/>
      </c>
      <c r="CB73" s="4" t="str">
        <f t="shared" si="30"/>
        <v/>
      </c>
      <c r="CC73" s="4" t="str">
        <f t="shared" si="30"/>
        <v/>
      </c>
      <c r="CD73" s="4" t="str">
        <f t="shared" si="30"/>
        <v/>
      </c>
      <c r="CE73" s="4" t="str">
        <f t="shared" si="30"/>
        <v/>
      </c>
      <c r="CF73" s="4" t="str">
        <f t="shared" si="30"/>
        <v/>
      </c>
      <c r="CG73" s="4" t="str">
        <f t="shared" si="30"/>
        <v/>
      </c>
      <c r="CH73" s="4" t="str">
        <f t="shared" si="30"/>
        <v/>
      </c>
      <c r="CI73" s="4" t="str">
        <f t="shared" si="30"/>
        <v/>
      </c>
      <c r="CJ73" s="4" t="str">
        <f t="shared" si="30"/>
        <v/>
      </c>
      <c r="CK73" s="4" t="str">
        <f t="shared" si="30"/>
        <v/>
      </c>
      <c r="CL73" s="4" t="str">
        <f t="shared" si="30"/>
        <v/>
      </c>
      <c r="CM73" s="4" t="str">
        <f t="shared" si="30"/>
        <v/>
      </c>
      <c r="CN73" s="4" t="str">
        <f t="shared" si="30"/>
        <v/>
      </c>
      <c r="CO73" s="4" t="str">
        <f t="shared" si="30"/>
        <v/>
      </c>
      <c r="CP73" s="4" t="str">
        <f t="shared" si="30"/>
        <v/>
      </c>
      <c r="CQ73" s="4" t="str">
        <f t="shared" si="30"/>
        <v/>
      </c>
      <c r="CR73" s="4" t="str">
        <f t="shared" si="30"/>
        <v/>
      </c>
      <c r="CS73" s="4" t="str">
        <f t="shared" si="30"/>
        <v/>
      </c>
      <c r="CT73" s="4" t="str">
        <f t="shared" si="30"/>
        <v/>
      </c>
      <c r="CU73" s="4" t="str">
        <f t="shared" si="30"/>
        <v/>
      </c>
      <c r="CV73" s="4" t="str">
        <f t="shared" si="30"/>
        <v/>
      </c>
      <c r="CW73" s="4" t="str">
        <f t="shared" si="30"/>
        <v/>
      </c>
      <c r="CX73" s="4" t="str">
        <f t="shared" si="30"/>
        <v/>
      </c>
      <c r="CY73" s="4" t="str">
        <f t="shared" si="30"/>
        <v/>
      </c>
      <c r="CZ73" s="4" t="str">
        <f t="shared" si="30"/>
        <v/>
      </c>
      <c r="DA73" s="4" t="str">
        <f t="shared" si="30"/>
        <v/>
      </c>
      <c r="DB73" s="4" t="str">
        <f t="shared" si="30"/>
        <v/>
      </c>
      <c r="DC73" s="4" t="str">
        <f t="shared" si="30"/>
        <v/>
      </c>
      <c r="DD73" s="4" t="str">
        <f t="shared" si="30"/>
        <v/>
      </c>
      <c r="DE73" s="4" t="str">
        <f t="shared" si="30"/>
        <v/>
      </c>
      <c r="DF73" s="4" t="str">
        <f t="shared" si="30"/>
        <v/>
      </c>
    </row>
    <row r="74">
      <c r="A74" s="3" t="s">
        <v>75</v>
      </c>
      <c r="B74" s="2">
        <v>67.0</v>
      </c>
      <c r="C74" s="4">
        <f t="shared" si="2"/>
        <v>13</v>
      </c>
      <c r="D74" s="4">
        <f t="shared" si="3"/>
        <v>2</v>
      </c>
      <c r="E74" s="4">
        <f>IFERROR(__xludf.DUMMYFUNCTION("SPLIT(A74,"" "")"),47.0)</f>
        <v>47</v>
      </c>
      <c r="F74" s="4">
        <f>IFERROR(__xludf.DUMMYFUNCTION("""COMPUTED_VALUE"""),35.0)</f>
        <v>35</v>
      </c>
      <c r="G74" s="4">
        <f>IFERROR(__xludf.DUMMYFUNCTION("""COMPUTED_VALUE"""),15.0)</f>
        <v>15</v>
      </c>
      <c r="H74" s="4">
        <f>IFERROR(__xludf.DUMMYFUNCTION("""COMPUTED_VALUE"""),93.0)</f>
        <v>93</v>
      </c>
      <c r="I74" s="4">
        <f>IFERROR(__xludf.DUMMYFUNCTION("""COMPUTED_VALUE"""),76.0)</f>
        <v>76</v>
      </c>
      <c r="K74" s="6"/>
    </row>
    <row r="75">
      <c r="A75" s="3" t="s">
        <v>76</v>
      </c>
      <c r="B75" s="2">
        <v>68.0</v>
      </c>
      <c r="C75" s="4">
        <f t="shared" si="2"/>
        <v>13</v>
      </c>
      <c r="D75" s="4">
        <f t="shared" si="3"/>
        <v>3</v>
      </c>
      <c r="E75" s="4">
        <f>IFERROR(__xludf.DUMMYFUNCTION("SPLIT(A75,"" "")"),19.0)</f>
        <v>19</v>
      </c>
      <c r="F75" s="4">
        <f>IFERROR(__xludf.DUMMYFUNCTION("""COMPUTED_VALUE"""),70.0)</f>
        <v>70</v>
      </c>
      <c r="G75" s="4">
        <f>IFERROR(__xludf.DUMMYFUNCTION("""COMPUTED_VALUE"""),25.0)</f>
        <v>25</v>
      </c>
      <c r="H75" s="4">
        <f>IFERROR(__xludf.DUMMYFUNCTION("""COMPUTED_VALUE"""),49.0)</f>
        <v>49</v>
      </c>
      <c r="I75" s="4">
        <f>IFERROR(__xludf.DUMMYFUNCTION("""COMPUTED_VALUE"""),38.0)</f>
        <v>38</v>
      </c>
    </row>
    <row r="76">
      <c r="A76" s="3" t="s">
        <v>77</v>
      </c>
      <c r="B76" s="2">
        <v>69.0</v>
      </c>
      <c r="C76" s="4">
        <f t="shared" si="2"/>
        <v>13</v>
      </c>
      <c r="D76" s="4">
        <f t="shared" si="3"/>
        <v>4</v>
      </c>
      <c r="E76" s="4">
        <f>IFERROR(__xludf.DUMMYFUNCTION("SPLIT(A76,"" "")"),80.0)</f>
        <v>80</v>
      </c>
      <c r="F76" s="4">
        <f>IFERROR(__xludf.DUMMYFUNCTION("""COMPUTED_VALUE"""),60.0)</f>
        <v>60</v>
      </c>
      <c r="G76" s="4">
        <f>IFERROR(__xludf.DUMMYFUNCTION("""COMPUTED_VALUE"""),43.0)</f>
        <v>43</v>
      </c>
      <c r="H76" s="4">
        <f>IFERROR(__xludf.DUMMYFUNCTION("""COMPUTED_VALUE"""),69.0)</f>
        <v>69</v>
      </c>
      <c r="I76" s="4">
        <f>IFERROR(__xludf.DUMMYFUNCTION("""COMPUTED_VALUE"""),81.0)</f>
        <v>81</v>
      </c>
    </row>
    <row r="77">
      <c r="A77" s="3" t="s">
        <v>78</v>
      </c>
      <c r="B77" s="2">
        <v>70.0</v>
      </c>
      <c r="C77" s="4">
        <f t="shared" si="2"/>
        <v>14</v>
      </c>
      <c r="D77" s="4">
        <f t="shared" si="3"/>
        <v>0</v>
      </c>
      <c r="E77" s="4">
        <f>IFERROR(__xludf.DUMMYFUNCTION("SPLIT(A77,"" "")"),50.0)</f>
        <v>50</v>
      </c>
      <c r="F77" s="4">
        <f>IFERROR(__xludf.DUMMYFUNCTION("""COMPUTED_VALUE"""),19.0)</f>
        <v>19</v>
      </c>
      <c r="G77" s="4">
        <f>IFERROR(__xludf.DUMMYFUNCTION("""COMPUTED_VALUE"""),10.0)</f>
        <v>10</v>
      </c>
      <c r="H77" s="4">
        <f>IFERROR(__xludf.DUMMYFUNCTION("""COMPUTED_VALUE"""),7.0)</f>
        <v>7</v>
      </c>
      <c r="I77" s="4">
        <f>IFERROR(__xludf.DUMMYFUNCTION("""COMPUTED_VALUE"""),83.0)</f>
        <v>83</v>
      </c>
      <c r="K77" s="5" t="b">
        <f>BINGO(E77:I81,$K$6)</f>
        <v>0</v>
      </c>
      <c r="L77" s="5" t="b">
        <f t="shared" ref="L77:DF77" si="31">OR(K77, BINGO($E77:$I81,$K$6:L$6))</f>
        <v>0</v>
      </c>
      <c r="M77" s="5" t="b">
        <f t="shared" si="31"/>
        <v>0</v>
      </c>
      <c r="N77" s="5" t="b">
        <f t="shared" si="31"/>
        <v>0</v>
      </c>
      <c r="O77" s="5" t="b">
        <f t="shared" si="31"/>
        <v>0</v>
      </c>
      <c r="P77" s="5" t="b">
        <f t="shared" si="31"/>
        <v>0</v>
      </c>
      <c r="Q77" s="5" t="b">
        <f t="shared" si="31"/>
        <v>0</v>
      </c>
      <c r="R77" s="5" t="b">
        <f t="shared" si="31"/>
        <v>0</v>
      </c>
      <c r="S77" s="5" t="b">
        <f t="shared" si="31"/>
        <v>0</v>
      </c>
      <c r="T77" s="5" t="b">
        <f t="shared" si="31"/>
        <v>0</v>
      </c>
      <c r="U77" s="5" t="b">
        <f t="shared" si="31"/>
        <v>0</v>
      </c>
      <c r="V77" s="5" t="b">
        <f t="shared" si="31"/>
        <v>0</v>
      </c>
      <c r="W77" s="5" t="b">
        <f t="shared" si="31"/>
        <v>0</v>
      </c>
      <c r="X77" s="5" t="b">
        <f t="shared" si="31"/>
        <v>0</v>
      </c>
      <c r="Y77" s="5" t="b">
        <f t="shared" si="31"/>
        <v>0</v>
      </c>
      <c r="Z77" s="5" t="b">
        <f t="shared" si="31"/>
        <v>0</v>
      </c>
      <c r="AA77" s="5" t="b">
        <f t="shared" si="31"/>
        <v>0</v>
      </c>
      <c r="AB77" s="5" t="b">
        <f t="shared" si="31"/>
        <v>0</v>
      </c>
      <c r="AC77" s="5" t="b">
        <f t="shared" si="31"/>
        <v>0</v>
      </c>
      <c r="AD77" s="5" t="b">
        <f t="shared" si="31"/>
        <v>0</v>
      </c>
      <c r="AE77" s="5" t="b">
        <f t="shared" si="31"/>
        <v>0</v>
      </c>
      <c r="AF77" s="5" t="b">
        <f t="shared" si="31"/>
        <v>0</v>
      </c>
      <c r="AG77" s="5" t="b">
        <f t="shared" si="31"/>
        <v>0</v>
      </c>
      <c r="AH77" s="5" t="b">
        <f t="shared" si="31"/>
        <v>0</v>
      </c>
      <c r="AI77" s="5" t="b">
        <f t="shared" si="31"/>
        <v>0</v>
      </c>
      <c r="AJ77" s="5" t="b">
        <f t="shared" si="31"/>
        <v>0</v>
      </c>
      <c r="AK77" s="5" t="b">
        <f t="shared" si="31"/>
        <v>0</v>
      </c>
      <c r="AL77" s="5" t="b">
        <f t="shared" si="31"/>
        <v>0</v>
      </c>
      <c r="AM77" s="5" t="b">
        <f t="shared" si="31"/>
        <v>0</v>
      </c>
      <c r="AN77" s="5" t="b">
        <f t="shared" si="31"/>
        <v>0</v>
      </c>
      <c r="AO77" s="5" t="b">
        <f t="shared" si="31"/>
        <v>0</v>
      </c>
      <c r="AP77" s="5" t="b">
        <f t="shared" si="31"/>
        <v>0</v>
      </c>
      <c r="AQ77" s="5" t="b">
        <f t="shared" si="31"/>
        <v>0</v>
      </c>
      <c r="AR77" s="5" t="b">
        <f t="shared" si="31"/>
        <v>0</v>
      </c>
      <c r="AS77" s="5" t="b">
        <f t="shared" si="31"/>
        <v>0</v>
      </c>
      <c r="AT77" s="5" t="b">
        <f t="shared" si="31"/>
        <v>0</v>
      </c>
      <c r="AU77" s="5" t="b">
        <f t="shared" si="31"/>
        <v>0</v>
      </c>
      <c r="AV77" s="5" t="b">
        <f t="shared" si="31"/>
        <v>0</v>
      </c>
      <c r="AW77" s="5" t="b">
        <f t="shared" si="31"/>
        <v>0</v>
      </c>
      <c r="AX77" s="5" t="b">
        <f t="shared" si="31"/>
        <v>0</v>
      </c>
      <c r="AY77" s="5" t="b">
        <f t="shared" si="31"/>
        <v>0</v>
      </c>
      <c r="AZ77" s="5" t="b">
        <f t="shared" si="31"/>
        <v>0</v>
      </c>
      <c r="BA77" s="5" t="b">
        <f t="shared" si="31"/>
        <v>0</v>
      </c>
      <c r="BB77" s="5" t="b">
        <f t="shared" si="31"/>
        <v>0</v>
      </c>
      <c r="BC77" s="5" t="b">
        <f t="shared" si="31"/>
        <v>0</v>
      </c>
      <c r="BD77" s="5" t="b">
        <f t="shared" si="31"/>
        <v>0</v>
      </c>
      <c r="BE77" s="5" t="b">
        <f t="shared" si="31"/>
        <v>0</v>
      </c>
      <c r="BF77" s="5" t="b">
        <f t="shared" si="31"/>
        <v>0</v>
      </c>
      <c r="BG77" s="5" t="b">
        <f t="shared" si="31"/>
        <v>0</v>
      </c>
      <c r="BH77" s="5" t="b">
        <f t="shared" si="31"/>
        <v>0</v>
      </c>
      <c r="BI77" s="5" t="b">
        <f t="shared" si="31"/>
        <v>0</v>
      </c>
      <c r="BJ77" s="5" t="b">
        <f t="shared" si="31"/>
        <v>0</v>
      </c>
      <c r="BK77" s="5" t="b">
        <f t="shared" si="31"/>
        <v>0</v>
      </c>
      <c r="BL77" s="5" t="b">
        <f t="shared" si="31"/>
        <v>0</v>
      </c>
      <c r="BM77" s="5" t="b">
        <f t="shared" si="31"/>
        <v>0</v>
      </c>
      <c r="BN77" s="5" t="b">
        <f t="shared" si="31"/>
        <v>0</v>
      </c>
      <c r="BO77" s="5" t="b">
        <f t="shared" si="31"/>
        <v>0</v>
      </c>
      <c r="BP77" s="5" t="b">
        <f t="shared" si="31"/>
        <v>0</v>
      </c>
      <c r="BQ77" s="5" t="b">
        <f t="shared" si="31"/>
        <v>0</v>
      </c>
      <c r="BR77" s="5" t="b">
        <f t="shared" si="31"/>
        <v>0</v>
      </c>
      <c r="BS77" s="5" t="b">
        <f t="shared" si="31"/>
        <v>0</v>
      </c>
      <c r="BT77" s="5" t="b">
        <f t="shared" si="31"/>
        <v>0</v>
      </c>
      <c r="BU77" s="5" t="b">
        <f t="shared" si="31"/>
        <v>0</v>
      </c>
      <c r="BV77" s="5" t="b">
        <f t="shared" si="31"/>
        <v>0</v>
      </c>
      <c r="BW77" s="5" t="b">
        <f t="shared" si="31"/>
        <v>0</v>
      </c>
      <c r="BX77" s="5" t="b">
        <f t="shared" si="31"/>
        <v>0</v>
      </c>
      <c r="BY77" s="5" t="b">
        <f t="shared" si="31"/>
        <v>0</v>
      </c>
      <c r="BZ77" s="5" t="b">
        <f t="shared" si="31"/>
        <v>0</v>
      </c>
      <c r="CA77" s="5" t="b">
        <f t="shared" si="31"/>
        <v>1</v>
      </c>
      <c r="CB77" s="5" t="b">
        <f t="shared" si="31"/>
        <v>1</v>
      </c>
      <c r="CC77" s="5" t="b">
        <f t="shared" si="31"/>
        <v>1</v>
      </c>
      <c r="CD77" s="5" t="b">
        <f t="shared" si="31"/>
        <v>1</v>
      </c>
      <c r="CE77" s="5" t="b">
        <f t="shared" si="31"/>
        <v>1</v>
      </c>
      <c r="CF77" s="5" t="b">
        <f t="shared" si="31"/>
        <v>1</v>
      </c>
      <c r="CG77" s="5" t="b">
        <f t="shared" si="31"/>
        <v>1</v>
      </c>
      <c r="CH77" s="5" t="b">
        <f t="shared" si="31"/>
        <v>1</v>
      </c>
      <c r="CI77" s="5" t="b">
        <f t="shared" si="31"/>
        <v>1</v>
      </c>
      <c r="CJ77" s="5" t="b">
        <f t="shared" si="31"/>
        <v>1</v>
      </c>
      <c r="CK77" s="5" t="b">
        <f t="shared" si="31"/>
        <v>1</v>
      </c>
      <c r="CL77" s="5" t="b">
        <f t="shared" si="31"/>
        <v>1</v>
      </c>
      <c r="CM77" s="5" t="b">
        <f t="shared" si="31"/>
        <v>1</v>
      </c>
      <c r="CN77" s="5" t="b">
        <f t="shared" si="31"/>
        <v>1</v>
      </c>
      <c r="CO77" s="5" t="b">
        <f t="shared" si="31"/>
        <v>1</v>
      </c>
      <c r="CP77" s="5" t="b">
        <f t="shared" si="31"/>
        <v>1</v>
      </c>
      <c r="CQ77" s="5" t="b">
        <f t="shared" si="31"/>
        <v>1</v>
      </c>
      <c r="CR77" s="5" t="b">
        <f t="shared" si="31"/>
        <v>1</v>
      </c>
      <c r="CS77" s="5" t="b">
        <f t="shared" si="31"/>
        <v>1</v>
      </c>
      <c r="CT77" s="5" t="b">
        <f t="shared" si="31"/>
        <v>1</v>
      </c>
      <c r="CU77" s="5" t="b">
        <f t="shared" si="31"/>
        <v>1</v>
      </c>
      <c r="CV77" s="5" t="b">
        <f t="shared" si="31"/>
        <v>1</v>
      </c>
      <c r="CW77" s="5" t="b">
        <f t="shared" si="31"/>
        <v>1</v>
      </c>
      <c r="CX77" s="5" t="b">
        <f t="shared" si="31"/>
        <v>1</v>
      </c>
      <c r="CY77" s="5" t="b">
        <f t="shared" si="31"/>
        <v>1</v>
      </c>
      <c r="CZ77" s="5" t="b">
        <f t="shared" si="31"/>
        <v>1</v>
      </c>
      <c r="DA77" s="5" t="b">
        <f t="shared" si="31"/>
        <v>1</v>
      </c>
      <c r="DB77" s="5" t="b">
        <f t="shared" si="31"/>
        <v>1</v>
      </c>
      <c r="DC77" s="5" t="b">
        <f t="shared" si="31"/>
        <v>1</v>
      </c>
      <c r="DD77" s="5" t="b">
        <f t="shared" si="31"/>
        <v>1</v>
      </c>
      <c r="DE77" s="5" t="b">
        <f t="shared" si="31"/>
        <v>1</v>
      </c>
      <c r="DF77" s="5" t="b">
        <f t="shared" si="31"/>
        <v>1</v>
      </c>
    </row>
    <row r="78">
      <c r="A78" s="3" t="s">
        <v>79</v>
      </c>
      <c r="B78" s="2">
        <v>71.0</v>
      </c>
      <c r="C78" s="4">
        <f t="shared" si="2"/>
        <v>14</v>
      </c>
      <c r="D78" s="4">
        <f t="shared" si="3"/>
        <v>1</v>
      </c>
      <c r="E78" s="4">
        <f>IFERROR(__xludf.DUMMYFUNCTION("SPLIT(A78,"" "")"),79.0)</f>
        <v>79</v>
      </c>
      <c r="F78" s="4">
        <f>IFERROR(__xludf.DUMMYFUNCTION("""COMPUTED_VALUE"""),52.0)</f>
        <v>52</v>
      </c>
      <c r="G78" s="4">
        <f>IFERROR(__xludf.DUMMYFUNCTION("""COMPUTED_VALUE"""),14.0)</f>
        <v>14</v>
      </c>
      <c r="H78" s="4">
        <f>IFERROR(__xludf.DUMMYFUNCTION("""COMPUTED_VALUE"""),51.0)</f>
        <v>51</v>
      </c>
      <c r="I78" s="4">
        <f>IFERROR(__xludf.DUMMYFUNCTION("""COMPUTED_VALUE"""),55.0)</f>
        <v>55</v>
      </c>
      <c r="K78" s="4" t="str">
        <f>IF(K77,SUMOFUNMARKED(E77:I81,$K$6)*LASTCALLED($K$6),)</f>
        <v/>
      </c>
      <c r="L78" s="4" t="str">
        <f t="shared" ref="L78:DF78" si="32">IF(AND(L77,NOT(K77)),SUMOFUNMARKED($E77:$I81,$K$6:L$6)*LASTCALLED($K$6:L$6),)</f>
        <v/>
      </c>
      <c r="M78" s="4" t="str">
        <f t="shared" si="32"/>
        <v/>
      </c>
      <c r="N78" s="4" t="str">
        <f t="shared" si="32"/>
        <v/>
      </c>
      <c r="O78" s="4" t="str">
        <f t="shared" si="32"/>
        <v/>
      </c>
      <c r="P78" s="4" t="str">
        <f t="shared" si="32"/>
        <v/>
      </c>
      <c r="Q78" s="4" t="str">
        <f t="shared" si="32"/>
        <v/>
      </c>
      <c r="R78" s="4" t="str">
        <f t="shared" si="32"/>
        <v/>
      </c>
      <c r="S78" s="4" t="str">
        <f t="shared" si="32"/>
        <v/>
      </c>
      <c r="T78" s="4" t="str">
        <f t="shared" si="32"/>
        <v/>
      </c>
      <c r="U78" s="4" t="str">
        <f t="shared" si="32"/>
        <v/>
      </c>
      <c r="V78" s="4" t="str">
        <f t="shared" si="32"/>
        <v/>
      </c>
      <c r="W78" s="4" t="str">
        <f t="shared" si="32"/>
        <v/>
      </c>
      <c r="X78" s="4" t="str">
        <f t="shared" si="32"/>
        <v/>
      </c>
      <c r="Y78" s="4" t="str">
        <f t="shared" si="32"/>
        <v/>
      </c>
      <c r="Z78" s="4" t="str">
        <f t="shared" si="32"/>
        <v/>
      </c>
      <c r="AA78" s="4" t="str">
        <f t="shared" si="32"/>
        <v/>
      </c>
      <c r="AB78" s="4" t="str">
        <f t="shared" si="32"/>
        <v/>
      </c>
      <c r="AC78" s="4" t="str">
        <f t="shared" si="32"/>
        <v/>
      </c>
      <c r="AD78" s="4" t="str">
        <f t="shared" si="32"/>
        <v/>
      </c>
      <c r="AE78" s="4" t="str">
        <f t="shared" si="32"/>
        <v/>
      </c>
      <c r="AF78" s="4" t="str">
        <f t="shared" si="32"/>
        <v/>
      </c>
      <c r="AG78" s="4" t="str">
        <f t="shared" si="32"/>
        <v/>
      </c>
      <c r="AH78" s="4" t="str">
        <f t="shared" si="32"/>
        <v/>
      </c>
      <c r="AI78" s="4" t="str">
        <f t="shared" si="32"/>
        <v/>
      </c>
      <c r="AJ78" s="4" t="str">
        <f t="shared" si="32"/>
        <v/>
      </c>
      <c r="AK78" s="4" t="str">
        <f t="shared" si="32"/>
        <v/>
      </c>
      <c r="AL78" s="4" t="str">
        <f t="shared" si="32"/>
        <v/>
      </c>
      <c r="AM78" s="4" t="str">
        <f t="shared" si="32"/>
        <v/>
      </c>
      <c r="AN78" s="4" t="str">
        <f t="shared" si="32"/>
        <v/>
      </c>
      <c r="AO78" s="4" t="str">
        <f t="shared" si="32"/>
        <v/>
      </c>
      <c r="AP78" s="4" t="str">
        <f t="shared" si="32"/>
        <v/>
      </c>
      <c r="AQ78" s="4" t="str">
        <f t="shared" si="32"/>
        <v/>
      </c>
      <c r="AR78" s="4" t="str">
        <f t="shared" si="32"/>
        <v/>
      </c>
      <c r="AS78" s="4" t="str">
        <f t="shared" si="32"/>
        <v/>
      </c>
      <c r="AT78" s="4" t="str">
        <f t="shared" si="32"/>
        <v/>
      </c>
      <c r="AU78" s="4" t="str">
        <f t="shared" si="32"/>
        <v/>
      </c>
      <c r="AV78" s="4" t="str">
        <f t="shared" si="32"/>
        <v/>
      </c>
      <c r="AW78" s="4" t="str">
        <f t="shared" si="32"/>
        <v/>
      </c>
      <c r="AX78" s="4" t="str">
        <f t="shared" si="32"/>
        <v/>
      </c>
      <c r="AY78" s="4" t="str">
        <f t="shared" si="32"/>
        <v/>
      </c>
      <c r="AZ78" s="4" t="str">
        <f t="shared" si="32"/>
        <v/>
      </c>
      <c r="BA78" s="4" t="str">
        <f t="shared" si="32"/>
        <v/>
      </c>
      <c r="BB78" s="4" t="str">
        <f t="shared" si="32"/>
        <v/>
      </c>
      <c r="BC78" s="4" t="str">
        <f t="shared" si="32"/>
        <v/>
      </c>
      <c r="BD78" s="4" t="str">
        <f t="shared" si="32"/>
        <v/>
      </c>
      <c r="BE78" s="4" t="str">
        <f t="shared" si="32"/>
        <v/>
      </c>
      <c r="BF78" s="4" t="str">
        <f t="shared" si="32"/>
        <v/>
      </c>
      <c r="BG78" s="4" t="str">
        <f t="shared" si="32"/>
        <v/>
      </c>
      <c r="BH78" s="4" t="str">
        <f t="shared" si="32"/>
        <v/>
      </c>
      <c r="BI78" s="4" t="str">
        <f t="shared" si="32"/>
        <v/>
      </c>
      <c r="BJ78" s="4" t="str">
        <f t="shared" si="32"/>
        <v/>
      </c>
      <c r="BK78" s="4" t="str">
        <f t="shared" si="32"/>
        <v/>
      </c>
      <c r="BL78" s="4" t="str">
        <f t="shared" si="32"/>
        <v/>
      </c>
      <c r="BM78" s="4" t="str">
        <f t="shared" si="32"/>
        <v/>
      </c>
      <c r="BN78" s="4" t="str">
        <f t="shared" si="32"/>
        <v/>
      </c>
      <c r="BO78" s="4" t="str">
        <f t="shared" si="32"/>
        <v/>
      </c>
      <c r="BP78" s="4" t="str">
        <f t="shared" si="32"/>
        <v/>
      </c>
      <c r="BQ78" s="4" t="str">
        <f t="shared" si="32"/>
        <v/>
      </c>
      <c r="BR78" s="4" t="str">
        <f t="shared" si="32"/>
        <v/>
      </c>
      <c r="BS78" s="4" t="str">
        <f t="shared" si="32"/>
        <v/>
      </c>
      <c r="BT78" s="4" t="str">
        <f t="shared" si="32"/>
        <v/>
      </c>
      <c r="BU78" s="4" t="str">
        <f t="shared" si="32"/>
        <v/>
      </c>
      <c r="BV78" s="4" t="str">
        <f t="shared" si="32"/>
        <v/>
      </c>
      <c r="BW78" s="4" t="str">
        <f t="shared" si="32"/>
        <v/>
      </c>
      <c r="BX78" s="4" t="str">
        <f t="shared" si="32"/>
        <v/>
      </c>
      <c r="BY78" s="4" t="str">
        <f t="shared" si="32"/>
        <v/>
      </c>
      <c r="BZ78" s="4" t="str">
        <f t="shared" si="32"/>
        <v/>
      </c>
      <c r="CA78" s="4">
        <f t="shared" si="32"/>
        <v>11529</v>
      </c>
      <c r="CB78" s="4" t="str">
        <f t="shared" si="32"/>
        <v/>
      </c>
      <c r="CC78" s="4" t="str">
        <f t="shared" si="32"/>
        <v/>
      </c>
      <c r="CD78" s="4" t="str">
        <f t="shared" si="32"/>
        <v/>
      </c>
      <c r="CE78" s="4" t="str">
        <f t="shared" si="32"/>
        <v/>
      </c>
      <c r="CF78" s="4" t="str">
        <f t="shared" si="32"/>
        <v/>
      </c>
      <c r="CG78" s="4" t="str">
        <f t="shared" si="32"/>
        <v/>
      </c>
      <c r="CH78" s="4" t="str">
        <f t="shared" si="32"/>
        <v/>
      </c>
      <c r="CI78" s="4" t="str">
        <f t="shared" si="32"/>
        <v/>
      </c>
      <c r="CJ78" s="4" t="str">
        <f t="shared" si="32"/>
        <v/>
      </c>
      <c r="CK78" s="4" t="str">
        <f t="shared" si="32"/>
        <v/>
      </c>
      <c r="CL78" s="4" t="str">
        <f t="shared" si="32"/>
        <v/>
      </c>
      <c r="CM78" s="4" t="str">
        <f t="shared" si="32"/>
        <v/>
      </c>
      <c r="CN78" s="4" t="str">
        <f t="shared" si="32"/>
        <v/>
      </c>
      <c r="CO78" s="4" t="str">
        <f t="shared" si="32"/>
        <v/>
      </c>
      <c r="CP78" s="4" t="str">
        <f t="shared" si="32"/>
        <v/>
      </c>
      <c r="CQ78" s="4" t="str">
        <f t="shared" si="32"/>
        <v/>
      </c>
      <c r="CR78" s="4" t="str">
        <f t="shared" si="32"/>
        <v/>
      </c>
      <c r="CS78" s="4" t="str">
        <f t="shared" si="32"/>
        <v/>
      </c>
      <c r="CT78" s="4" t="str">
        <f t="shared" si="32"/>
        <v/>
      </c>
      <c r="CU78" s="4" t="str">
        <f t="shared" si="32"/>
        <v/>
      </c>
      <c r="CV78" s="4" t="str">
        <f t="shared" si="32"/>
        <v/>
      </c>
      <c r="CW78" s="4" t="str">
        <f t="shared" si="32"/>
        <v/>
      </c>
      <c r="CX78" s="4" t="str">
        <f t="shared" si="32"/>
        <v/>
      </c>
      <c r="CY78" s="4" t="str">
        <f t="shared" si="32"/>
        <v/>
      </c>
      <c r="CZ78" s="4" t="str">
        <f t="shared" si="32"/>
        <v/>
      </c>
      <c r="DA78" s="4" t="str">
        <f t="shared" si="32"/>
        <v/>
      </c>
      <c r="DB78" s="4" t="str">
        <f t="shared" si="32"/>
        <v/>
      </c>
      <c r="DC78" s="4" t="str">
        <f t="shared" si="32"/>
        <v/>
      </c>
      <c r="DD78" s="4" t="str">
        <f t="shared" si="32"/>
        <v/>
      </c>
      <c r="DE78" s="4" t="str">
        <f t="shared" si="32"/>
        <v/>
      </c>
      <c r="DF78" s="4" t="str">
        <f t="shared" si="32"/>
        <v/>
      </c>
    </row>
    <row r="79">
      <c r="A79" s="3" t="s">
        <v>80</v>
      </c>
      <c r="B79" s="2">
        <v>72.0</v>
      </c>
      <c r="C79" s="4">
        <f t="shared" si="2"/>
        <v>14</v>
      </c>
      <c r="D79" s="4">
        <f t="shared" si="3"/>
        <v>2</v>
      </c>
      <c r="E79" s="4">
        <f>IFERROR(__xludf.DUMMYFUNCTION("SPLIT(A79,"" "")"),68.0)</f>
        <v>68</v>
      </c>
      <c r="F79" s="4">
        <f>IFERROR(__xludf.DUMMYFUNCTION("""COMPUTED_VALUE"""),65.0)</f>
        <v>65</v>
      </c>
      <c r="G79" s="4">
        <f>IFERROR(__xludf.DUMMYFUNCTION("""COMPUTED_VALUE"""),54.0)</f>
        <v>54</v>
      </c>
      <c r="H79" s="4">
        <f>IFERROR(__xludf.DUMMYFUNCTION("""COMPUTED_VALUE"""),21.0)</f>
        <v>21</v>
      </c>
      <c r="I79" s="4">
        <f>IFERROR(__xludf.DUMMYFUNCTION("""COMPUTED_VALUE"""),62.0)</f>
        <v>62</v>
      </c>
      <c r="K79" s="6"/>
    </row>
    <row r="80">
      <c r="A80" s="3" t="s">
        <v>81</v>
      </c>
      <c r="B80" s="2">
        <v>73.0</v>
      </c>
      <c r="C80" s="4">
        <f t="shared" si="2"/>
        <v>14</v>
      </c>
      <c r="D80" s="4">
        <f t="shared" si="3"/>
        <v>3</v>
      </c>
      <c r="E80" s="4">
        <f>IFERROR(__xludf.DUMMYFUNCTION("SPLIT(A80,"" "")"),71.0)</f>
        <v>71</v>
      </c>
      <c r="F80" s="4">
        <f>IFERROR(__xludf.DUMMYFUNCTION("""COMPUTED_VALUE"""),25.0)</f>
        <v>25</v>
      </c>
      <c r="G80" s="4">
        <f>IFERROR(__xludf.DUMMYFUNCTION("""COMPUTED_VALUE"""),34.0)</f>
        <v>34</v>
      </c>
      <c r="H80" s="4">
        <f>IFERROR(__xludf.DUMMYFUNCTION("""COMPUTED_VALUE"""),70.0)</f>
        <v>70</v>
      </c>
      <c r="I80" s="4">
        <f>IFERROR(__xludf.DUMMYFUNCTION("""COMPUTED_VALUE"""),92.0)</f>
        <v>92</v>
      </c>
    </row>
    <row r="81">
      <c r="A81" s="3" t="s">
        <v>82</v>
      </c>
      <c r="B81" s="2">
        <v>74.0</v>
      </c>
      <c r="C81" s="4">
        <f t="shared" si="2"/>
        <v>14</v>
      </c>
      <c r="D81" s="4">
        <f t="shared" si="3"/>
        <v>4</v>
      </c>
      <c r="E81" s="4">
        <f>IFERROR(__xludf.DUMMYFUNCTION("SPLIT(A81,"" "")"),44.0)</f>
        <v>44</v>
      </c>
      <c r="F81" s="4">
        <f>IFERROR(__xludf.DUMMYFUNCTION("""COMPUTED_VALUE"""),26.0)</f>
        <v>26</v>
      </c>
      <c r="G81" s="4">
        <f>IFERROR(__xludf.DUMMYFUNCTION("""COMPUTED_VALUE"""),61.0)</f>
        <v>61</v>
      </c>
      <c r="H81" s="4">
        <f>IFERROR(__xludf.DUMMYFUNCTION("""COMPUTED_VALUE"""),4.0)</f>
        <v>4</v>
      </c>
      <c r="I81" s="4">
        <f>IFERROR(__xludf.DUMMYFUNCTION("""COMPUTED_VALUE"""),46.0)</f>
        <v>46</v>
      </c>
    </row>
    <row r="82">
      <c r="A82" s="3" t="s">
        <v>83</v>
      </c>
      <c r="B82" s="2">
        <v>75.0</v>
      </c>
      <c r="C82" s="4">
        <f t="shared" si="2"/>
        <v>15</v>
      </c>
      <c r="D82" s="4">
        <f t="shared" si="3"/>
        <v>0</v>
      </c>
      <c r="E82" s="4">
        <f>IFERROR(__xludf.DUMMYFUNCTION("SPLIT(A82,"" "")"),75.0)</f>
        <v>75</v>
      </c>
      <c r="F82" s="4">
        <f>IFERROR(__xludf.DUMMYFUNCTION("""COMPUTED_VALUE"""),26.0)</f>
        <v>26</v>
      </c>
      <c r="G82" s="4">
        <f>IFERROR(__xludf.DUMMYFUNCTION("""COMPUTED_VALUE"""),15.0)</f>
        <v>15</v>
      </c>
      <c r="H82" s="4">
        <f>IFERROR(__xludf.DUMMYFUNCTION("""COMPUTED_VALUE"""),76.0)</f>
        <v>76</v>
      </c>
      <c r="I82" s="4">
        <f>IFERROR(__xludf.DUMMYFUNCTION("""COMPUTED_VALUE"""),61.0)</f>
        <v>61</v>
      </c>
      <c r="K82" s="5" t="b">
        <f>BINGO(E82:I86,$K$6)</f>
        <v>0</v>
      </c>
      <c r="L82" s="5" t="b">
        <f t="shared" ref="L82:DF82" si="33">OR(K82, BINGO($E82:$I86,$K$6:L$6))</f>
        <v>0</v>
      </c>
      <c r="M82" s="5" t="b">
        <f t="shared" si="33"/>
        <v>0</v>
      </c>
      <c r="N82" s="5" t="b">
        <f t="shared" si="33"/>
        <v>0</v>
      </c>
      <c r="O82" s="5" t="b">
        <f t="shared" si="33"/>
        <v>0</v>
      </c>
      <c r="P82" s="5" t="b">
        <f t="shared" si="33"/>
        <v>0</v>
      </c>
      <c r="Q82" s="5" t="b">
        <f t="shared" si="33"/>
        <v>0</v>
      </c>
      <c r="R82" s="5" t="b">
        <f t="shared" si="33"/>
        <v>0</v>
      </c>
      <c r="S82" s="5" t="b">
        <f t="shared" si="33"/>
        <v>0</v>
      </c>
      <c r="T82" s="5" t="b">
        <f t="shared" si="33"/>
        <v>0</v>
      </c>
      <c r="U82" s="5" t="b">
        <f t="shared" si="33"/>
        <v>0</v>
      </c>
      <c r="V82" s="5" t="b">
        <f t="shared" si="33"/>
        <v>0</v>
      </c>
      <c r="W82" s="5" t="b">
        <f t="shared" si="33"/>
        <v>0</v>
      </c>
      <c r="X82" s="5" t="b">
        <f t="shared" si="33"/>
        <v>0</v>
      </c>
      <c r="Y82" s="5" t="b">
        <f t="shared" si="33"/>
        <v>0</v>
      </c>
      <c r="Z82" s="5" t="b">
        <f t="shared" si="33"/>
        <v>0</v>
      </c>
      <c r="AA82" s="5" t="b">
        <f t="shared" si="33"/>
        <v>0</v>
      </c>
      <c r="AB82" s="5" t="b">
        <f t="shared" si="33"/>
        <v>0</v>
      </c>
      <c r="AC82" s="5" t="b">
        <f t="shared" si="33"/>
        <v>0</v>
      </c>
      <c r="AD82" s="5" t="b">
        <f t="shared" si="33"/>
        <v>0</v>
      </c>
      <c r="AE82" s="5" t="b">
        <f t="shared" si="33"/>
        <v>0</v>
      </c>
      <c r="AF82" s="5" t="b">
        <f t="shared" si="33"/>
        <v>0</v>
      </c>
      <c r="AG82" s="5" t="b">
        <f t="shared" si="33"/>
        <v>0</v>
      </c>
      <c r="AH82" s="5" t="b">
        <f t="shared" si="33"/>
        <v>0</v>
      </c>
      <c r="AI82" s="5" t="b">
        <f t="shared" si="33"/>
        <v>0</v>
      </c>
      <c r="AJ82" s="5" t="b">
        <f t="shared" si="33"/>
        <v>0</v>
      </c>
      <c r="AK82" s="5" t="b">
        <f t="shared" si="33"/>
        <v>0</v>
      </c>
      <c r="AL82" s="5" t="b">
        <f t="shared" si="33"/>
        <v>0</v>
      </c>
      <c r="AM82" s="5" t="b">
        <f t="shared" si="33"/>
        <v>0</v>
      </c>
      <c r="AN82" s="5" t="b">
        <f t="shared" si="33"/>
        <v>0</v>
      </c>
      <c r="AO82" s="5" t="b">
        <f t="shared" si="33"/>
        <v>0</v>
      </c>
      <c r="AP82" s="5" t="b">
        <f t="shared" si="33"/>
        <v>0</v>
      </c>
      <c r="AQ82" s="5" t="b">
        <f t="shared" si="33"/>
        <v>0</v>
      </c>
      <c r="AR82" s="5" t="b">
        <f t="shared" si="33"/>
        <v>0</v>
      </c>
      <c r="AS82" s="5" t="b">
        <f t="shared" si="33"/>
        <v>0</v>
      </c>
      <c r="AT82" s="5" t="b">
        <f t="shared" si="33"/>
        <v>0</v>
      </c>
      <c r="AU82" s="5" t="b">
        <f t="shared" si="33"/>
        <v>0</v>
      </c>
      <c r="AV82" s="5" t="b">
        <f t="shared" si="33"/>
        <v>0</v>
      </c>
      <c r="AW82" s="5" t="b">
        <f t="shared" si="33"/>
        <v>0</v>
      </c>
      <c r="AX82" s="5" t="b">
        <f t="shared" si="33"/>
        <v>0</v>
      </c>
      <c r="AY82" s="5" t="b">
        <f t="shared" si="33"/>
        <v>0</v>
      </c>
      <c r="AZ82" s="5" t="b">
        <f t="shared" si="33"/>
        <v>0</v>
      </c>
      <c r="BA82" s="5" t="b">
        <f t="shared" si="33"/>
        <v>0</v>
      </c>
      <c r="BB82" s="5" t="b">
        <f t="shared" si="33"/>
        <v>0</v>
      </c>
      <c r="BC82" s="5" t="b">
        <f t="shared" si="33"/>
        <v>0</v>
      </c>
      <c r="BD82" s="5" t="b">
        <f t="shared" si="33"/>
        <v>0</v>
      </c>
      <c r="BE82" s="5" t="b">
        <f t="shared" si="33"/>
        <v>0</v>
      </c>
      <c r="BF82" s="5" t="b">
        <f t="shared" si="33"/>
        <v>0</v>
      </c>
      <c r="BG82" s="5" t="b">
        <f t="shared" si="33"/>
        <v>0</v>
      </c>
      <c r="BH82" s="5" t="b">
        <f t="shared" si="33"/>
        <v>0</v>
      </c>
      <c r="BI82" s="5" t="b">
        <f t="shared" si="33"/>
        <v>0</v>
      </c>
      <c r="BJ82" s="5" t="b">
        <f t="shared" si="33"/>
        <v>0</v>
      </c>
      <c r="BK82" s="5" t="b">
        <f t="shared" si="33"/>
        <v>0</v>
      </c>
      <c r="BL82" s="5" t="b">
        <f t="shared" si="33"/>
        <v>0</v>
      </c>
      <c r="BM82" s="5" t="b">
        <f t="shared" si="33"/>
        <v>0</v>
      </c>
      <c r="BN82" s="5" t="b">
        <f t="shared" si="33"/>
        <v>0</v>
      </c>
      <c r="BO82" s="5" t="b">
        <f t="shared" si="33"/>
        <v>0</v>
      </c>
      <c r="BP82" s="5" t="b">
        <f t="shared" si="33"/>
        <v>0</v>
      </c>
      <c r="BQ82" s="5" t="b">
        <f t="shared" si="33"/>
        <v>1</v>
      </c>
      <c r="BR82" s="5" t="b">
        <f t="shared" si="33"/>
        <v>1</v>
      </c>
      <c r="BS82" s="5" t="b">
        <f t="shared" si="33"/>
        <v>1</v>
      </c>
      <c r="BT82" s="5" t="b">
        <f t="shared" si="33"/>
        <v>1</v>
      </c>
      <c r="BU82" s="5" t="b">
        <f t="shared" si="33"/>
        <v>1</v>
      </c>
      <c r="BV82" s="5" t="b">
        <f t="shared" si="33"/>
        <v>1</v>
      </c>
      <c r="BW82" s="5" t="b">
        <f t="shared" si="33"/>
        <v>1</v>
      </c>
      <c r="BX82" s="5" t="b">
        <f t="shared" si="33"/>
        <v>1</v>
      </c>
      <c r="BY82" s="5" t="b">
        <f t="shared" si="33"/>
        <v>1</v>
      </c>
      <c r="BZ82" s="5" t="b">
        <f t="shared" si="33"/>
        <v>1</v>
      </c>
      <c r="CA82" s="5" t="b">
        <f t="shared" si="33"/>
        <v>1</v>
      </c>
      <c r="CB82" s="5" t="b">
        <f t="shared" si="33"/>
        <v>1</v>
      </c>
      <c r="CC82" s="5" t="b">
        <f t="shared" si="33"/>
        <v>1</v>
      </c>
      <c r="CD82" s="5" t="b">
        <f t="shared" si="33"/>
        <v>1</v>
      </c>
      <c r="CE82" s="5" t="b">
        <f t="shared" si="33"/>
        <v>1</v>
      </c>
      <c r="CF82" s="5" t="b">
        <f t="shared" si="33"/>
        <v>1</v>
      </c>
      <c r="CG82" s="5" t="b">
        <f t="shared" si="33"/>
        <v>1</v>
      </c>
      <c r="CH82" s="5" t="b">
        <f t="shared" si="33"/>
        <v>1</v>
      </c>
      <c r="CI82" s="5" t="b">
        <f t="shared" si="33"/>
        <v>1</v>
      </c>
      <c r="CJ82" s="5" t="b">
        <f t="shared" si="33"/>
        <v>1</v>
      </c>
      <c r="CK82" s="5" t="b">
        <f t="shared" si="33"/>
        <v>1</v>
      </c>
      <c r="CL82" s="5" t="b">
        <f t="shared" si="33"/>
        <v>1</v>
      </c>
      <c r="CM82" s="5" t="b">
        <f t="shared" si="33"/>
        <v>1</v>
      </c>
      <c r="CN82" s="5" t="b">
        <f t="shared" si="33"/>
        <v>1</v>
      </c>
      <c r="CO82" s="5" t="b">
        <f t="shared" si="33"/>
        <v>1</v>
      </c>
      <c r="CP82" s="5" t="b">
        <f t="shared" si="33"/>
        <v>1</v>
      </c>
      <c r="CQ82" s="5" t="b">
        <f t="shared" si="33"/>
        <v>1</v>
      </c>
      <c r="CR82" s="5" t="b">
        <f t="shared" si="33"/>
        <v>1</v>
      </c>
      <c r="CS82" s="5" t="b">
        <f t="shared" si="33"/>
        <v>1</v>
      </c>
      <c r="CT82" s="5" t="b">
        <f t="shared" si="33"/>
        <v>1</v>
      </c>
      <c r="CU82" s="5" t="b">
        <f t="shared" si="33"/>
        <v>1</v>
      </c>
      <c r="CV82" s="5" t="b">
        <f t="shared" si="33"/>
        <v>1</v>
      </c>
      <c r="CW82" s="5" t="b">
        <f t="shared" si="33"/>
        <v>1</v>
      </c>
      <c r="CX82" s="5" t="b">
        <f t="shared" si="33"/>
        <v>1</v>
      </c>
      <c r="CY82" s="5" t="b">
        <f t="shared" si="33"/>
        <v>1</v>
      </c>
      <c r="CZ82" s="5" t="b">
        <f t="shared" si="33"/>
        <v>1</v>
      </c>
      <c r="DA82" s="5" t="b">
        <f t="shared" si="33"/>
        <v>1</v>
      </c>
      <c r="DB82" s="5" t="b">
        <f t="shared" si="33"/>
        <v>1</v>
      </c>
      <c r="DC82" s="5" t="b">
        <f t="shared" si="33"/>
        <v>1</v>
      </c>
      <c r="DD82" s="5" t="b">
        <f t="shared" si="33"/>
        <v>1</v>
      </c>
      <c r="DE82" s="5" t="b">
        <f t="shared" si="33"/>
        <v>1</v>
      </c>
      <c r="DF82" s="5" t="b">
        <f t="shared" si="33"/>
        <v>1</v>
      </c>
    </row>
    <row r="83">
      <c r="A83" s="3" t="s">
        <v>84</v>
      </c>
      <c r="B83" s="2">
        <v>76.0</v>
      </c>
      <c r="C83" s="4">
        <f t="shared" si="2"/>
        <v>15</v>
      </c>
      <c r="D83" s="4">
        <f t="shared" si="3"/>
        <v>1</v>
      </c>
      <c r="E83" s="4">
        <f>IFERROR(__xludf.DUMMYFUNCTION("SPLIT(A83,"" "")"),42.0)</f>
        <v>42</v>
      </c>
      <c r="F83" s="4">
        <f>IFERROR(__xludf.DUMMYFUNCTION("""COMPUTED_VALUE"""),0.0)</f>
        <v>0</v>
      </c>
      <c r="G83" s="4">
        <f>IFERROR(__xludf.DUMMYFUNCTION("""COMPUTED_VALUE"""),51.0)</f>
        <v>51</v>
      </c>
      <c r="H83" s="4">
        <f>IFERROR(__xludf.DUMMYFUNCTION("""COMPUTED_VALUE"""),29.0)</f>
        <v>29</v>
      </c>
      <c r="I83" s="4">
        <f>IFERROR(__xludf.DUMMYFUNCTION("""COMPUTED_VALUE"""),81.0)</f>
        <v>81</v>
      </c>
      <c r="K83" s="4" t="str">
        <f>IF(K82,SUMOFUNMARKED(E82:I86,$K$6)*LASTCALLED($K$6),)</f>
        <v/>
      </c>
      <c r="L83" s="4" t="str">
        <f t="shared" ref="L83:DF83" si="34">IF(AND(L82,NOT(K82)),SUMOFUNMARKED($E82:$I86,$K$6:L$6)*LASTCALLED($K$6:L$6),)</f>
        <v/>
      </c>
      <c r="M83" s="4" t="str">
        <f t="shared" si="34"/>
        <v/>
      </c>
      <c r="N83" s="4" t="str">
        <f t="shared" si="34"/>
        <v/>
      </c>
      <c r="O83" s="4" t="str">
        <f t="shared" si="34"/>
        <v/>
      </c>
      <c r="P83" s="4" t="str">
        <f t="shared" si="34"/>
        <v/>
      </c>
      <c r="Q83" s="4" t="str">
        <f t="shared" si="34"/>
        <v/>
      </c>
      <c r="R83" s="4" t="str">
        <f t="shared" si="34"/>
        <v/>
      </c>
      <c r="S83" s="4" t="str">
        <f t="shared" si="34"/>
        <v/>
      </c>
      <c r="T83" s="4" t="str">
        <f t="shared" si="34"/>
        <v/>
      </c>
      <c r="U83" s="4" t="str">
        <f t="shared" si="34"/>
        <v/>
      </c>
      <c r="V83" s="4" t="str">
        <f t="shared" si="34"/>
        <v/>
      </c>
      <c r="W83" s="4" t="str">
        <f t="shared" si="34"/>
        <v/>
      </c>
      <c r="X83" s="4" t="str">
        <f t="shared" si="34"/>
        <v/>
      </c>
      <c r="Y83" s="4" t="str">
        <f t="shared" si="34"/>
        <v/>
      </c>
      <c r="Z83" s="4" t="str">
        <f t="shared" si="34"/>
        <v/>
      </c>
      <c r="AA83" s="4" t="str">
        <f t="shared" si="34"/>
        <v/>
      </c>
      <c r="AB83" s="4" t="str">
        <f t="shared" si="34"/>
        <v/>
      </c>
      <c r="AC83" s="4" t="str">
        <f t="shared" si="34"/>
        <v/>
      </c>
      <c r="AD83" s="4" t="str">
        <f t="shared" si="34"/>
        <v/>
      </c>
      <c r="AE83" s="4" t="str">
        <f t="shared" si="34"/>
        <v/>
      </c>
      <c r="AF83" s="4" t="str">
        <f t="shared" si="34"/>
        <v/>
      </c>
      <c r="AG83" s="4" t="str">
        <f t="shared" si="34"/>
        <v/>
      </c>
      <c r="AH83" s="4" t="str">
        <f t="shared" si="34"/>
        <v/>
      </c>
      <c r="AI83" s="4" t="str">
        <f t="shared" si="34"/>
        <v/>
      </c>
      <c r="AJ83" s="4" t="str">
        <f t="shared" si="34"/>
        <v/>
      </c>
      <c r="AK83" s="4" t="str">
        <f t="shared" si="34"/>
        <v/>
      </c>
      <c r="AL83" s="4" t="str">
        <f t="shared" si="34"/>
        <v/>
      </c>
      <c r="AM83" s="4" t="str">
        <f t="shared" si="34"/>
        <v/>
      </c>
      <c r="AN83" s="4" t="str">
        <f t="shared" si="34"/>
        <v/>
      </c>
      <c r="AO83" s="4" t="str">
        <f t="shared" si="34"/>
        <v/>
      </c>
      <c r="AP83" s="4" t="str">
        <f t="shared" si="34"/>
        <v/>
      </c>
      <c r="AQ83" s="4" t="str">
        <f t="shared" si="34"/>
        <v/>
      </c>
      <c r="AR83" s="4" t="str">
        <f t="shared" si="34"/>
        <v/>
      </c>
      <c r="AS83" s="4" t="str">
        <f t="shared" si="34"/>
        <v/>
      </c>
      <c r="AT83" s="4" t="str">
        <f t="shared" si="34"/>
        <v/>
      </c>
      <c r="AU83" s="4" t="str">
        <f t="shared" si="34"/>
        <v/>
      </c>
      <c r="AV83" s="4" t="str">
        <f t="shared" si="34"/>
        <v/>
      </c>
      <c r="AW83" s="4" t="str">
        <f t="shared" si="34"/>
        <v/>
      </c>
      <c r="AX83" s="4" t="str">
        <f t="shared" si="34"/>
        <v/>
      </c>
      <c r="AY83" s="4" t="str">
        <f t="shared" si="34"/>
        <v/>
      </c>
      <c r="AZ83" s="4" t="str">
        <f t="shared" si="34"/>
        <v/>
      </c>
      <c r="BA83" s="4" t="str">
        <f t="shared" si="34"/>
        <v/>
      </c>
      <c r="BB83" s="4" t="str">
        <f t="shared" si="34"/>
        <v/>
      </c>
      <c r="BC83" s="4" t="str">
        <f t="shared" si="34"/>
        <v/>
      </c>
      <c r="BD83" s="4" t="str">
        <f t="shared" si="34"/>
        <v/>
      </c>
      <c r="BE83" s="4" t="str">
        <f t="shared" si="34"/>
        <v/>
      </c>
      <c r="BF83" s="4" t="str">
        <f t="shared" si="34"/>
        <v/>
      </c>
      <c r="BG83" s="4" t="str">
        <f t="shared" si="34"/>
        <v/>
      </c>
      <c r="BH83" s="4" t="str">
        <f t="shared" si="34"/>
        <v/>
      </c>
      <c r="BI83" s="4" t="str">
        <f t="shared" si="34"/>
        <v/>
      </c>
      <c r="BJ83" s="4" t="str">
        <f t="shared" si="34"/>
        <v/>
      </c>
      <c r="BK83" s="4" t="str">
        <f t="shared" si="34"/>
        <v/>
      </c>
      <c r="BL83" s="4" t="str">
        <f t="shared" si="34"/>
        <v/>
      </c>
      <c r="BM83" s="4" t="str">
        <f t="shared" si="34"/>
        <v/>
      </c>
      <c r="BN83" s="4" t="str">
        <f t="shared" si="34"/>
        <v/>
      </c>
      <c r="BO83" s="4" t="str">
        <f t="shared" si="34"/>
        <v/>
      </c>
      <c r="BP83" s="4" t="str">
        <f t="shared" si="34"/>
        <v/>
      </c>
      <c r="BQ83" s="4">
        <f t="shared" si="34"/>
        <v>35802</v>
      </c>
      <c r="BR83" s="4" t="str">
        <f t="shared" si="34"/>
        <v/>
      </c>
      <c r="BS83" s="4" t="str">
        <f t="shared" si="34"/>
        <v/>
      </c>
      <c r="BT83" s="4" t="str">
        <f t="shared" si="34"/>
        <v/>
      </c>
      <c r="BU83" s="4" t="str">
        <f t="shared" si="34"/>
        <v/>
      </c>
      <c r="BV83" s="4" t="str">
        <f t="shared" si="34"/>
        <v/>
      </c>
      <c r="BW83" s="4" t="str">
        <f t="shared" si="34"/>
        <v/>
      </c>
      <c r="BX83" s="4" t="str">
        <f t="shared" si="34"/>
        <v/>
      </c>
      <c r="BY83" s="4" t="str">
        <f t="shared" si="34"/>
        <v/>
      </c>
      <c r="BZ83" s="4" t="str">
        <f t="shared" si="34"/>
        <v/>
      </c>
      <c r="CA83" s="4" t="str">
        <f t="shared" si="34"/>
        <v/>
      </c>
      <c r="CB83" s="4" t="str">
        <f t="shared" si="34"/>
        <v/>
      </c>
      <c r="CC83" s="4" t="str">
        <f t="shared" si="34"/>
        <v/>
      </c>
      <c r="CD83" s="4" t="str">
        <f t="shared" si="34"/>
        <v/>
      </c>
      <c r="CE83" s="4" t="str">
        <f t="shared" si="34"/>
        <v/>
      </c>
      <c r="CF83" s="4" t="str">
        <f t="shared" si="34"/>
        <v/>
      </c>
      <c r="CG83" s="4" t="str">
        <f t="shared" si="34"/>
        <v/>
      </c>
      <c r="CH83" s="4" t="str">
        <f t="shared" si="34"/>
        <v/>
      </c>
      <c r="CI83" s="4" t="str">
        <f t="shared" si="34"/>
        <v/>
      </c>
      <c r="CJ83" s="4" t="str">
        <f t="shared" si="34"/>
        <v/>
      </c>
      <c r="CK83" s="4" t="str">
        <f t="shared" si="34"/>
        <v/>
      </c>
      <c r="CL83" s="4" t="str">
        <f t="shared" si="34"/>
        <v/>
      </c>
      <c r="CM83" s="4" t="str">
        <f t="shared" si="34"/>
        <v/>
      </c>
      <c r="CN83" s="4" t="str">
        <f t="shared" si="34"/>
        <v/>
      </c>
      <c r="CO83" s="4" t="str">
        <f t="shared" si="34"/>
        <v/>
      </c>
      <c r="CP83" s="4" t="str">
        <f t="shared" si="34"/>
        <v/>
      </c>
      <c r="CQ83" s="4" t="str">
        <f t="shared" si="34"/>
        <v/>
      </c>
      <c r="CR83" s="4" t="str">
        <f t="shared" si="34"/>
        <v/>
      </c>
      <c r="CS83" s="4" t="str">
        <f t="shared" si="34"/>
        <v/>
      </c>
      <c r="CT83" s="4" t="str">
        <f t="shared" si="34"/>
        <v/>
      </c>
      <c r="CU83" s="4" t="str">
        <f t="shared" si="34"/>
        <v/>
      </c>
      <c r="CV83" s="4" t="str">
        <f t="shared" si="34"/>
        <v/>
      </c>
      <c r="CW83" s="4" t="str">
        <f t="shared" si="34"/>
        <v/>
      </c>
      <c r="CX83" s="4" t="str">
        <f t="shared" si="34"/>
        <v/>
      </c>
      <c r="CY83" s="4" t="str">
        <f t="shared" si="34"/>
        <v/>
      </c>
      <c r="CZ83" s="4" t="str">
        <f t="shared" si="34"/>
        <v/>
      </c>
      <c r="DA83" s="4" t="str">
        <f t="shared" si="34"/>
        <v/>
      </c>
      <c r="DB83" s="4" t="str">
        <f t="shared" si="34"/>
        <v/>
      </c>
      <c r="DC83" s="4" t="str">
        <f t="shared" si="34"/>
        <v/>
      </c>
      <c r="DD83" s="4" t="str">
        <f t="shared" si="34"/>
        <v/>
      </c>
      <c r="DE83" s="4" t="str">
        <f t="shared" si="34"/>
        <v/>
      </c>
      <c r="DF83" s="4" t="str">
        <f t="shared" si="34"/>
        <v/>
      </c>
    </row>
    <row r="84">
      <c r="A84" s="3" t="s">
        <v>85</v>
      </c>
      <c r="B84" s="2">
        <v>77.0</v>
      </c>
      <c r="C84" s="4">
        <f t="shared" si="2"/>
        <v>15</v>
      </c>
      <c r="D84" s="4">
        <f t="shared" si="3"/>
        <v>2</v>
      </c>
      <c r="E84" s="4">
        <f>IFERROR(__xludf.DUMMYFUNCTION("SPLIT(A84,"" "")"),82.0)</f>
        <v>82</v>
      </c>
      <c r="F84" s="4">
        <f>IFERROR(__xludf.DUMMYFUNCTION("""COMPUTED_VALUE"""),57.0)</f>
        <v>57</v>
      </c>
      <c r="G84" s="4">
        <f>IFERROR(__xludf.DUMMYFUNCTION("""COMPUTED_VALUE"""),16.0)</f>
        <v>16</v>
      </c>
      <c r="H84" s="4">
        <f>IFERROR(__xludf.DUMMYFUNCTION("""COMPUTED_VALUE"""),91.0)</f>
        <v>91</v>
      </c>
      <c r="I84" s="4">
        <f>IFERROR(__xludf.DUMMYFUNCTION("""COMPUTED_VALUE"""),4.0)</f>
        <v>4</v>
      </c>
      <c r="K84" s="6"/>
    </row>
    <row r="85">
      <c r="A85" s="3" t="s">
        <v>86</v>
      </c>
      <c r="B85" s="2">
        <v>78.0</v>
      </c>
      <c r="C85" s="4">
        <f t="shared" si="2"/>
        <v>15</v>
      </c>
      <c r="D85" s="4">
        <f t="shared" si="3"/>
        <v>3</v>
      </c>
      <c r="E85" s="4">
        <f>IFERROR(__xludf.DUMMYFUNCTION("SPLIT(A85,"" "")"),12.0)</f>
        <v>12</v>
      </c>
      <c r="F85" s="4">
        <f>IFERROR(__xludf.DUMMYFUNCTION("""COMPUTED_VALUE"""),19.0)</f>
        <v>19</v>
      </c>
      <c r="G85" s="4">
        <f>IFERROR(__xludf.DUMMYFUNCTION("""COMPUTED_VALUE"""),30.0)</f>
        <v>30</v>
      </c>
      <c r="H85" s="4">
        <f>IFERROR(__xludf.DUMMYFUNCTION("""COMPUTED_VALUE"""),10.0)</f>
        <v>10</v>
      </c>
      <c r="I85" s="4">
        <f>IFERROR(__xludf.DUMMYFUNCTION("""COMPUTED_VALUE"""),24.0)</f>
        <v>24</v>
      </c>
    </row>
    <row r="86">
      <c r="A86" s="3" t="s">
        <v>87</v>
      </c>
      <c r="B86" s="2">
        <v>79.0</v>
      </c>
      <c r="C86" s="4">
        <f t="shared" si="2"/>
        <v>15</v>
      </c>
      <c r="D86" s="4">
        <f t="shared" si="3"/>
        <v>4</v>
      </c>
      <c r="E86" s="4">
        <f>IFERROR(__xludf.DUMMYFUNCTION("SPLIT(A86,"" "")"),78.0)</f>
        <v>78</v>
      </c>
      <c r="F86" s="4">
        <f>IFERROR(__xludf.DUMMYFUNCTION("""COMPUTED_VALUE"""),58.0)</f>
        <v>58</v>
      </c>
      <c r="G86" s="4">
        <f>IFERROR(__xludf.DUMMYFUNCTION("""COMPUTED_VALUE"""),55.0)</f>
        <v>55</v>
      </c>
      <c r="H86" s="4">
        <f>IFERROR(__xludf.DUMMYFUNCTION("""COMPUTED_VALUE"""),74.0)</f>
        <v>74</v>
      </c>
      <c r="I86" s="4">
        <f>IFERROR(__xludf.DUMMYFUNCTION("""COMPUTED_VALUE"""),53.0)</f>
        <v>53</v>
      </c>
    </row>
    <row r="87">
      <c r="A87" s="3" t="s">
        <v>88</v>
      </c>
      <c r="B87" s="2">
        <v>80.0</v>
      </c>
      <c r="C87" s="4">
        <f t="shared" si="2"/>
        <v>16</v>
      </c>
      <c r="D87" s="4">
        <f t="shared" si="3"/>
        <v>0</v>
      </c>
      <c r="E87" s="4">
        <f>IFERROR(__xludf.DUMMYFUNCTION("SPLIT(A87,"" "")"),36.0)</f>
        <v>36</v>
      </c>
      <c r="F87" s="4">
        <f>IFERROR(__xludf.DUMMYFUNCTION("""COMPUTED_VALUE"""),80.0)</f>
        <v>80</v>
      </c>
      <c r="G87" s="4">
        <f>IFERROR(__xludf.DUMMYFUNCTION("""COMPUTED_VALUE"""),46.0)</f>
        <v>46</v>
      </c>
      <c r="H87" s="4">
        <f>IFERROR(__xludf.DUMMYFUNCTION("""COMPUTED_VALUE"""),9.0)</f>
        <v>9</v>
      </c>
      <c r="I87" s="4">
        <f>IFERROR(__xludf.DUMMYFUNCTION("""COMPUTED_VALUE"""),85.0)</f>
        <v>85</v>
      </c>
      <c r="K87" s="5" t="b">
        <f>BINGO(E87:I91,$K$6)</f>
        <v>0</v>
      </c>
      <c r="L87" s="5" t="b">
        <f t="shared" ref="L87:DF87" si="35">OR(K87, BINGO($E87:$I91,$K$6:L$6))</f>
        <v>0</v>
      </c>
      <c r="M87" s="5" t="b">
        <f t="shared" si="35"/>
        <v>0</v>
      </c>
      <c r="N87" s="5" t="b">
        <f t="shared" si="35"/>
        <v>0</v>
      </c>
      <c r="O87" s="5" t="b">
        <f t="shared" si="35"/>
        <v>0</v>
      </c>
      <c r="P87" s="5" t="b">
        <f t="shared" si="35"/>
        <v>0</v>
      </c>
      <c r="Q87" s="5" t="b">
        <f t="shared" si="35"/>
        <v>0</v>
      </c>
      <c r="R87" s="5" t="b">
        <f t="shared" si="35"/>
        <v>0</v>
      </c>
      <c r="S87" s="5" t="b">
        <f t="shared" si="35"/>
        <v>0</v>
      </c>
      <c r="T87" s="5" t="b">
        <f t="shared" si="35"/>
        <v>0</v>
      </c>
      <c r="U87" s="5" t="b">
        <f t="shared" si="35"/>
        <v>0</v>
      </c>
      <c r="V87" s="5" t="b">
        <f t="shared" si="35"/>
        <v>0</v>
      </c>
      <c r="W87" s="5" t="b">
        <f t="shared" si="35"/>
        <v>0</v>
      </c>
      <c r="X87" s="5" t="b">
        <f t="shared" si="35"/>
        <v>0</v>
      </c>
      <c r="Y87" s="5" t="b">
        <f t="shared" si="35"/>
        <v>0</v>
      </c>
      <c r="Z87" s="5" t="b">
        <f t="shared" si="35"/>
        <v>0</v>
      </c>
      <c r="AA87" s="5" t="b">
        <f t="shared" si="35"/>
        <v>0</v>
      </c>
      <c r="AB87" s="5" t="b">
        <f t="shared" si="35"/>
        <v>0</v>
      </c>
      <c r="AC87" s="5" t="b">
        <f t="shared" si="35"/>
        <v>0</v>
      </c>
      <c r="AD87" s="5" t="b">
        <f t="shared" si="35"/>
        <v>0</v>
      </c>
      <c r="AE87" s="5" t="b">
        <f t="shared" si="35"/>
        <v>0</v>
      </c>
      <c r="AF87" s="5" t="b">
        <f t="shared" si="35"/>
        <v>0</v>
      </c>
      <c r="AG87" s="5" t="b">
        <f t="shared" si="35"/>
        <v>0</v>
      </c>
      <c r="AH87" s="5" t="b">
        <f t="shared" si="35"/>
        <v>0</v>
      </c>
      <c r="AI87" s="5" t="b">
        <f t="shared" si="35"/>
        <v>0</v>
      </c>
      <c r="AJ87" s="5" t="b">
        <f t="shared" si="35"/>
        <v>0</v>
      </c>
      <c r="AK87" s="5" t="b">
        <f t="shared" si="35"/>
        <v>0</v>
      </c>
      <c r="AL87" s="5" t="b">
        <f t="shared" si="35"/>
        <v>0</v>
      </c>
      <c r="AM87" s="5" t="b">
        <f t="shared" si="35"/>
        <v>0</v>
      </c>
      <c r="AN87" s="5" t="b">
        <f t="shared" si="35"/>
        <v>0</v>
      </c>
      <c r="AO87" s="5" t="b">
        <f t="shared" si="35"/>
        <v>0</v>
      </c>
      <c r="AP87" s="5" t="b">
        <f t="shared" si="35"/>
        <v>0</v>
      </c>
      <c r="AQ87" s="5" t="b">
        <f t="shared" si="35"/>
        <v>0</v>
      </c>
      <c r="AR87" s="5" t="b">
        <f t="shared" si="35"/>
        <v>0</v>
      </c>
      <c r="AS87" s="5" t="b">
        <f t="shared" si="35"/>
        <v>0</v>
      </c>
      <c r="AT87" s="5" t="b">
        <f t="shared" si="35"/>
        <v>0</v>
      </c>
      <c r="AU87" s="5" t="b">
        <f t="shared" si="35"/>
        <v>0</v>
      </c>
      <c r="AV87" s="5" t="b">
        <f t="shared" si="35"/>
        <v>0</v>
      </c>
      <c r="AW87" s="5" t="b">
        <f t="shared" si="35"/>
        <v>0</v>
      </c>
      <c r="AX87" s="5" t="b">
        <f t="shared" si="35"/>
        <v>0</v>
      </c>
      <c r="AY87" s="5" t="b">
        <f t="shared" si="35"/>
        <v>0</v>
      </c>
      <c r="AZ87" s="5" t="b">
        <f t="shared" si="35"/>
        <v>0</v>
      </c>
      <c r="BA87" s="5" t="b">
        <f t="shared" si="35"/>
        <v>0</v>
      </c>
      <c r="BB87" s="5" t="b">
        <f t="shared" si="35"/>
        <v>0</v>
      </c>
      <c r="BC87" s="5" t="b">
        <f t="shared" si="35"/>
        <v>0</v>
      </c>
      <c r="BD87" s="5" t="b">
        <f t="shared" si="35"/>
        <v>0</v>
      </c>
      <c r="BE87" s="5" t="b">
        <f t="shared" si="35"/>
        <v>0</v>
      </c>
      <c r="BF87" s="5" t="b">
        <f t="shared" si="35"/>
        <v>0</v>
      </c>
      <c r="BG87" s="5" t="b">
        <f t="shared" si="35"/>
        <v>0</v>
      </c>
      <c r="BH87" s="5" t="b">
        <f t="shared" si="35"/>
        <v>0</v>
      </c>
      <c r="BI87" s="5" t="b">
        <f t="shared" si="35"/>
        <v>0</v>
      </c>
      <c r="BJ87" s="5" t="b">
        <f t="shared" si="35"/>
        <v>0</v>
      </c>
      <c r="BK87" s="5" t="b">
        <f t="shared" si="35"/>
        <v>0</v>
      </c>
      <c r="BL87" s="5" t="b">
        <f t="shared" si="35"/>
        <v>0</v>
      </c>
      <c r="BM87" s="5" t="b">
        <f t="shared" si="35"/>
        <v>0</v>
      </c>
      <c r="BN87" s="5" t="b">
        <f t="shared" si="35"/>
        <v>0</v>
      </c>
      <c r="BO87" s="5" t="b">
        <f t="shared" si="35"/>
        <v>0</v>
      </c>
      <c r="BP87" s="5" t="b">
        <f t="shared" si="35"/>
        <v>1</v>
      </c>
      <c r="BQ87" s="5" t="b">
        <f t="shared" si="35"/>
        <v>1</v>
      </c>
      <c r="BR87" s="5" t="b">
        <f t="shared" si="35"/>
        <v>1</v>
      </c>
      <c r="BS87" s="5" t="b">
        <f t="shared" si="35"/>
        <v>1</v>
      </c>
      <c r="BT87" s="5" t="b">
        <f t="shared" si="35"/>
        <v>1</v>
      </c>
      <c r="BU87" s="5" t="b">
        <f t="shared" si="35"/>
        <v>1</v>
      </c>
      <c r="BV87" s="5" t="b">
        <f t="shared" si="35"/>
        <v>1</v>
      </c>
      <c r="BW87" s="5" t="b">
        <f t="shared" si="35"/>
        <v>1</v>
      </c>
      <c r="BX87" s="5" t="b">
        <f t="shared" si="35"/>
        <v>1</v>
      </c>
      <c r="BY87" s="5" t="b">
        <f t="shared" si="35"/>
        <v>1</v>
      </c>
      <c r="BZ87" s="5" t="b">
        <f t="shared" si="35"/>
        <v>1</v>
      </c>
      <c r="CA87" s="5" t="b">
        <f t="shared" si="35"/>
        <v>1</v>
      </c>
      <c r="CB87" s="5" t="b">
        <f t="shared" si="35"/>
        <v>1</v>
      </c>
      <c r="CC87" s="5" t="b">
        <f t="shared" si="35"/>
        <v>1</v>
      </c>
      <c r="CD87" s="5" t="b">
        <f t="shared" si="35"/>
        <v>1</v>
      </c>
      <c r="CE87" s="5" t="b">
        <f t="shared" si="35"/>
        <v>1</v>
      </c>
      <c r="CF87" s="5" t="b">
        <f t="shared" si="35"/>
        <v>1</v>
      </c>
      <c r="CG87" s="5" t="b">
        <f t="shared" si="35"/>
        <v>1</v>
      </c>
      <c r="CH87" s="5" t="b">
        <f t="shared" si="35"/>
        <v>1</v>
      </c>
      <c r="CI87" s="5" t="b">
        <f t="shared" si="35"/>
        <v>1</v>
      </c>
      <c r="CJ87" s="5" t="b">
        <f t="shared" si="35"/>
        <v>1</v>
      </c>
      <c r="CK87" s="5" t="b">
        <f t="shared" si="35"/>
        <v>1</v>
      </c>
      <c r="CL87" s="5" t="b">
        <f t="shared" si="35"/>
        <v>1</v>
      </c>
      <c r="CM87" s="5" t="b">
        <f t="shared" si="35"/>
        <v>1</v>
      </c>
      <c r="CN87" s="5" t="b">
        <f t="shared" si="35"/>
        <v>1</v>
      </c>
      <c r="CO87" s="5" t="b">
        <f t="shared" si="35"/>
        <v>1</v>
      </c>
      <c r="CP87" s="5" t="b">
        <f t="shared" si="35"/>
        <v>1</v>
      </c>
      <c r="CQ87" s="5" t="b">
        <f t="shared" si="35"/>
        <v>1</v>
      </c>
      <c r="CR87" s="5" t="b">
        <f t="shared" si="35"/>
        <v>1</v>
      </c>
      <c r="CS87" s="5" t="b">
        <f t="shared" si="35"/>
        <v>1</v>
      </c>
      <c r="CT87" s="5" t="b">
        <f t="shared" si="35"/>
        <v>1</v>
      </c>
      <c r="CU87" s="5" t="b">
        <f t="shared" si="35"/>
        <v>1</v>
      </c>
      <c r="CV87" s="5" t="b">
        <f t="shared" si="35"/>
        <v>1</v>
      </c>
      <c r="CW87" s="5" t="b">
        <f t="shared" si="35"/>
        <v>1</v>
      </c>
      <c r="CX87" s="5" t="b">
        <f t="shared" si="35"/>
        <v>1</v>
      </c>
      <c r="CY87" s="5" t="b">
        <f t="shared" si="35"/>
        <v>1</v>
      </c>
      <c r="CZ87" s="5" t="b">
        <f t="shared" si="35"/>
        <v>1</v>
      </c>
      <c r="DA87" s="5" t="b">
        <f t="shared" si="35"/>
        <v>1</v>
      </c>
      <c r="DB87" s="5" t="b">
        <f t="shared" si="35"/>
        <v>1</v>
      </c>
      <c r="DC87" s="5" t="b">
        <f t="shared" si="35"/>
        <v>1</v>
      </c>
      <c r="DD87" s="5" t="b">
        <f t="shared" si="35"/>
        <v>1</v>
      </c>
      <c r="DE87" s="5" t="b">
        <f t="shared" si="35"/>
        <v>1</v>
      </c>
      <c r="DF87" s="5" t="b">
        <f t="shared" si="35"/>
        <v>1</v>
      </c>
    </row>
    <row r="88">
      <c r="A88" s="3" t="s">
        <v>89</v>
      </c>
      <c r="B88" s="2">
        <v>81.0</v>
      </c>
      <c r="C88" s="4">
        <f t="shared" si="2"/>
        <v>16</v>
      </c>
      <c r="D88" s="4">
        <f t="shared" si="3"/>
        <v>1</v>
      </c>
      <c r="E88" s="4">
        <f>IFERROR(__xludf.DUMMYFUNCTION("SPLIT(A88,"" "")"),34.0)</f>
        <v>34</v>
      </c>
      <c r="F88" s="4">
        <f>IFERROR(__xludf.DUMMYFUNCTION("""COMPUTED_VALUE"""),17.0)</f>
        <v>17</v>
      </c>
      <c r="G88" s="4">
        <f>IFERROR(__xludf.DUMMYFUNCTION("""COMPUTED_VALUE"""),43.0)</f>
        <v>43</v>
      </c>
      <c r="H88" s="4">
        <f>IFERROR(__xludf.DUMMYFUNCTION("""COMPUTED_VALUE"""),96.0)</f>
        <v>96</v>
      </c>
      <c r="I88" s="4">
        <f>IFERROR(__xludf.DUMMYFUNCTION("""COMPUTED_VALUE"""),57.0)</f>
        <v>57</v>
      </c>
      <c r="K88" s="4" t="str">
        <f>IF(K87,SUMOFUNMARKED(E87:I91,$K$6)*LASTCALLED($K$6),)</f>
        <v/>
      </c>
      <c r="L88" s="4" t="str">
        <f t="shared" ref="L88:DF88" si="36">IF(AND(L87,NOT(K87)),SUMOFUNMARKED($E87:$I91,$K$6:L$6)*LASTCALLED($K$6:L$6),)</f>
        <v/>
      </c>
      <c r="M88" s="4" t="str">
        <f t="shared" si="36"/>
        <v/>
      </c>
      <c r="N88" s="4" t="str">
        <f t="shared" si="36"/>
        <v/>
      </c>
      <c r="O88" s="4" t="str">
        <f t="shared" si="36"/>
        <v/>
      </c>
      <c r="P88" s="4" t="str">
        <f t="shared" si="36"/>
        <v/>
      </c>
      <c r="Q88" s="4" t="str">
        <f t="shared" si="36"/>
        <v/>
      </c>
      <c r="R88" s="4" t="str">
        <f t="shared" si="36"/>
        <v/>
      </c>
      <c r="S88" s="4" t="str">
        <f t="shared" si="36"/>
        <v/>
      </c>
      <c r="T88" s="4" t="str">
        <f t="shared" si="36"/>
        <v/>
      </c>
      <c r="U88" s="4" t="str">
        <f t="shared" si="36"/>
        <v/>
      </c>
      <c r="V88" s="4" t="str">
        <f t="shared" si="36"/>
        <v/>
      </c>
      <c r="W88" s="4" t="str">
        <f t="shared" si="36"/>
        <v/>
      </c>
      <c r="X88" s="4" t="str">
        <f t="shared" si="36"/>
        <v/>
      </c>
      <c r="Y88" s="4" t="str">
        <f t="shared" si="36"/>
        <v/>
      </c>
      <c r="Z88" s="4" t="str">
        <f t="shared" si="36"/>
        <v/>
      </c>
      <c r="AA88" s="4" t="str">
        <f t="shared" si="36"/>
        <v/>
      </c>
      <c r="AB88" s="4" t="str">
        <f t="shared" si="36"/>
        <v/>
      </c>
      <c r="AC88" s="4" t="str">
        <f t="shared" si="36"/>
        <v/>
      </c>
      <c r="AD88" s="4" t="str">
        <f t="shared" si="36"/>
        <v/>
      </c>
      <c r="AE88" s="4" t="str">
        <f t="shared" si="36"/>
        <v/>
      </c>
      <c r="AF88" s="4" t="str">
        <f t="shared" si="36"/>
        <v/>
      </c>
      <c r="AG88" s="4" t="str">
        <f t="shared" si="36"/>
        <v/>
      </c>
      <c r="AH88" s="4" t="str">
        <f t="shared" si="36"/>
        <v/>
      </c>
      <c r="AI88" s="4" t="str">
        <f t="shared" si="36"/>
        <v/>
      </c>
      <c r="AJ88" s="4" t="str">
        <f t="shared" si="36"/>
        <v/>
      </c>
      <c r="AK88" s="4" t="str">
        <f t="shared" si="36"/>
        <v/>
      </c>
      <c r="AL88" s="4" t="str">
        <f t="shared" si="36"/>
        <v/>
      </c>
      <c r="AM88" s="4" t="str">
        <f t="shared" si="36"/>
        <v/>
      </c>
      <c r="AN88" s="4" t="str">
        <f t="shared" si="36"/>
        <v/>
      </c>
      <c r="AO88" s="4" t="str">
        <f t="shared" si="36"/>
        <v/>
      </c>
      <c r="AP88" s="4" t="str">
        <f t="shared" si="36"/>
        <v/>
      </c>
      <c r="AQ88" s="4" t="str">
        <f t="shared" si="36"/>
        <v/>
      </c>
      <c r="AR88" s="4" t="str">
        <f t="shared" si="36"/>
        <v/>
      </c>
      <c r="AS88" s="4" t="str">
        <f t="shared" si="36"/>
        <v/>
      </c>
      <c r="AT88" s="4" t="str">
        <f t="shared" si="36"/>
        <v/>
      </c>
      <c r="AU88" s="4" t="str">
        <f t="shared" si="36"/>
        <v/>
      </c>
      <c r="AV88" s="4" t="str">
        <f t="shared" si="36"/>
        <v/>
      </c>
      <c r="AW88" s="4" t="str">
        <f t="shared" si="36"/>
        <v/>
      </c>
      <c r="AX88" s="4" t="str">
        <f t="shared" si="36"/>
        <v/>
      </c>
      <c r="AY88" s="4" t="str">
        <f t="shared" si="36"/>
        <v/>
      </c>
      <c r="AZ88" s="4" t="str">
        <f t="shared" si="36"/>
        <v/>
      </c>
      <c r="BA88" s="4" t="str">
        <f t="shared" si="36"/>
        <v/>
      </c>
      <c r="BB88" s="4" t="str">
        <f t="shared" si="36"/>
        <v/>
      </c>
      <c r="BC88" s="4" t="str">
        <f t="shared" si="36"/>
        <v/>
      </c>
      <c r="BD88" s="4" t="str">
        <f t="shared" si="36"/>
        <v/>
      </c>
      <c r="BE88" s="4" t="str">
        <f t="shared" si="36"/>
        <v/>
      </c>
      <c r="BF88" s="4" t="str">
        <f t="shared" si="36"/>
        <v/>
      </c>
      <c r="BG88" s="4" t="str">
        <f t="shared" si="36"/>
        <v/>
      </c>
      <c r="BH88" s="4" t="str">
        <f t="shared" si="36"/>
        <v/>
      </c>
      <c r="BI88" s="4" t="str">
        <f t="shared" si="36"/>
        <v/>
      </c>
      <c r="BJ88" s="4" t="str">
        <f t="shared" si="36"/>
        <v/>
      </c>
      <c r="BK88" s="4" t="str">
        <f t="shared" si="36"/>
        <v/>
      </c>
      <c r="BL88" s="4" t="str">
        <f t="shared" si="36"/>
        <v/>
      </c>
      <c r="BM88" s="4" t="str">
        <f t="shared" si="36"/>
        <v/>
      </c>
      <c r="BN88" s="4" t="str">
        <f t="shared" si="36"/>
        <v/>
      </c>
      <c r="BO88" s="4" t="str">
        <f t="shared" si="36"/>
        <v/>
      </c>
      <c r="BP88" s="4">
        <f t="shared" si="36"/>
        <v>39776</v>
      </c>
      <c r="BQ88" s="4" t="str">
        <f t="shared" si="36"/>
        <v/>
      </c>
      <c r="BR88" s="4" t="str">
        <f t="shared" si="36"/>
        <v/>
      </c>
      <c r="BS88" s="4" t="str">
        <f t="shared" si="36"/>
        <v/>
      </c>
      <c r="BT88" s="4" t="str">
        <f t="shared" si="36"/>
        <v/>
      </c>
      <c r="BU88" s="4" t="str">
        <f t="shared" si="36"/>
        <v/>
      </c>
      <c r="BV88" s="4" t="str">
        <f t="shared" si="36"/>
        <v/>
      </c>
      <c r="BW88" s="4" t="str">
        <f t="shared" si="36"/>
        <v/>
      </c>
      <c r="BX88" s="4" t="str">
        <f t="shared" si="36"/>
        <v/>
      </c>
      <c r="BY88" s="4" t="str">
        <f t="shared" si="36"/>
        <v/>
      </c>
      <c r="BZ88" s="4" t="str">
        <f t="shared" si="36"/>
        <v/>
      </c>
      <c r="CA88" s="4" t="str">
        <f t="shared" si="36"/>
        <v/>
      </c>
      <c r="CB88" s="4" t="str">
        <f t="shared" si="36"/>
        <v/>
      </c>
      <c r="CC88" s="4" t="str">
        <f t="shared" si="36"/>
        <v/>
      </c>
      <c r="CD88" s="4" t="str">
        <f t="shared" si="36"/>
        <v/>
      </c>
      <c r="CE88" s="4" t="str">
        <f t="shared" si="36"/>
        <v/>
      </c>
      <c r="CF88" s="4" t="str">
        <f t="shared" si="36"/>
        <v/>
      </c>
      <c r="CG88" s="4" t="str">
        <f t="shared" si="36"/>
        <v/>
      </c>
      <c r="CH88" s="4" t="str">
        <f t="shared" si="36"/>
        <v/>
      </c>
      <c r="CI88" s="4" t="str">
        <f t="shared" si="36"/>
        <v/>
      </c>
      <c r="CJ88" s="4" t="str">
        <f t="shared" si="36"/>
        <v/>
      </c>
      <c r="CK88" s="4" t="str">
        <f t="shared" si="36"/>
        <v/>
      </c>
      <c r="CL88" s="4" t="str">
        <f t="shared" si="36"/>
        <v/>
      </c>
      <c r="CM88" s="4" t="str">
        <f t="shared" si="36"/>
        <v/>
      </c>
      <c r="CN88" s="4" t="str">
        <f t="shared" si="36"/>
        <v/>
      </c>
      <c r="CO88" s="4" t="str">
        <f t="shared" si="36"/>
        <v/>
      </c>
      <c r="CP88" s="4" t="str">
        <f t="shared" si="36"/>
        <v/>
      </c>
      <c r="CQ88" s="4" t="str">
        <f t="shared" si="36"/>
        <v/>
      </c>
      <c r="CR88" s="4" t="str">
        <f t="shared" si="36"/>
        <v/>
      </c>
      <c r="CS88" s="4" t="str">
        <f t="shared" si="36"/>
        <v/>
      </c>
      <c r="CT88" s="4" t="str">
        <f t="shared" si="36"/>
        <v/>
      </c>
      <c r="CU88" s="4" t="str">
        <f t="shared" si="36"/>
        <v/>
      </c>
      <c r="CV88" s="4" t="str">
        <f t="shared" si="36"/>
        <v/>
      </c>
      <c r="CW88" s="4" t="str">
        <f t="shared" si="36"/>
        <v/>
      </c>
      <c r="CX88" s="4" t="str">
        <f t="shared" si="36"/>
        <v/>
      </c>
      <c r="CY88" s="4" t="str">
        <f t="shared" si="36"/>
        <v/>
      </c>
      <c r="CZ88" s="4" t="str">
        <f t="shared" si="36"/>
        <v/>
      </c>
      <c r="DA88" s="4" t="str">
        <f t="shared" si="36"/>
        <v/>
      </c>
      <c r="DB88" s="4" t="str">
        <f t="shared" si="36"/>
        <v/>
      </c>
      <c r="DC88" s="4" t="str">
        <f t="shared" si="36"/>
        <v/>
      </c>
      <c r="DD88" s="4" t="str">
        <f t="shared" si="36"/>
        <v/>
      </c>
      <c r="DE88" s="4" t="str">
        <f t="shared" si="36"/>
        <v/>
      </c>
      <c r="DF88" s="4" t="str">
        <f t="shared" si="36"/>
        <v/>
      </c>
    </row>
    <row r="89">
      <c r="A89" s="3" t="s">
        <v>90</v>
      </c>
      <c r="B89" s="2">
        <v>82.0</v>
      </c>
      <c r="C89" s="4">
        <f t="shared" si="2"/>
        <v>16</v>
      </c>
      <c r="D89" s="4">
        <f t="shared" si="3"/>
        <v>2</v>
      </c>
      <c r="E89" s="4">
        <f>IFERROR(__xludf.DUMMYFUNCTION("SPLIT(A89,"" "")"),37.0)</f>
        <v>37</v>
      </c>
      <c r="F89" s="4">
        <f>IFERROR(__xludf.DUMMYFUNCTION("""COMPUTED_VALUE"""),6.0)</f>
        <v>6</v>
      </c>
      <c r="G89" s="4">
        <f>IFERROR(__xludf.DUMMYFUNCTION("""COMPUTED_VALUE"""),33.0)</f>
        <v>33</v>
      </c>
      <c r="H89" s="4">
        <f>IFERROR(__xludf.DUMMYFUNCTION("""COMPUTED_VALUE"""),88.0)</f>
        <v>88</v>
      </c>
      <c r="I89" s="4">
        <f>IFERROR(__xludf.DUMMYFUNCTION("""COMPUTED_VALUE"""),28.0)</f>
        <v>28</v>
      </c>
      <c r="K89" s="6"/>
    </row>
    <row r="90">
      <c r="A90" s="3" t="s">
        <v>91</v>
      </c>
      <c r="B90" s="2">
        <v>83.0</v>
      </c>
      <c r="C90" s="4">
        <f t="shared" si="2"/>
        <v>16</v>
      </c>
      <c r="D90" s="4">
        <f t="shared" si="3"/>
        <v>3</v>
      </c>
      <c r="E90" s="4">
        <f>IFERROR(__xludf.DUMMYFUNCTION("SPLIT(A90,"" "")"),59.0)</f>
        <v>59</v>
      </c>
      <c r="F90" s="4">
        <f>IFERROR(__xludf.DUMMYFUNCTION("""COMPUTED_VALUE"""),48.0)</f>
        <v>48</v>
      </c>
      <c r="G90" s="4">
        <f>IFERROR(__xludf.DUMMYFUNCTION("""COMPUTED_VALUE"""),18.0)</f>
        <v>18</v>
      </c>
      <c r="H90" s="4">
        <f>IFERROR(__xludf.DUMMYFUNCTION("""COMPUTED_VALUE"""),22.0)</f>
        <v>22</v>
      </c>
      <c r="I90" s="4">
        <f>IFERROR(__xludf.DUMMYFUNCTION("""COMPUTED_VALUE"""),79.0)</f>
        <v>79</v>
      </c>
    </row>
    <row r="91">
      <c r="A91" s="3" t="s">
        <v>92</v>
      </c>
      <c r="B91" s="2">
        <v>84.0</v>
      </c>
      <c r="C91" s="4">
        <f t="shared" si="2"/>
        <v>16</v>
      </c>
      <c r="D91" s="4">
        <f t="shared" si="3"/>
        <v>4</v>
      </c>
      <c r="E91" s="4">
        <f>IFERROR(__xludf.DUMMYFUNCTION("SPLIT(A91,"" "")"),55.0)</f>
        <v>55</v>
      </c>
      <c r="F91" s="4">
        <f>IFERROR(__xludf.DUMMYFUNCTION("""COMPUTED_VALUE"""),52.0)</f>
        <v>52</v>
      </c>
      <c r="G91" s="4">
        <f>IFERROR(__xludf.DUMMYFUNCTION("""COMPUTED_VALUE"""),20.0)</f>
        <v>20</v>
      </c>
      <c r="H91" s="4">
        <f>IFERROR(__xludf.DUMMYFUNCTION("""COMPUTED_VALUE"""),2.0)</f>
        <v>2</v>
      </c>
      <c r="I91" s="4">
        <f>IFERROR(__xludf.DUMMYFUNCTION("""COMPUTED_VALUE"""),61.0)</f>
        <v>61</v>
      </c>
    </row>
    <row r="92">
      <c r="A92" s="3" t="s">
        <v>93</v>
      </c>
      <c r="B92" s="2">
        <v>85.0</v>
      </c>
      <c r="C92" s="4">
        <f t="shared" si="2"/>
        <v>17</v>
      </c>
      <c r="D92" s="4">
        <f t="shared" si="3"/>
        <v>0</v>
      </c>
      <c r="E92" s="4">
        <f>IFERROR(__xludf.DUMMYFUNCTION("SPLIT(A92,"" "")"),3.0)</f>
        <v>3</v>
      </c>
      <c r="F92" s="4">
        <f>IFERROR(__xludf.DUMMYFUNCTION("""COMPUTED_VALUE"""),99.0)</f>
        <v>99</v>
      </c>
      <c r="G92" s="4">
        <f>IFERROR(__xludf.DUMMYFUNCTION("""COMPUTED_VALUE"""),46.0)</f>
        <v>46</v>
      </c>
      <c r="H92" s="4">
        <f>IFERROR(__xludf.DUMMYFUNCTION("""COMPUTED_VALUE"""),7.0)</f>
        <v>7</v>
      </c>
      <c r="I92" s="4">
        <f>IFERROR(__xludf.DUMMYFUNCTION("""COMPUTED_VALUE"""),31.0)</f>
        <v>31</v>
      </c>
      <c r="K92" s="5" t="b">
        <f>BINGO(E92:I96,$K$6)</f>
        <v>0</v>
      </c>
      <c r="L92" s="5" t="b">
        <f t="shared" ref="L92:DF92" si="37">OR(K92, BINGO($E92:$I96,$K$6:L$6))</f>
        <v>0</v>
      </c>
      <c r="M92" s="5" t="b">
        <f t="shared" si="37"/>
        <v>0</v>
      </c>
      <c r="N92" s="5" t="b">
        <f t="shared" si="37"/>
        <v>0</v>
      </c>
      <c r="O92" s="5" t="b">
        <f t="shared" si="37"/>
        <v>0</v>
      </c>
      <c r="P92" s="5" t="b">
        <f t="shared" si="37"/>
        <v>0</v>
      </c>
      <c r="Q92" s="5" t="b">
        <f t="shared" si="37"/>
        <v>0</v>
      </c>
      <c r="R92" s="5" t="b">
        <f t="shared" si="37"/>
        <v>0</v>
      </c>
      <c r="S92" s="5" t="b">
        <f t="shared" si="37"/>
        <v>0</v>
      </c>
      <c r="T92" s="5" t="b">
        <f t="shared" si="37"/>
        <v>0</v>
      </c>
      <c r="U92" s="5" t="b">
        <f t="shared" si="37"/>
        <v>0</v>
      </c>
      <c r="V92" s="5" t="b">
        <f t="shared" si="37"/>
        <v>0</v>
      </c>
      <c r="W92" s="5" t="b">
        <f t="shared" si="37"/>
        <v>0</v>
      </c>
      <c r="X92" s="5" t="b">
        <f t="shared" si="37"/>
        <v>0</v>
      </c>
      <c r="Y92" s="5" t="b">
        <f t="shared" si="37"/>
        <v>0</v>
      </c>
      <c r="Z92" s="5" t="b">
        <f t="shared" si="37"/>
        <v>0</v>
      </c>
      <c r="AA92" s="5" t="b">
        <f t="shared" si="37"/>
        <v>0</v>
      </c>
      <c r="AB92" s="5" t="b">
        <f t="shared" si="37"/>
        <v>0</v>
      </c>
      <c r="AC92" s="5" t="b">
        <f t="shared" si="37"/>
        <v>0</v>
      </c>
      <c r="AD92" s="5" t="b">
        <f t="shared" si="37"/>
        <v>0</v>
      </c>
      <c r="AE92" s="5" t="b">
        <f t="shared" si="37"/>
        <v>0</v>
      </c>
      <c r="AF92" s="5" t="b">
        <f t="shared" si="37"/>
        <v>0</v>
      </c>
      <c r="AG92" s="5" t="b">
        <f t="shared" si="37"/>
        <v>0</v>
      </c>
      <c r="AH92" s="5" t="b">
        <f t="shared" si="37"/>
        <v>0</v>
      </c>
      <c r="AI92" s="5" t="b">
        <f t="shared" si="37"/>
        <v>0</v>
      </c>
      <c r="AJ92" s="5" t="b">
        <f t="shared" si="37"/>
        <v>0</v>
      </c>
      <c r="AK92" s="5" t="b">
        <f t="shared" si="37"/>
        <v>0</v>
      </c>
      <c r="AL92" s="5" t="b">
        <f t="shared" si="37"/>
        <v>0</v>
      </c>
      <c r="AM92" s="5" t="b">
        <f t="shared" si="37"/>
        <v>0</v>
      </c>
      <c r="AN92" s="5" t="b">
        <f t="shared" si="37"/>
        <v>0</v>
      </c>
      <c r="AO92" s="5" t="b">
        <f t="shared" si="37"/>
        <v>0</v>
      </c>
      <c r="AP92" s="5" t="b">
        <f t="shared" si="37"/>
        <v>0</v>
      </c>
      <c r="AQ92" s="5" t="b">
        <f t="shared" si="37"/>
        <v>0</v>
      </c>
      <c r="AR92" s="5" t="b">
        <f t="shared" si="37"/>
        <v>0</v>
      </c>
      <c r="AS92" s="5" t="b">
        <f t="shared" si="37"/>
        <v>0</v>
      </c>
      <c r="AT92" s="5" t="b">
        <f t="shared" si="37"/>
        <v>0</v>
      </c>
      <c r="AU92" s="5" t="b">
        <f t="shared" si="37"/>
        <v>0</v>
      </c>
      <c r="AV92" s="5" t="b">
        <f t="shared" si="37"/>
        <v>0</v>
      </c>
      <c r="AW92" s="5" t="b">
        <f t="shared" si="37"/>
        <v>0</v>
      </c>
      <c r="AX92" s="5" t="b">
        <f t="shared" si="37"/>
        <v>0</v>
      </c>
      <c r="AY92" s="5" t="b">
        <f t="shared" si="37"/>
        <v>0</v>
      </c>
      <c r="AZ92" s="5" t="b">
        <f t="shared" si="37"/>
        <v>0</v>
      </c>
      <c r="BA92" s="5" t="b">
        <f t="shared" si="37"/>
        <v>0</v>
      </c>
      <c r="BB92" s="5" t="b">
        <f t="shared" si="37"/>
        <v>0</v>
      </c>
      <c r="BC92" s="5" t="b">
        <f t="shared" si="37"/>
        <v>0</v>
      </c>
      <c r="BD92" s="5" t="b">
        <f t="shared" si="37"/>
        <v>0</v>
      </c>
      <c r="BE92" s="5" t="b">
        <f t="shared" si="37"/>
        <v>0</v>
      </c>
      <c r="BF92" s="5" t="b">
        <f t="shared" si="37"/>
        <v>0</v>
      </c>
      <c r="BG92" s="5" t="b">
        <f t="shared" si="37"/>
        <v>0</v>
      </c>
      <c r="BH92" s="5" t="b">
        <f t="shared" si="37"/>
        <v>0</v>
      </c>
      <c r="BI92" s="5" t="b">
        <f t="shared" si="37"/>
        <v>0</v>
      </c>
      <c r="BJ92" s="5" t="b">
        <f t="shared" si="37"/>
        <v>0</v>
      </c>
      <c r="BK92" s="5" t="b">
        <f t="shared" si="37"/>
        <v>0</v>
      </c>
      <c r="BL92" s="5" t="b">
        <f t="shared" si="37"/>
        <v>0</v>
      </c>
      <c r="BM92" s="5" t="b">
        <f t="shared" si="37"/>
        <v>0</v>
      </c>
      <c r="BN92" s="5" t="b">
        <f t="shared" si="37"/>
        <v>0</v>
      </c>
      <c r="BO92" s="5" t="b">
        <f t="shared" si="37"/>
        <v>0</v>
      </c>
      <c r="BP92" s="5" t="b">
        <f t="shared" si="37"/>
        <v>0</v>
      </c>
      <c r="BQ92" s="5" t="b">
        <f t="shared" si="37"/>
        <v>1</v>
      </c>
      <c r="BR92" s="5" t="b">
        <f t="shared" si="37"/>
        <v>1</v>
      </c>
      <c r="BS92" s="5" t="b">
        <f t="shared" si="37"/>
        <v>1</v>
      </c>
      <c r="BT92" s="5" t="b">
        <f t="shared" si="37"/>
        <v>1</v>
      </c>
      <c r="BU92" s="5" t="b">
        <f t="shared" si="37"/>
        <v>1</v>
      </c>
      <c r="BV92" s="5" t="b">
        <f t="shared" si="37"/>
        <v>1</v>
      </c>
      <c r="BW92" s="5" t="b">
        <f t="shared" si="37"/>
        <v>1</v>
      </c>
      <c r="BX92" s="5" t="b">
        <f t="shared" si="37"/>
        <v>1</v>
      </c>
      <c r="BY92" s="5" t="b">
        <f t="shared" si="37"/>
        <v>1</v>
      </c>
      <c r="BZ92" s="5" t="b">
        <f t="shared" si="37"/>
        <v>1</v>
      </c>
      <c r="CA92" s="5" t="b">
        <f t="shared" si="37"/>
        <v>1</v>
      </c>
      <c r="CB92" s="5" t="b">
        <f t="shared" si="37"/>
        <v>1</v>
      </c>
      <c r="CC92" s="5" t="b">
        <f t="shared" si="37"/>
        <v>1</v>
      </c>
      <c r="CD92" s="5" t="b">
        <f t="shared" si="37"/>
        <v>1</v>
      </c>
      <c r="CE92" s="5" t="b">
        <f t="shared" si="37"/>
        <v>1</v>
      </c>
      <c r="CF92" s="5" t="b">
        <f t="shared" si="37"/>
        <v>1</v>
      </c>
      <c r="CG92" s="5" t="b">
        <f t="shared" si="37"/>
        <v>1</v>
      </c>
      <c r="CH92" s="5" t="b">
        <f t="shared" si="37"/>
        <v>1</v>
      </c>
      <c r="CI92" s="5" t="b">
        <f t="shared" si="37"/>
        <v>1</v>
      </c>
      <c r="CJ92" s="5" t="b">
        <f t="shared" si="37"/>
        <v>1</v>
      </c>
      <c r="CK92" s="5" t="b">
        <f t="shared" si="37"/>
        <v>1</v>
      </c>
      <c r="CL92" s="5" t="b">
        <f t="shared" si="37"/>
        <v>1</v>
      </c>
      <c r="CM92" s="5" t="b">
        <f t="shared" si="37"/>
        <v>1</v>
      </c>
      <c r="CN92" s="5" t="b">
        <f t="shared" si="37"/>
        <v>1</v>
      </c>
      <c r="CO92" s="5" t="b">
        <f t="shared" si="37"/>
        <v>1</v>
      </c>
      <c r="CP92" s="5" t="b">
        <f t="shared" si="37"/>
        <v>1</v>
      </c>
      <c r="CQ92" s="5" t="b">
        <f t="shared" si="37"/>
        <v>1</v>
      </c>
      <c r="CR92" s="5" t="b">
        <f t="shared" si="37"/>
        <v>1</v>
      </c>
      <c r="CS92" s="5" t="b">
        <f t="shared" si="37"/>
        <v>1</v>
      </c>
      <c r="CT92" s="5" t="b">
        <f t="shared" si="37"/>
        <v>1</v>
      </c>
      <c r="CU92" s="5" t="b">
        <f t="shared" si="37"/>
        <v>1</v>
      </c>
      <c r="CV92" s="5" t="b">
        <f t="shared" si="37"/>
        <v>1</v>
      </c>
      <c r="CW92" s="5" t="b">
        <f t="shared" si="37"/>
        <v>1</v>
      </c>
      <c r="CX92" s="5" t="b">
        <f t="shared" si="37"/>
        <v>1</v>
      </c>
      <c r="CY92" s="5" t="b">
        <f t="shared" si="37"/>
        <v>1</v>
      </c>
      <c r="CZ92" s="5" t="b">
        <f t="shared" si="37"/>
        <v>1</v>
      </c>
      <c r="DA92" s="5" t="b">
        <f t="shared" si="37"/>
        <v>1</v>
      </c>
      <c r="DB92" s="5" t="b">
        <f t="shared" si="37"/>
        <v>1</v>
      </c>
      <c r="DC92" s="5" t="b">
        <f t="shared" si="37"/>
        <v>1</v>
      </c>
      <c r="DD92" s="5" t="b">
        <f t="shared" si="37"/>
        <v>1</v>
      </c>
      <c r="DE92" s="5" t="b">
        <f t="shared" si="37"/>
        <v>1</v>
      </c>
      <c r="DF92" s="5" t="b">
        <f t="shared" si="37"/>
        <v>1</v>
      </c>
    </row>
    <row r="93">
      <c r="A93" s="3" t="s">
        <v>94</v>
      </c>
      <c r="B93" s="2">
        <v>86.0</v>
      </c>
      <c r="C93" s="4">
        <f t="shared" si="2"/>
        <v>17</v>
      </c>
      <c r="D93" s="4">
        <f t="shared" si="3"/>
        <v>1</v>
      </c>
      <c r="E93" s="4">
        <f>IFERROR(__xludf.DUMMYFUNCTION("SPLIT(A93,"" "")"),61.0)</f>
        <v>61</v>
      </c>
      <c r="F93" s="4">
        <f>IFERROR(__xludf.DUMMYFUNCTION("""COMPUTED_VALUE"""),43.0)</f>
        <v>43</v>
      </c>
      <c r="G93" s="4">
        <f>IFERROR(__xludf.DUMMYFUNCTION("""COMPUTED_VALUE"""),17.0)</f>
        <v>17</v>
      </c>
      <c r="H93" s="4">
        <f>IFERROR(__xludf.DUMMYFUNCTION("""COMPUTED_VALUE"""),78.0)</f>
        <v>78</v>
      </c>
      <c r="I93" s="4">
        <f>IFERROR(__xludf.DUMMYFUNCTION("""COMPUTED_VALUE"""),4.0)</f>
        <v>4</v>
      </c>
      <c r="K93" s="4" t="str">
        <f>IF(K92,SUMOFUNMARKED(E92:I96,$K$6)*LASTCALLED($K$6),)</f>
        <v/>
      </c>
      <c r="L93" s="4" t="str">
        <f t="shared" ref="L93:DF93" si="38">IF(AND(L92,NOT(K92)),SUMOFUNMARKED($E92:$I96,$K$6:L$6)*LASTCALLED($K$6:L$6),)</f>
        <v/>
      </c>
      <c r="M93" s="4" t="str">
        <f t="shared" si="38"/>
        <v/>
      </c>
      <c r="N93" s="4" t="str">
        <f t="shared" si="38"/>
        <v/>
      </c>
      <c r="O93" s="4" t="str">
        <f t="shared" si="38"/>
        <v/>
      </c>
      <c r="P93" s="4" t="str">
        <f t="shared" si="38"/>
        <v/>
      </c>
      <c r="Q93" s="4" t="str">
        <f t="shared" si="38"/>
        <v/>
      </c>
      <c r="R93" s="4" t="str">
        <f t="shared" si="38"/>
        <v/>
      </c>
      <c r="S93" s="4" t="str">
        <f t="shared" si="38"/>
        <v/>
      </c>
      <c r="T93" s="4" t="str">
        <f t="shared" si="38"/>
        <v/>
      </c>
      <c r="U93" s="4" t="str">
        <f t="shared" si="38"/>
        <v/>
      </c>
      <c r="V93" s="4" t="str">
        <f t="shared" si="38"/>
        <v/>
      </c>
      <c r="W93" s="4" t="str">
        <f t="shared" si="38"/>
        <v/>
      </c>
      <c r="X93" s="4" t="str">
        <f t="shared" si="38"/>
        <v/>
      </c>
      <c r="Y93" s="4" t="str">
        <f t="shared" si="38"/>
        <v/>
      </c>
      <c r="Z93" s="4" t="str">
        <f t="shared" si="38"/>
        <v/>
      </c>
      <c r="AA93" s="4" t="str">
        <f t="shared" si="38"/>
        <v/>
      </c>
      <c r="AB93" s="4" t="str">
        <f t="shared" si="38"/>
        <v/>
      </c>
      <c r="AC93" s="4" t="str">
        <f t="shared" si="38"/>
        <v/>
      </c>
      <c r="AD93" s="4" t="str">
        <f t="shared" si="38"/>
        <v/>
      </c>
      <c r="AE93" s="4" t="str">
        <f t="shared" si="38"/>
        <v/>
      </c>
      <c r="AF93" s="4" t="str">
        <f t="shared" si="38"/>
        <v/>
      </c>
      <c r="AG93" s="4" t="str">
        <f t="shared" si="38"/>
        <v/>
      </c>
      <c r="AH93" s="4" t="str">
        <f t="shared" si="38"/>
        <v/>
      </c>
      <c r="AI93" s="4" t="str">
        <f t="shared" si="38"/>
        <v/>
      </c>
      <c r="AJ93" s="4" t="str">
        <f t="shared" si="38"/>
        <v/>
      </c>
      <c r="AK93" s="4" t="str">
        <f t="shared" si="38"/>
        <v/>
      </c>
      <c r="AL93" s="4" t="str">
        <f t="shared" si="38"/>
        <v/>
      </c>
      <c r="AM93" s="4" t="str">
        <f t="shared" si="38"/>
        <v/>
      </c>
      <c r="AN93" s="4" t="str">
        <f t="shared" si="38"/>
        <v/>
      </c>
      <c r="AO93" s="4" t="str">
        <f t="shared" si="38"/>
        <v/>
      </c>
      <c r="AP93" s="4" t="str">
        <f t="shared" si="38"/>
        <v/>
      </c>
      <c r="AQ93" s="4" t="str">
        <f t="shared" si="38"/>
        <v/>
      </c>
      <c r="AR93" s="4" t="str">
        <f t="shared" si="38"/>
        <v/>
      </c>
      <c r="AS93" s="4" t="str">
        <f t="shared" si="38"/>
        <v/>
      </c>
      <c r="AT93" s="4" t="str">
        <f t="shared" si="38"/>
        <v/>
      </c>
      <c r="AU93" s="4" t="str">
        <f t="shared" si="38"/>
        <v/>
      </c>
      <c r="AV93" s="4" t="str">
        <f t="shared" si="38"/>
        <v/>
      </c>
      <c r="AW93" s="4" t="str">
        <f t="shared" si="38"/>
        <v/>
      </c>
      <c r="AX93" s="4" t="str">
        <f t="shared" si="38"/>
        <v/>
      </c>
      <c r="AY93" s="4" t="str">
        <f t="shared" si="38"/>
        <v/>
      </c>
      <c r="AZ93" s="4" t="str">
        <f t="shared" si="38"/>
        <v/>
      </c>
      <c r="BA93" s="4" t="str">
        <f t="shared" si="38"/>
        <v/>
      </c>
      <c r="BB93" s="4" t="str">
        <f t="shared" si="38"/>
        <v/>
      </c>
      <c r="BC93" s="4" t="str">
        <f t="shared" si="38"/>
        <v/>
      </c>
      <c r="BD93" s="4" t="str">
        <f t="shared" si="38"/>
        <v/>
      </c>
      <c r="BE93" s="4" t="str">
        <f t="shared" si="38"/>
        <v/>
      </c>
      <c r="BF93" s="4" t="str">
        <f t="shared" si="38"/>
        <v/>
      </c>
      <c r="BG93" s="4" t="str">
        <f t="shared" si="38"/>
        <v/>
      </c>
      <c r="BH93" s="4" t="str">
        <f t="shared" si="38"/>
        <v/>
      </c>
      <c r="BI93" s="4" t="str">
        <f t="shared" si="38"/>
        <v/>
      </c>
      <c r="BJ93" s="4" t="str">
        <f t="shared" si="38"/>
        <v/>
      </c>
      <c r="BK93" s="4" t="str">
        <f t="shared" si="38"/>
        <v/>
      </c>
      <c r="BL93" s="4" t="str">
        <f t="shared" si="38"/>
        <v/>
      </c>
      <c r="BM93" s="4" t="str">
        <f t="shared" si="38"/>
        <v/>
      </c>
      <c r="BN93" s="4" t="str">
        <f t="shared" si="38"/>
        <v/>
      </c>
      <c r="BO93" s="4" t="str">
        <f t="shared" si="38"/>
        <v/>
      </c>
      <c r="BP93" s="4" t="str">
        <f t="shared" si="38"/>
        <v/>
      </c>
      <c r="BQ93" s="4">
        <f t="shared" si="38"/>
        <v>30576</v>
      </c>
      <c r="BR93" s="4" t="str">
        <f t="shared" si="38"/>
        <v/>
      </c>
      <c r="BS93" s="4" t="str">
        <f t="shared" si="38"/>
        <v/>
      </c>
      <c r="BT93" s="4" t="str">
        <f t="shared" si="38"/>
        <v/>
      </c>
      <c r="BU93" s="4" t="str">
        <f t="shared" si="38"/>
        <v/>
      </c>
      <c r="BV93" s="4" t="str">
        <f t="shared" si="38"/>
        <v/>
      </c>
      <c r="BW93" s="4" t="str">
        <f t="shared" si="38"/>
        <v/>
      </c>
      <c r="BX93" s="4" t="str">
        <f t="shared" si="38"/>
        <v/>
      </c>
      <c r="BY93" s="4" t="str">
        <f t="shared" si="38"/>
        <v/>
      </c>
      <c r="BZ93" s="4" t="str">
        <f t="shared" si="38"/>
        <v/>
      </c>
      <c r="CA93" s="4" t="str">
        <f t="shared" si="38"/>
        <v/>
      </c>
      <c r="CB93" s="4" t="str">
        <f t="shared" si="38"/>
        <v/>
      </c>
      <c r="CC93" s="4" t="str">
        <f t="shared" si="38"/>
        <v/>
      </c>
      <c r="CD93" s="4" t="str">
        <f t="shared" si="38"/>
        <v/>
      </c>
      <c r="CE93" s="4" t="str">
        <f t="shared" si="38"/>
        <v/>
      </c>
      <c r="CF93" s="4" t="str">
        <f t="shared" si="38"/>
        <v/>
      </c>
      <c r="CG93" s="4" t="str">
        <f t="shared" si="38"/>
        <v/>
      </c>
      <c r="CH93" s="4" t="str">
        <f t="shared" si="38"/>
        <v/>
      </c>
      <c r="CI93" s="4" t="str">
        <f t="shared" si="38"/>
        <v/>
      </c>
      <c r="CJ93" s="4" t="str">
        <f t="shared" si="38"/>
        <v/>
      </c>
      <c r="CK93" s="4" t="str">
        <f t="shared" si="38"/>
        <v/>
      </c>
      <c r="CL93" s="4" t="str">
        <f t="shared" si="38"/>
        <v/>
      </c>
      <c r="CM93" s="4" t="str">
        <f t="shared" si="38"/>
        <v/>
      </c>
      <c r="CN93" s="4" t="str">
        <f t="shared" si="38"/>
        <v/>
      </c>
      <c r="CO93" s="4" t="str">
        <f t="shared" si="38"/>
        <v/>
      </c>
      <c r="CP93" s="4" t="str">
        <f t="shared" si="38"/>
        <v/>
      </c>
      <c r="CQ93" s="4" t="str">
        <f t="shared" si="38"/>
        <v/>
      </c>
      <c r="CR93" s="4" t="str">
        <f t="shared" si="38"/>
        <v/>
      </c>
      <c r="CS93" s="4" t="str">
        <f t="shared" si="38"/>
        <v/>
      </c>
      <c r="CT93" s="4" t="str">
        <f t="shared" si="38"/>
        <v/>
      </c>
      <c r="CU93" s="4" t="str">
        <f t="shared" si="38"/>
        <v/>
      </c>
      <c r="CV93" s="4" t="str">
        <f t="shared" si="38"/>
        <v/>
      </c>
      <c r="CW93" s="4" t="str">
        <f t="shared" si="38"/>
        <v/>
      </c>
      <c r="CX93" s="4" t="str">
        <f t="shared" si="38"/>
        <v/>
      </c>
      <c r="CY93" s="4" t="str">
        <f t="shared" si="38"/>
        <v/>
      </c>
      <c r="CZ93" s="4" t="str">
        <f t="shared" si="38"/>
        <v/>
      </c>
      <c r="DA93" s="4" t="str">
        <f t="shared" si="38"/>
        <v/>
      </c>
      <c r="DB93" s="4" t="str">
        <f t="shared" si="38"/>
        <v/>
      </c>
      <c r="DC93" s="4" t="str">
        <f t="shared" si="38"/>
        <v/>
      </c>
      <c r="DD93" s="4" t="str">
        <f t="shared" si="38"/>
        <v/>
      </c>
      <c r="DE93" s="4" t="str">
        <f t="shared" si="38"/>
        <v/>
      </c>
      <c r="DF93" s="4" t="str">
        <f t="shared" si="38"/>
        <v/>
      </c>
    </row>
    <row r="94">
      <c r="A94" s="3" t="s">
        <v>95</v>
      </c>
      <c r="B94" s="2">
        <v>87.0</v>
      </c>
      <c r="C94" s="4">
        <f t="shared" si="2"/>
        <v>17</v>
      </c>
      <c r="D94" s="4">
        <f t="shared" si="3"/>
        <v>2</v>
      </c>
      <c r="E94" s="4">
        <f>IFERROR(__xludf.DUMMYFUNCTION("SPLIT(A94,"" "")"),59.0)</f>
        <v>59</v>
      </c>
      <c r="F94" s="4">
        <f>IFERROR(__xludf.DUMMYFUNCTION("""COMPUTED_VALUE"""),45.0)</f>
        <v>45</v>
      </c>
      <c r="G94" s="4">
        <f>IFERROR(__xludf.DUMMYFUNCTION("""COMPUTED_VALUE"""),47.0)</f>
        <v>47</v>
      </c>
      <c r="H94" s="4">
        <f>IFERROR(__xludf.DUMMYFUNCTION("""COMPUTED_VALUE"""),52.0)</f>
        <v>52</v>
      </c>
      <c r="I94" s="4">
        <f>IFERROR(__xludf.DUMMYFUNCTION("""COMPUTED_VALUE"""),10.0)</f>
        <v>10</v>
      </c>
      <c r="K94" s="6"/>
    </row>
    <row r="95">
      <c r="A95" s="3" t="s">
        <v>96</v>
      </c>
      <c r="B95" s="2">
        <v>88.0</v>
      </c>
      <c r="C95" s="4">
        <f t="shared" si="2"/>
        <v>17</v>
      </c>
      <c r="D95" s="4">
        <f t="shared" si="3"/>
        <v>3</v>
      </c>
      <c r="E95" s="4">
        <f>IFERROR(__xludf.DUMMYFUNCTION("SPLIT(A95,"" "")"),55.0)</f>
        <v>55</v>
      </c>
      <c r="F95" s="4">
        <f>IFERROR(__xludf.DUMMYFUNCTION("""COMPUTED_VALUE"""),95.0)</f>
        <v>95</v>
      </c>
      <c r="G95" s="4">
        <f>IFERROR(__xludf.DUMMYFUNCTION("""COMPUTED_VALUE"""),33.0)</f>
        <v>33</v>
      </c>
      <c r="H95" s="4">
        <f>IFERROR(__xludf.DUMMYFUNCTION("""COMPUTED_VALUE"""),9.0)</f>
        <v>9</v>
      </c>
      <c r="I95" s="4">
        <f>IFERROR(__xludf.DUMMYFUNCTION("""COMPUTED_VALUE"""),35.0)</f>
        <v>35</v>
      </c>
    </row>
    <row r="96">
      <c r="A96" s="3" t="s">
        <v>97</v>
      </c>
      <c r="B96" s="2">
        <v>89.0</v>
      </c>
      <c r="C96" s="4">
        <f t="shared" si="2"/>
        <v>17</v>
      </c>
      <c r="D96" s="4">
        <f t="shared" si="3"/>
        <v>4</v>
      </c>
      <c r="E96" s="4">
        <f>IFERROR(__xludf.DUMMYFUNCTION("SPLIT(A96,"" "")"),13.0)</f>
        <v>13</v>
      </c>
      <c r="F96" s="4">
        <f>IFERROR(__xludf.DUMMYFUNCTION("""COMPUTED_VALUE"""),8.0)</f>
        <v>8</v>
      </c>
      <c r="G96" s="4">
        <f>IFERROR(__xludf.DUMMYFUNCTION("""COMPUTED_VALUE"""),89.0)</f>
        <v>89</v>
      </c>
      <c r="H96" s="4">
        <f>IFERROR(__xludf.DUMMYFUNCTION("""COMPUTED_VALUE"""),73.0)</f>
        <v>73</v>
      </c>
      <c r="I96" s="4">
        <f>IFERROR(__xludf.DUMMYFUNCTION("""COMPUTED_VALUE"""),12.0)</f>
        <v>12</v>
      </c>
    </row>
    <row r="97">
      <c r="A97" s="3" t="s">
        <v>98</v>
      </c>
      <c r="B97" s="2">
        <v>90.0</v>
      </c>
      <c r="C97" s="4">
        <f t="shared" si="2"/>
        <v>18</v>
      </c>
      <c r="D97" s="4">
        <f t="shared" si="3"/>
        <v>0</v>
      </c>
      <c r="E97" s="4">
        <f>IFERROR(__xludf.DUMMYFUNCTION("SPLIT(A97,"" "")"),19.0)</f>
        <v>19</v>
      </c>
      <c r="F97" s="4">
        <f>IFERROR(__xludf.DUMMYFUNCTION("""COMPUTED_VALUE"""),58.0)</f>
        <v>58</v>
      </c>
      <c r="G97" s="4">
        <f>IFERROR(__xludf.DUMMYFUNCTION("""COMPUTED_VALUE"""),46.0)</f>
        <v>46</v>
      </c>
      <c r="H97" s="4">
        <f>IFERROR(__xludf.DUMMYFUNCTION("""COMPUTED_VALUE"""),56.0)</f>
        <v>56</v>
      </c>
      <c r="I97" s="4">
        <f>IFERROR(__xludf.DUMMYFUNCTION("""COMPUTED_VALUE"""),62.0)</f>
        <v>62</v>
      </c>
      <c r="K97" s="5" t="b">
        <f>BINGO(E97:I101,$K$6)</f>
        <v>0</v>
      </c>
      <c r="L97" s="5" t="b">
        <f t="shared" ref="L97:DF97" si="39">OR(K97, BINGO($E97:$I101,$K$6:L$6))</f>
        <v>0</v>
      </c>
      <c r="M97" s="5" t="b">
        <f t="shared" si="39"/>
        <v>0</v>
      </c>
      <c r="N97" s="5" t="b">
        <f t="shared" si="39"/>
        <v>0</v>
      </c>
      <c r="O97" s="5" t="b">
        <f t="shared" si="39"/>
        <v>0</v>
      </c>
      <c r="P97" s="5" t="b">
        <f t="shared" si="39"/>
        <v>0</v>
      </c>
      <c r="Q97" s="5" t="b">
        <f t="shared" si="39"/>
        <v>0</v>
      </c>
      <c r="R97" s="5" t="b">
        <f t="shared" si="39"/>
        <v>0</v>
      </c>
      <c r="S97" s="5" t="b">
        <f t="shared" si="39"/>
        <v>0</v>
      </c>
      <c r="T97" s="5" t="b">
        <f t="shared" si="39"/>
        <v>0</v>
      </c>
      <c r="U97" s="5" t="b">
        <f t="shared" si="39"/>
        <v>0</v>
      </c>
      <c r="V97" s="5" t="b">
        <f t="shared" si="39"/>
        <v>0</v>
      </c>
      <c r="W97" s="5" t="b">
        <f t="shared" si="39"/>
        <v>0</v>
      </c>
      <c r="X97" s="5" t="b">
        <f t="shared" si="39"/>
        <v>0</v>
      </c>
      <c r="Y97" s="5" t="b">
        <f t="shared" si="39"/>
        <v>0</v>
      </c>
      <c r="Z97" s="5" t="b">
        <f t="shared" si="39"/>
        <v>0</v>
      </c>
      <c r="AA97" s="5" t="b">
        <f t="shared" si="39"/>
        <v>0</v>
      </c>
      <c r="AB97" s="5" t="b">
        <f t="shared" si="39"/>
        <v>0</v>
      </c>
      <c r="AC97" s="5" t="b">
        <f t="shared" si="39"/>
        <v>0</v>
      </c>
      <c r="AD97" s="5" t="b">
        <f t="shared" si="39"/>
        <v>0</v>
      </c>
      <c r="AE97" s="5" t="b">
        <f t="shared" si="39"/>
        <v>0</v>
      </c>
      <c r="AF97" s="5" t="b">
        <f t="shared" si="39"/>
        <v>0</v>
      </c>
      <c r="AG97" s="5" t="b">
        <f t="shared" si="39"/>
        <v>0</v>
      </c>
      <c r="AH97" s="5" t="b">
        <f t="shared" si="39"/>
        <v>0</v>
      </c>
      <c r="AI97" s="5" t="b">
        <f t="shared" si="39"/>
        <v>0</v>
      </c>
      <c r="AJ97" s="5" t="b">
        <f t="shared" si="39"/>
        <v>0</v>
      </c>
      <c r="AK97" s="5" t="b">
        <f t="shared" si="39"/>
        <v>0</v>
      </c>
      <c r="AL97" s="5" t="b">
        <f t="shared" si="39"/>
        <v>0</v>
      </c>
      <c r="AM97" s="5" t="b">
        <f t="shared" si="39"/>
        <v>0</v>
      </c>
      <c r="AN97" s="5" t="b">
        <f t="shared" si="39"/>
        <v>0</v>
      </c>
      <c r="AO97" s="5" t="b">
        <f t="shared" si="39"/>
        <v>0</v>
      </c>
      <c r="AP97" s="5" t="b">
        <f t="shared" si="39"/>
        <v>0</v>
      </c>
      <c r="AQ97" s="5" t="b">
        <f t="shared" si="39"/>
        <v>0</v>
      </c>
      <c r="AR97" s="5" t="b">
        <f t="shared" si="39"/>
        <v>0</v>
      </c>
      <c r="AS97" s="5" t="b">
        <f t="shared" si="39"/>
        <v>0</v>
      </c>
      <c r="AT97" s="5" t="b">
        <f t="shared" si="39"/>
        <v>0</v>
      </c>
      <c r="AU97" s="5" t="b">
        <f t="shared" si="39"/>
        <v>0</v>
      </c>
      <c r="AV97" s="5" t="b">
        <f t="shared" si="39"/>
        <v>0</v>
      </c>
      <c r="AW97" s="5" t="b">
        <f t="shared" si="39"/>
        <v>0</v>
      </c>
      <c r="AX97" s="5" t="b">
        <f t="shared" si="39"/>
        <v>0</v>
      </c>
      <c r="AY97" s="5" t="b">
        <f t="shared" si="39"/>
        <v>0</v>
      </c>
      <c r="AZ97" s="5" t="b">
        <f t="shared" si="39"/>
        <v>0</v>
      </c>
      <c r="BA97" s="5" t="b">
        <f t="shared" si="39"/>
        <v>0</v>
      </c>
      <c r="BB97" s="5" t="b">
        <f t="shared" si="39"/>
        <v>0</v>
      </c>
      <c r="BC97" s="5" t="b">
        <f t="shared" si="39"/>
        <v>0</v>
      </c>
      <c r="BD97" s="5" t="b">
        <f t="shared" si="39"/>
        <v>0</v>
      </c>
      <c r="BE97" s="5" t="b">
        <f t="shared" si="39"/>
        <v>0</v>
      </c>
      <c r="BF97" s="5" t="b">
        <f t="shared" si="39"/>
        <v>0</v>
      </c>
      <c r="BG97" s="5" t="b">
        <f t="shared" si="39"/>
        <v>0</v>
      </c>
      <c r="BH97" s="5" t="b">
        <f t="shared" si="39"/>
        <v>0</v>
      </c>
      <c r="BI97" s="5" t="b">
        <f t="shared" si="39"/>
        <v>0</v>
      </c>
      <c r="BJ97" s="5" t="b">
        <f t="shared" si="39"/>
        <v>0</v>
      </c>
      <c r="BK97" s="5" t="b">
        <f t="shared" si="39"/>
        <v>0</v>
      </c>
      <c r="BL97" s="5" t="b">
        <f t="shared" si="39"/>
        <v>0</v>
      </c>
      <c r="BM97" s="5" t="b">
        <f t="shared" si="39"/>
        <v>0</v>
      </c>
      <c r="BN97" s="5" t="b">
        <f t="shared" si="39"/>
        <v>0</v>
      </c>
      <c r="BO97" s="5" t="b">
        <f t="shared" si="39"/>
        <v>0</v>
      </c>
      <c r="BP97" s="5" t="b">
        <f t="shared" si="39"/>
        <v>0</v>
      </c>
      <c r="BQ97" s="5" t="b">
        <f t="shared" si="39"/>
        <v>0</v>
      </c>
      <c r="BR97" s="5" t="b">
        <f t="shared" si="39"/>
        <v>0</v>
      </c>
      <c r="BS97" s="5" t="b">
        <f t="shared" si="39"/>
        <v>0</v>
      </c>
      <c r="BT97" s="5" t="b">
        <f t="shared" si="39"/>
        <v>0</v>
      </c>
      <c r="BU97" s="5" t="b">
        <f t="shared" si="39"/>
        <v>0</v>
      </c>
      <c r="BV97" s="5" t="b">
        <f t="shared" si="39"/>
        <v>0</v>
      </c>
      <c r="BW97" s="5" t="b">
        <f t="shared" si="39"/>
        <v>0</v>
      </c>
      <c r="BX97" s="5" t="b">
        <f t="shared" si="39"/>
        <v>0</v>
      </c>
      <c r="BY97" s="5" t="b">
        <f t="shared" si="39"/>
        <v>0</v>
      </c>
      <c r="BZ97" s="5" t="b">
        <f t="shared" si="39"/>
        <v>0</v>
      </c>
      <c r="CA97" s="5" t="b">
        <f t="shared" si="39"/>
        <v>0</v>
      </c>
      <c r="CB97" s="5" t="b">
        <f t="shared" si="39"/>
        <v>1</v>
      </c>
      <c r="CC97" s="5" t="b">
        <f t="shared" si="39"/>
        <v>1</v>
      </c>
      <c r="CD97" s="5" t="b">
        <f t="shared" si="39"/>
        <v>1</v>
      </c>
      <c r="CE97" s="5" t="b">
        <f t="shared" si="39"/>
        <v>1</v>
      </c>
      <c r="CF97" s="5" t="b">
        <f t="shared" si="39"/>
        <v>1</v>
      </c>
      <c r="CG97" s="5" t="b">
        <f t="shared" si="39"/>
        <v>1</v>
      </c>
      <c r="CH97" s="5" t="b">
        <f t="shared" si="39"/>
        <v>1</v>
      </c>
      <c r="CI97" s="5" t="b">
        <f t="shared" si="39"/>
        <v>1</v>
      </c>
      <c r="CJ97" s="5" t="b">
        <f t="shared" si="39"/>
        <v>1</v>
      </c>
      <c r="CK97" s="5" t="b">
        <f t="shared" si="39"/>
        <v>1</v>
      </c>
      <c r="CL97" s="5" t="b">
        <f t="shared" si="39"/>
        <v>1</v>
      </c>
      <c r="CM97" s="5" t="b">
        <f t="shared" si="39"/>
        <v>1</v>
      </c>
      <c r="CN97" s="5" t="b">
        <f t="shared" si="39"/>
        <v>1</v>
      </c>
      <c r="CO97" s="5" t="b">
        <f t="shared" si="39"/>
        <v>1</v>
      </c>
      <c r="CP97" s="5" t="b">
        <f t="shared" si="39"/>
        <v>1</v>
      </c>
      <c r="CQ97" s="5" t="b">
        <f t="shared" si="39"/>
        <v>1</v>
      </c>
      <c r="CR97" s="5" t="b">
        <f t="shared" si="39"/>
        <v>1</v>
      </c>
      <c r="CS97" s="5" t="b">
        <f t="shared" si="39"/>
        <v>1</v>
      </c>
      <c r="CT97" s="5" t="b">
        <f t="shared" si="39"/>
        <v>1</v>
      </c>
      <c r="CU97" s="5" t="b">
        <f t="shared" si="39"/>
        <v>1</v>
      </c>
      <c r="CV97" s="5" t="b">
        <f t="shared" si="39"/>
        <v>1</v>
      </c>
      <c r="CW97" s="5" t="b">
        <f t="shared" si="39"/>
        <v>1</v>
      </c>
      <c r="CX97" s="5" t="b">
        <f t="shared" si="39"/>
        <v>1</v>
      </c>
      <c r="CY97" s="5" t="b">
        <f t="shared" si="39"/>
        <v>1</v>
      </c>
      <c r="CZ97" s="5" t="b">
        <f t="shared" si="39"/>
        <v>1</v>
      </c>
      <c r="DA97" s="5" t="b">
        <f t="shared" si="39"/>
        <v>1</v>
      </c>
      <c r="DB97" s="5" t="b">
        <f t="shared" si="39"/>
        <v>1</v>
      </c>
      <c r="DC97" s="5" t="b">
        <f t="shared" si="39"/>
        <v>1</v>
      </c>
      <c r="DD97" s="5" t="b">
        <f t="shared" si="39"/>
        <v>1</v>
      </c>
      <c r="DE97" s="5" t="b">
        <f t="shared" si="39"/>
        <v>1</v>
      </c>
      <c r="DF97" s="5" t="b">
        <f t="shared" si="39"/>
        <v>1</v>
      </c>
    </row>
    <row r="98">
      <c r="A98" s="3" t="s">
        <v>99</v>
      </c>
      <c r="B98" s="2">
        <v>91.0</v>
      </c>
      <c r="C98" s="4">
        <f t="shared" si="2"/>
        <v>18</v>
      </c>
      <c r="D98" s="4">
        <f t="shared" si="3"/>
        <v>1</v>
      </c>
      <c r="E98" s="4">
        <f>IFERROR(__xludf.DUMMYFUNCTION("SPLIT(A98,"" "")"),11.0)</f>
        <v>11</v>
      </c>
      <c r="F98" s="4">
        <f>IFERROR(__xludf.DUMMYFUNCTION("""COMPUTED_VALUE"""),72.0)</f>
        <v>72</v>
      </c>
      <c r="G98" s="4">
        <f>IFERROR(__xludf.DUMMYFUNCTION("""COMPUTED_VALUE"""),82.0)</f>
        <v>82</v>
      </c>
      <c r="H98" s="4">
        <f>IFERROR(__xludf.DUMMYFUNCTION("""COMPUTED_VALUE"""),0.0)</f>
        <v>0</v>
      </c>
      <c r="I98" s="4">
        <f>IFERROR(__xludf.DUMMYFUNCTION("""COMPUTED_VALUE"""),12.0)</f>
        <v>12</v>
      </c>
      <c r="K98" s="4" t="str">
        <f>IF(K97,SUMOFUNMARKED(E97:I101,$K$6)*LASTCALLED($K$6),)</f>
        <v/>
      </c>
      <c r="L98" s="4" t="str">
        <f t="shared" ref="L98:DF98" si="40">IF(AND(L97,NOT(K97)),SUMOFUNMARKED($E97:$I101,$K$6:L$6)*LASTCALLED($K$6:L$6),)</f>
        <v/>
      </c>
      <c r="M98" s="4" t="str">
        <f t="shared" si="40"/>
        <v/>
      </c>
      <c r="N98" s="4" t="str">
        <f t="shared" si="40"/>
        <v/>
      </c>
      <c r="O98" s="4" t="str">
        <f t="shared" si="40"/>
        <v/>
      </c>
      <c r="P98" s="4" t="str">
        <f t="shared" si="40"/>
        <v/>
      </c>
      <c r="Q98" s="4" t="str">
        <f t="shared" si="40"/>
        <v/>
      </c>
      <c r="R98" s="4" t="str">
        <f t="shared" si="40"/>
        <v/>
      </c>
      <c r="S98" s="4" t="str">
        <f t="shared" si="40"/>
        <v/>
      </c>
      <c r="T98" s="4" t="str">
        <f t="shared" si="40"/>
        <v/>
      </c>
      <c r="U98" s="4" t="str">
        <f t="shared" si="40"/>
        <v/>
      </c>
      <c r="V98" s="4" t="str">
        <f t="shared" si="40"/>
        <v/>
      </c>
      <c r="W98" s="4" t="str">
        <f t="shared" si="40"/>
        <v/>
      </c>
      <c r="X98" s="4" t="str">
        <f t="shared" si="40"/>
        <v/>
      </c>
      <c r="Y98" s="4" t="str">
        <f t="shared" si="40"/>
        <v/>
      </c>
      <c r="Z98" s="4" t="str">
        <f t="shared" si="40"/>
        <v/>
      </c>
      <c r="AA98" s="4" t="str">
        <f t="shared" si="40"/>
        <v/>
      </c>
      <c r="AB98" s="4" t="str">
        <f t="shared" si="40"/>
        <v/>
      </c>
      <c r="AC98" s="4" t="str">
        <f t="shared" si="40"/>
        <v/>
      </c>
      <c r="AD98" s="4" t="str">
        <f t="shared" si="40"/>
        <v/>
      </c>
      <c r="AE98" s="4" t="str">
        <f t="shared" si="40"/>
        <v/>
      </c>
      <c r="AF98" s="4" t="str">
        <f t="shared" si="40"/>
        <v/>
      </c>
      <c r="AG98" s="4" t="str">
        <f t="shared" si="40"/>
        <v/>
      </c>
      <c r="AH98" s="4" t="str">
        <f t="shared" si="40"/>
        <v/>
      </c>
      <c r="AI98" s="4" t="str">
        <f t="shared" si="40"/>
        <v/>
      </c>
      <c r="AJ98" s="4" t="str">
        <f t="shared" si="40"/>
        <v/>
      </c>
      <c r="AK98" s="4" t="str">
        <f t="shared" si="40"/>
        <v/>
      </c>
      <c r="AL98" s="4" t="str">
        <f t="shared" si="40"/>
        <v/>
      </c>
      <c r="AM98" s="4" t="str">
        <f t="shared" si="40"/>
        <v/>
      </c>
      <c r="AN98" s="4" t="str">
        <f t="shared" si="40"/>
        <v/>
      </c>
      <c r="AO98" s="4" t="str">
        <f t="shared" si="40"/>
        <v/>
      </c>
      <c r="AP98" s="4" t="str">
        <f t="shared" si="40"/>
        <v/>
      </c>
      <c r="AQ98" s="4" t="str">
        <f t="shared" si="40"/>
        <v/>
      </c>
      <c r="AR98" s="4" t="str">
        <f t="shared" si="40"/>
        <v/>
      </c>
      <c r="AS98" s="4" t="str">
        <f t="shared" si="40"/>
        <v/>
      </c>
      <c r="AT98" s="4" t="str">
        <f t="shared" si="40"/>
        <v/>
      </c>
      <c r="AU98" s="4" t="str">
        <f t="shared" si="40"/>
        <v/>
      </c>
      <c r="AV98" s="4" t="str">
        <f t="shared" si="40"/>
        <v/>
      </c>
      <c r="AW98" s="4" t="str">
        <f t="shared" si="40"/>
        <v/>
      </c>
      <c r="AX98" s="4" t="str">
        <f t="shared" si="40"/>
        <v/>
      </c>
      <c r="AY98" s="4" t="str">
        <f t="shared" si="40"/>
        <v/>
      </c>
      <c r="AZ98" s="4" t="str">
        <f t="shared" si="40"/>
        <v/>
      </c>
      <c r="BA98" s="4" t="str">
        <f t="shared" si="40"/>
        <v/>
      </c>
      <c r="BB98" s="4" t="str">
        <f t="shared" si="40"/>
        <v/>
      </c>
      <c r="BC98" s="4" t="str">
        <f t="shared" si="40"/>
        <v/>
      </c>
      <c r="BD98" s="4" t="str">
        <f t="shared" si="40"/>
        <v/>
      </c>
      <c r="BE98" s="4" t="str">
        <f t="shared" si="40"/>
        <v/>
      </c>
      <c r="BF98" s="4" t="str">
        <f t="shared" si="40"/>
        <v/>
      </c>
      <c r="BG98" s="4" t="str">
        <f t="shared" si="40"/>
        <v/>
      </c>
      <c r="BH98" s="4" t="str">
        <f t="shared" si="40"/>
        <v/>
      </c>
      <c r="BI98" s="4" t="str">
        <f t="shared" si="40"/>
        <v/>
      </c>
      <c r="BJ98" s="4" t="str">
        <f t="shared" si="40"/>
        <v/>
      </c>
      <c r="BK98" s="4" t="str">
        <f t="shared" si="40"/>
        <v/>
      </c>
      <c r="BL98" s="4" t="str">
        <f t="shared" si="40"/>
        <v/>
      </c>
      <c r="BM98" s="4" t="str">
        <f t="shared" si="40"/>
        <v/>
      </c>
      <c r="BN98" s="4" t="str">
        <f t="shared" si="40"/>
        <v/>
      </c>
      <c r="BO98" s="4" t="str">
        <f t="shared" si="40"/>
        <v/>
      </c>
      <c r="BP98" s="4" t="str">
        <f t="shared" si="40"/>
        <v/>
      </c>
      <c r="BQ98" s="4" t="str">
        <f t="shared" si="40"/>
        <v/>
      </c>
      <c r="BR98" s="4" t="str">
        <f t="shared" si="40"/>
        <v/>
      </c>
      <c r="BS98" s="4" t="str">
        <f t="shared" si="40"/>
        <v/>
      </c>
      <c r="BT98" s="4" t="str">
        <f t="shared" si="40"/>
        <v/>
      </c>
      <c r="BU98" s="4" t="str">
        <f t="shared" si="40"/>
        <v/>
      </c>
      <c r="BV98" s="4" t="str">
        <f t="shared" si="40"/>
        <v/>
      </c>
      <c r="BW98" s="4" t="str">
        <f t="shared" si="40"/>
        <v/>
      </c>
      <c r="BX98" s="4" t="str">
        <f t="shared" si="40"/>
        <v/>
      </c>
      <c r="BY98" s="4" t="str">
        <f t="shared" si="40"/>
        <v/>
      </c>
      <c r="BZ98" s="4" t="str">
        <f t="shared" si="40"/>
        <v/>
      </c>
      <c r="CA98" s="4" t="str">
        <f t="shared" si="40"/>
        <v/>
      </c>
      <c r="CB98" s="4">
        <f t="shared" si="40"/>
        <v>21700</v>
      </c>
      <c r="CC98" s="4" t="str">
        <f t="shared" si="40"/>
        <v/>
      </c>
      <c r="CD98" s="4" t="str">
        <f t="shared" si="40"/>
        <v/>
      </c>
      <c r="CE98" s="4" t="str">
        <f t="shared" si="40"/>
        <v/>
      </c>
      <c r="CF98" s="4" t="str">
        <f t="shared" si="40"/>
        <v/>
      </c>
      <c r="CG98" s="4" t="str">
        <f t="shared" si="40"/>
        <v/>
      </c>
      <c r="CH98" s="4" t="str">
        <f t="shared" si="40"/>
        <v/>
      </c>
      <c r="CI98" s="4" t="str">
        <f t="shared" si="40"/>
        <v/>
      </c>
      <c r="CJ98" s="4" t="str">
        <f t="shared" si="40"/>
        <v/>
      </c>
      <c r="CK98" s="4" t="str">
        <f t="shared" si="40"/>
        <v/>
      </c>
      <c r="CL98" s="4" t="str">
        <f t="shared" si="40"/>
        <v/>
      </c>
      <c r="CM98" s="4" t="str">
        <f t="shared" si="40"/>
        <v/>
      </c>
      <c r="CN98" s="4" t="str">
        <f t="shared" si="40"/>
        <v/>
      </c>
      <c r="CO98" s="4" t="str">
        <f t="shared" si="40"/>
        <v/>
      </c>
      <c r="CP98" s="4" t="str">
        <f t="shared" si="40"/>
        <v/>
      </c>
      <c r="CQ98" s="4" t="str">
        <f t="shared" si="40"/>
        <v/>
      </c>
      <c r="CR98" s="4" t="str">
        <f t="shared" si="40"/>
        <v/>
      </c>
      <c r="CS98" s="4" t="str">
        <f t="shared" si="40"/>
        <v/>
      </c>
      <c r="CT98" s="4" t="str">
        <f t="shared" si="40"/>
        <v/>
      </c>
      <c r="CU98" s="4" t="str">
        <f t="shared" si="40"/>
        <v/>
      </c>
      <c r="CV98" s="4" t="str">
        <f t="shared" si="40"/>
        <v/>
      </c>
      <c r="CW98" s="4" t="str">
        <f t="shared" si="40"/>
        <v/>
      </c>
      <c r="CX98" s="4" t="str">
        <f t="shared" si="40"/>
        <v/>
      </c>
      <c r="CY98" s="4" t="str">
        <f t="shared" si="40"/>
        <v/>
      </c>
      <c r="CZ98" s="4" t="str">
        <f t="shared" si="40"/>
        <v/>
      </c>
      <c r="DA98" s="4" t="str">
        <f t="shared" si="40"/>
        <v/>
      </c>
      <c r="DB98" s="4" t="str">
        <f t="shared" si="40"/>
        <v/>
      </c>
      <c r="DC98" s="4" t="str">
        <f t="shared" si="40"/>
        <v/>
      </c>
      <c r="DD98" s="4" t="str">
        <f t="shared" si="40"/>
        <v/>
      </c>
      <c r="DE98" s="4" t="str">
        <f t="shared" si="40"/>
        <v/>
      </c>
      <c r="DF98" s="4" t="str">
        <f t="shared" si="40"/>
        <v/>
      </c>
    </row>
    <row r="99">
      <c r="A99" s="3" t="s">
        <v>100</v>
      </c>
      <c r="B99" s="2">
        <v>92.0</v>
      </c>
      <c r="C99" s="4">
        <f t="shared" si="2"/>
        <v>18</v>
      </c>
      <c r="D99" s="4">
        <f t="shared" si="3"/>
        <v>2</v>
      </c>
      <c r="E99" s="4">
        <f>IFERROR(__xludf.DUMMYFUNCTION("SPLIT(A99,"" "")"),92.0)</f>
        <v>92</v>
      </c>
      <c r="F99" s="4">
        <f>IFERROR(__xludf.DUMMYFUNCTION("""COMPUTED_VALUE"""),9.0)</f>
        <v>9</v>
      </c>
      <c r="G99" s="4">
        <f>IFERROR(__xludf.DUMMYFUNCTION("""COMPUTED_VALUE"""),70.0)</f>
        <v>70</v>
      </c>
      <c r="H99" s="4">
        <f>IFERROR(__xludf.DUMMYFUNCTION("""COMPUTED_VALUE"""),18.0)</f>
        <v>18</v>
      </c>
      <c r="I99" s="4">
        <f>IFERROR(__xludf.DUMMYFUNCTION("""COMPUTED_VALUE"""),65.0)</f>
        <v>65</v>
      </c>
      <c r="K99" s="6"/>
    </row>
    <row r="100">
      <c r="A100" s="3" t="s">
        <v>101</v>
      </c>
      <c r="B100" s="2">
        <v>93.0</v>
      </c>
      <c r="C100" s="4">
        <f t="shared" si="2"/>
        <v>18</v>
      </c>
      <c r="D100" s="4">
        <f t="shared" si="3"/>
        <v>3</v>
      </c>
      <c r="E100" s="4">
        <f>IFERROR(__xludf.DUMMYFUNCTION("SPLIT(A100,"" "")"),35.0)</f>
        <v>35</v>
      </c>
      <c r="F100" s="4">
        <f>IFERROR(__xludf.DUMMYFUNCTION("""COMPUTED_VALUE"""),61.0)</f>
        <v>61</v>
      </c>
      <c r="G100" s="4">
        <f>IFERROR(__xludf.DUMMYFUNCTION("""COMPUTED_VALUE"""),79.0)</f>
        <v>79</v>
      </c>
      <c r="H100" s="4">
        <f>IFERROR(__xludf.DUMMYFUNCTION("""COMPUTED_VALUE"""),87.0)</f>
        <v>87</v>
      </c>
      <c r="I100" s="4">
        <f>IFERROR(__xludf.DUMMYFUNCTION("""COMPUTED_VALUE"""),36.0)</f>
        <v>36</v>
      </c>
    </row>
    <row r="101">
      <c r="A101" s="3" t="s">
        <v>102</v>
      </c>
      <c r="B101" s="2">
        <v>94.0</v>
      </c>
      <c r="C101" s="4">
        <f t="shared" si="2"/>
        <v>18</v>
      </c>
      <c r="D101" s="4">
        <f t="shared" si="3"/>
        <v>4</v>
      </c>
      <c r="E101" s="4">
        <f>IFERROR(__xludf.DUMMYFUNCTION("SPLIT(A101,"" "")"),1.0)</f>
        <v>1</v>
      </c>
      <c r="F101" s="4">
        <f>IFERROR(__xludf.DUMMYFUNCTION("""COMPUTED_VALUE"""),27.0)</f>
        <v>27</v>
      </c>
      <c r="G101" s="4">
        <f>IFERROR(__xludf.DUMMYFUNCTION("""COMPUTED_VALUE"""),22.0)</f>
        <v>22</v>
      </c>
      <c r="H101" s="4">
        <f>IFERROR(__xludf.DUMMYFUNCTION("""COMPUTED_VALUE"""),8.0)</f>
        <v>8</v>
      </c>
      <c r="I101" s="4">
        <f>IFERROR(__xludf.DUMMYFUNCTION("""COMPUTED_VALUE"""),74.0)</f>
        <v>74</v>
      </c>
    </row>
    <row r="102">
      <c r="A102" s="3" t="s">
        <v>103</v>
      </c>
      <c r="B102" s="2">
        <v>95.0</v>
      </c>
      <c r="C102" s="4">
        <f t="shared" si="2"/>
        <v>19</v>
      </c>
      <c r="D102" s="4">
        <f t="shared" si="3"/>
        <v>0</v>
      </c>
      <c r="E102" s="4">
        <f>IFERROR(__xludf.DUMMYFUNCTION("SPLIT(A102,"" "")"),60.0)</f>
        <v>60</v>
      </c>
      <c r="F102" s="4">
        <f>IFERROR(__xludf.DUMMYFUNCTION("""COMPUTED_VALUE"""),92.0)</f>
        <v>92</v>
      </c>
      <c r="G102" s="4">
        <f>IFERROR(__xludf.DUMMYFUNCTION("""COMPUTED_VALUE"""),94.0)</f>
        <v>94</v>
      </c>
      <c r="H102" s="4">
        <f>IFERROR(__xludf.DUMMYFUNCTION("""COMPUTED_VALUE"""),2.0)</f>
        <v>2</v>
      </c>
      <c r="I102" s="4">
        <f>IFERROR(__xludf.DUMMYFUNCTION("""COMPUTED_VALUE"""),84.0)</f>
        <v>84</v>
      </c>
      <c r="K102" s="5" t="b">
        <f>BINGO(E102:I106,$K$6)</f>
        <v>0</v>
      </c>
      <c r="L102" s="5" t="b">
        <f t="shared" ref="L102:DF102" si="41">OR(K102, BINGO($E102:$I106,$K$6:L$6))</f>
        <v>0</v>
      </c>
      <c r="M102" s="5" t="b">
        <f t="shared" si="41"/>
        <v>0</v>
      </c>
      <c r="N102" s="5" t="b">
        <f t="shared" si="41"/>
        <v>0</v>
      </c>
      <c r="O102" s="5" t="b">
        <f t="shared" si="41"/>
        <v>0</v>
      </c>
      <c r="P102" s="5" t="b">
        <f t="shared" si="41"/>
        <v>0</v>
      </c>
      <c r="Q102" s="5" t="b">
        <f t="shared" si="41"/>
        <v>0</v>
      </c>
      <c r="R102" s="5" t="b">
        <f t="shared" si="41"/>
        <v>0</v>
      </c>
      <c r="S102" s="5" t="b">
        <f t="shared" si="41"/>
        <v>0</v>
      </c>
      <c r="T102" s="5" t="b">
        <f t="shared" si="41"/>
        <v>0</v>
      </c>
      <c r="U102" s="5" t="b">
        <f t="shared" si="41"/>
        <v>0</v>
      </c>
      <c r="V102" s="5" t="b">
        <f t="shared" si="41"/>
        <v>0</v>
      </c>
      <c r="W102" s="5" t="b">
        <f t="shared" si="41"/>
        <v>0</v>
      </c>
      <c r="X102" s="5" t="b">
        <f t="shared" si="41"/>
        <v>0</v>
      </c>
      <c r="Y102" s="5" t="b">
        <f t="shared" si="41"/>
        <v>0</v>
      </c>
      <c r="Z102" s="5" t="b">
        <f t="shared" si="41"/>
        <v>0</v>
      </c>
      <c r="AA102" s="5" t="b">
        <f t="shared" si="41"/>
        <v>0</v>
      </c>
      <c r="AB102" s="5" t="b">
        <f t="shared" si="41"/>
        <v>0</v>
      </c>
      <c r="AC102" s="5" t="b">
        <f t="shared" si="41"/>
        <v>0</v>
      </c>
      <c r="AD102" s="5" t="b">
        <f t="shared" si="41"/>
        <v>0</v>
      </c>
      <c r="AE102" s="5" t="b">
        <f t="shared" si="41"/>
        <v>0</v>
      </c>
      <c r="AF102" s="5" t="b">
        <f t="shared" si="41"/>
        <v>0</v>
      </c>
      <c r="AG102" s="5" t="b">
        <f t="shared" si="41"/>
        <v>0</v>
      </c>
      <c r="AH102" s="5" t="b">
        <f t="shared" si="41"/>
        <v>0</v>
      </c>
      <c r="AI102" s="5" t="b">
        <f t="shared" si="41"/>
        <v>0</v>
      </c>
      <c r="AJ102" s="5" t="b">
        <f t="shared" si="41"/>
        <v>0</v>
      </c>
      <c r="AK102" s="5" t="b">
        <f t="shared" si="41"/>
        <v>0</v>
      </c>
      <c r="AL102" s="5" t="b">
        <f t="shared" si="41"/>
        <v>0</v>
      </c>
      <c r="AM102" s="5" t="b">
        <f t="shared" si="41"/>
        <v>0</v>
      </c>
      <c r="AN102" s="5" t="b">
        <f t="shared" si="41"/>
        <v>0</v>
      </c>
      <c r="AO102" s="5" t="b">
        <f t="shared" si="41"/>
        <v>0</v>
      </c>
      <c r="AP102" s="5" t="b">
        <f t="shared" si="41"/>
        <v>0</v>
      </c>
      <c r="AQ102" s="5" t="b">
        <f t="shared" si="41"/>
        <v>0</v>
      </c>
      <c r="AR102" s="5" t="b">
        <f t="shared" si="41"/>
        <v>0</v>
      </c>
      <c r="AS102" s="5" t="b">
        <f t="shared" si="41"/>
        <v>0</v>
      </c>
      <c r="AT102" s="5" t="b">
        <f t="shared" si="41"/>
        <v>0</v>
      </c>
      <c r="AU102" s="5" t="b">
        <f t="shared" si="41"/>
        <v>0</v>
      </c>
      <c r="AV102" s="5" t="b">
        <f t="shared" si="41"/>
        <v>0</v>
      </c>
      <c r="AW102" s="5" t="b">
        <f t="shared" si="41"/>
        <v>0</v>
      </c>
      <c r="AX102" s="5" t="b">
        <f t="shared" si="41"/>
        <v>0</v>
      </c>
      <c r="AY102" s="5" t="b">
        <f t="shared" si="41"/>
        <v>0</v>
      </c>
      <c r="AZ102" s="5" t="b">
        <f t="shared" si="41"/>
        <v>0</v>
      </c>
      <c r="BA102" s="5" t="b">
        <f t="shared" si="41"/>
        <v>0</v>
      </c>
      <c r="BB102" s="5" t="b">
        <f t="shared" si="41"/>
        <v>0</v>
      </c>
      <c r="BC102" s="5" t="b">
        <f t="shared" si="41"/>
        <v>0</v>
      </c>
      <c r="BD102" s="5" t="b">
        <f t="shared" si="41"/>
        <v>0</v>
      </c>
      <c r="BE102" s="5" t="b">
        <f t="shared" si="41"/>
        <v>0</v>
      </c>
      <c r="BF102" s="5" t="b">
        <f t="shared" si="41"/>
        <v>0</v>
      </c>
      <c r="BG102" s="5" t="b">
        <f t="shared" si="41"/>
        <v>0</v>
      </c>
      <c r="BH102" s="5" t="b">
        <f t="shared" si="41"/>
        <v>0</v>
      </c>
      <c r="BI102" s="5" t="b">
        <f t="shared" si="41"/>
        <v>0</v>
      </c>
      <c r="BJ102" s="5" t="b">
        <f t="shared" si="41"/>
        <v>0</v>
      </c>
      <c r="BK102" s="5" t="b">
        <f t="shared" si="41"/>
        <v>0</v>
      </c>
      <c r="BL102" s="5" t="b">
        <f t="shared" si="41"/>
        <v>0</v>
      </c>
      <c r="BM102" s="5" t="b">
        <f t="shared" si="41"/>
        <v>0</v>
      </c>
      <c r="BN102" s="5" t="b">
        <f t="shared" si="41"/>
        <v>0</v>
      </c>
      <c r="BO102" s="5" t="b">
        <f t="shared" si="41"/>
        <v>0</v>
      </c>
      <c r="BP102" s="5" t="b">
        <f t="shared" si="41"/>
        <v>0</v>
      </c>
      <c r="BQ102" s="5" t="b">
        <f t="shared" si="41"/>
        <v>0</v>
      </c>
      <c r="BR102" s="5" t="b">
        <f t="shared" si="41"/>
        <v>0</v>
      </c>
      <c r="BS102" s="5" t="b">
        <f t="shared" si="41"/>
        <v>0</v>
      </c>
      <c r="BT102" s="5" t="b">
        <f t="shared" si="41"/>
        <v>1</v>
      </c>
      <c r="BU102" s="5" t="b">
        <f t="shared" si="41"/>
        <v>1</v>
      </c>
      <c r="BV102" s="5" t="b">
        <f t="shared" si="41"/>
        <v>1</v>
      </c>
      <c r="BW102" s="5" t="b">
        <f t="shared" si="41"/>
        <v>1</v>
      </c>
      <c r="BX102" s="5" t="b">
        <f t="shared" si="41"/>
        <v>1</v>
      </c>
      <c r="BY102" s="5" t="b">
        <f t="shared" si="41"/>
        <v>1</v>
      </c>
      <c r="BZ102" s="5" t="b">
        <f t="shared" si="41"/>
        <v>1</v>
      </c>
      <c r="CA102" s="5" t="b">
        <f t="shared" si="41"/>
        <v>1</v>
      </c>
      <c r="CB102" s="5" t="b">
        <f t="shared" si="41"/>
        <v>1</v>
      </c>
      <c r="CC102" s="5" t="b">
        <f t="shared" si="41"/>
        <v>1</v>
      </c>
      <c r="CD102" s="5" t="b">
        <f t="shared" si="41"/>
        <v>1</v>
      </c>
      <c r="CE102" s="5" t="b">
        <f t="shared" si="41"/>
        <v>1</v>
      </c>
      <c r="CF102" s="5" t="b">
        <f t="shared" si="41"/>
        <v>1</v>
      </c>
      <c r="CG102" s="5" t="b">
        <f t="shared" si="41"/>
        <v>1</v>
      </c>
      <c r="CH102" s="5" t="b">
        <f t="shared" si="41"/>
        <v>1</v>
      </c>
      <c r="CI102" s="5" t="b">
        <f t="shared" si="41"/>
        <v>1</v>
      </c>
      <c r="CJ102" s="5" t="b">
        <f t="shared" si="41"/>
        <v>1</v>
      </c>
      <c r="CK102" s="5" t="b">
        <f t="shared" si="41"/>
        <v>1</v>
      </c>
      <c r="CL102" s="5" t="b">
        <f t="shared" si="41"/>
        <v>1</v>
      </c>
      <c r="CM102" s="5" t="b">
        <f t="shared" si="41"/>
        <v>1</v>
      </c>
      <c r="CN102" s="5" t="b">
        <f t="shared" si="41"/>
        <v>1</v>
      </c>
      <c r="CO102" s="5" t="b">
        <f t="shared" si="41"/>
        <v>1</v>
      </c>
      <c r="CP102" s="5" t="b">
        <f t="shared" si="41"/>
        <v>1</v>
      </c>
      <c r="CQ102" s="5" t="b">
        <f t="shared" si="41"/>
        <v>1</v>
      </c>
      <c r="CR102" s="5" t="b">
        <f t="shared" si="41"/>
        <v>1</v>
      </c>
      <c r="CS102" s="5" t="b">
        <f t="shared" si="41"/>
        <v>1</v>
      </c>
      <c r="CT102" s="5" t="b">
        <f t="shared" si="41"/>
        <v>1</v>
      </c>
      <c r="CU102" s="5" t="b">
        <f t="shared" si="41"/>
        <v>1</v>
      </c>
      <c r="CV102" s="5" t="b">
        <f t="shared" si="41"/>
        <v>1</v>
      </c>
      <c r="CW102" s="5" t="b">
        <f t="shared" si="41"/>
        <v>1</v>
      </c>
      <c r="CX102" s="5" t="b">
        <f t="shared" si="41"/>
        <v>1</v>
      </c>
      <c r="CY102" s="5" t="b">
        <f t="shared" si="41"/>
        <v>1</v>
      </c>
      <c r="CZ102" s="5" t="b">
        <f t="shared" si="41"/>
        <v>1</v>
      </c>
      <c r="DA102" s="5" t="b">
        <f t="shared" si="41"/>
        <v>1</v>
      </c>
      <c r="DB102" s="5" t="b">
        <f t="shared" si="41"/>
        <v>1</v>
      </c>
      <c r="DC102" s="5" t="b">
        <f t="shared" si="41"/>
        <v>1</v>
      </c>
      <c r="DD102" s="5" t="b">
        <f t="shared" si="41"/>
        <v>1</v>
      </c>
      <c r="DE102" s="5" t="b">
        <f t="shared" si="41"/>
        <v>1</v>
      </c>
      <c r="DF102" s="5" t="b">
        <f t="shared" si="41"/>
        <v>1</v>
      </c>
    </row>
    <row r="103">
      <c r="A103" s="3" t="s">
        <v>104</v>
      </c>
      <c r="B103" s="2">
        <v>96.0</v>
      </c>
      <c r="C103" s="4">
        <f t="shared" si="2"/>
        <v>19</v>
      </c>
      <c r="D103" s="4">
        <f t="shared" si="3"/>
        <v>1</v>
      </c>
      <c r="E103" s="4">
        <f>IFERROR(__xludf.DUMMYFUNCTION("SPLIT(A103,"" "")"),73.0)</f>
        <v>73</v>
      </c>
      <c r="F103" s="4">
        <f>IFERROR(__xludf.DUMMYFUNCTION("""COMPUTED_VALUE"""),69.0)</f>
        <v>69</v>
      </c>
      <c r="G103" s="4">
        <f>IFERROR(__xludf.DUMMYFUNCTION("""COMPUTED_VALUE"""),72.0)</f>
        <v>72</v>
      </c>
      <c r="H103" s="4">
        <f>IFERROR(__xludf.DUMMYFUNCTION("""COMPUTED_VALUE"""),29.0)</f>
        <v>29</v>
      </c>
      <c r="I103" s="4">
        <f>IFERROR(__xludf.DUMMYFUNCTION("""COMPUTED_VALUE"""),37.0)</f>
        <v>37</v>
      </c>
      <c r="K103" s="4" t="str">
        <f>IF(K102,SUMOFUNMARKED(E102:I106,$K$6)*LASTCALLED($K$6),)</f>
        <v/>
      </c>
      <c r="L103" s="4" t="str">
        <f t="shared" ref="L103:DF103" si="42">IF(AND(L102,NOT(K102)),SUMOFUNMARKED($E102:$I106,$K$6:L$6)*LASTCALLED($K$6:L$6),)</f>
        <v/>
      </c>
      <c r="M103" s="4" t="str">
        <f t="shared" si="42"/>
        <v/>
      </c>
      <c r="N103" s="4" t="str">
        <f t="shared" si="42"/>
        <v/>
      </c>
      <c r="O103" s="4" t="str">
        <f t="shared" si="42"/>
        <v/>
      </c>
      <c r="P103" s="4" t="str">
        <f t="shared" si="42"/>
        <v/>
      </c>
      <c r="Q103" s="4" t="str">
        <f t="shared" si="42"/>
        <v/>
      </c>
      <c r="R103" s="4" t="str">
        <f t="shared" si="42"/>
        <v/>
      </c>
      <c r="S103" s="4" t="str">
        <f t="shared" si="42"/>
        <v/>
      </c>
      <c r="T103" s="4" t="str">
        <f t="shared" si="42"/>
        <v/>
      </c>
      <c r="U103" s="4" t="str">
        <f t="shared" si="42"/>
        <v/>
      </c>
      <c r="V103" s="4" t="str">
        <f t="shared" si="42"/>
        <v/>
      </c>
      <c r="W103" s="4" t="str">
        <f t="shared" si="42"/>
        <v/>
      </c>
      <c r="X103" s="4" t="str">
        <f t="shared" si="42"/>
        <v/>
      </c>
      <c r="Y103" s="4" t="str">
        <f t="shared" si="42"/>
        <v/>
      </c>
      <c r="Z103" s="4" t="str">
        <f t="shared" si="42"/>
        <v/>
      </c>
      <c r="AA103" s="4" t="str">
        <f t="shared" si="42"/>
        <v/>
      </c>
      <c r="AB103" s="4" t="str">
        <f t="shared" si="42"/>
        <v/>
      </c>
      <c r="AC103" s="4" t="str">
        <f t="shared" si="42"/>
        <v/>
      </c>
      <c r="AD103" s="4" t="str">
        <f t="shared" si="42"/>
        <v/>
      </c>
      <c r="AE103" s="4" t="str">
        <f t="shared" si="42"/>
        <v/>
      </c>
      <c r="AF103" s="4" t="str">
        <f t="shared" si="42"/>
        <v/>
      </c>
      <c r="AG103" s="4" t="str">
        <f t="shared" si="42"/>
        <v/>
      </c>
      <c r="AH103" s="4" t="str">
        <f t="shared" si="42"/>
        <v/>
      </c>
      <c r="AI103" s="4" t="str">
        <f t="shared" si="42"/>
        <v/>
      </c>
      <c r="AJ103" s="4" t="str">
        <f t="shared" si="42"/>
        <v/>
      </c>
      <c r="AK103" s="4" t="str">
        <f t="shared" si="42"/>
        <v/>
      </c>
      <c r="AL103" s="4" t="str">
        <f t="shared" si="42"/>
        <v/>
      </c>
      <c r="AM103" s="4" t="str">
        <f t="shared" si="42"/>
        <v/>
      </c>
      <c r="AN103" s="4" t="str">
        <f t="shared" si="42"/>
        <v/>
      </c>
      <c r="AO103" s="4" t="str">
        <f t="shared" si="42"/>
        <v/>
      </c>
      <c r="AP103" s="4" t="str">
        <f t="shared" si="42"/>
        <v/>
      </c>
      <c r="AQ103" s="4" t="str">
        <f t="shared" si="42"/>
        <v/>
      </c>
      <c r="AR103" s="4" t="str">
        <f t="shared" si="42"/>
        <v/>
      </c>
      <c r="AS103" s="4" t="str">
        <f t="shared" si="42"/>
        <v/>
      </c>
      <c r="AT103" s="4" t="str">
        <f t="shared" si="42"/>
        <v/>
      </c>
      <c r="AU103" s="4" t="str">
        <f t="shared" si="42"/>
        <v/>
      </c>
      <c r="AV103" s="4" t="str">
        <f t="shared" si="42"/>
        <v/>
      </c>
      <c r="AW103" s="4" t="str">
        <f t="shared" si="42"/>
        <v/>
      </c>
      <c r="AX103" s="4" t="str">
        <f t="shared" si="42"/>
        <v/>
      </c>
      <c r="AY103" s="4" t="str">
        <f t="shared" si="42"/>
        <v/>
      </c>
      <c r="AZ103" s="4" t="str">
        <f t="shared" si="42"/>
        <v/>
      </c>
      <c r="BA103" s="4" t="str">
        <f t="shared" si="42"/>
        <v/>
      </c>
      <c r="BB103" s="4" t="str">
        <f t="shared" si="42"/>
        <v/>
      </c>
      <c r="BC103" s="4" t="str">
        <f t="shared" si="42"/>
        <v/>
      </c>
      <c r="BD103" s="4" t="str">
        <f t="shared" si="42"/>
        <v/>
      </c>
      <c r="BE103" s="4" t="str">
        <f t="shared" si="42"/>
        <v/>
      </c>
      <c r="BF103" s="4" t="str">
        <f t="shared" si="42"/>
        <v/>
      </c>
      <c r="BG103" s="4" t="str">
        <f t="shared" si="42"/>
        <v/>
      </c>
      <c r="BH103" s="4" t="str">
        <f t="shared" si="42"/>
        <v/>
      </c>
      <c r="BI103" s="4" t="str">
        <f t="shared" si="42"/>
        <v/>
      </c>
      <c r="BJ103" s="4" t="str">
        <f t="shared" si="42"/>
        <v/>
      </c>
      <c r="BK103" s="4" t="str">
        <f t="shared" si="42"/>
        <v/>
      </c>
      <c r="BL103" s="4" t="str">
        <f t="shared" si="42"/>
        <v/>
      </c>
      <c r="BM103" s="4" t="str">
        <f t="shared" si="42"/>
        <v/>
      </c>
      <c r="BN103" s="4" t="str">
        <f t="shared" si="42"/>
        <v/>
      </c>
      <c r="BO103" s="4" t="str">
        <f t="shared" si="42"/>
        <v/>
      </c>
      <c r="BP103" s="4" t="str">
        <f t="shared" si="42"/>
        <v/>
      </c>
      <c r="BQ103" s="4" t="str">
        <f t="shared" si="42"/>
        <v/>
      </c>
      <c r="BR103" s="4" t="str">
        <f t="shared" si="42"/>
        <v/>
      </c>
      <c r="BS103" s="4" t="str">
        <f t="shared" si="42"/>
        <v/>
      </c>
      <c r="BT103" s="4">
        <f t="shared" si="42"/>
        <v>13719</v>
      </c>
      <c r="BU103" s="4" t="str">
        <f t="shared" si="42"/>
        <v/>
      </c>
      <c r="BV103" s="4" t="str">
        <f t="shared" si="42"/>
        <v/>
      </c>
      <c r="BW103" s="4" t="str">
        <f t="shared" si="42"/>
        <v/>
      </c>
      <c r="BX103" s="4" t="str">
        <f t="shared" si="42"/>
        <v/>
      </c>
      <c r="BY103" s="4" t="str">
        <f t="shared" si="42"/>
        <v/>
      </c>
      <c r="BZ103" s="4" t="str">
        <f t="shared" si="42"/>
        <v/>
      </c>
      <c r="CA103" s="4" t="str">
        <f t="shared" si="42"/>
        <v/>
      </c>
      <c r="CB103" s="4" t="str">
        <f t="shared" si="42"/>
        <v/>
      </c>
      <c r="CC103" s="4" t="str">
        <f t="shared" si="42"/>
        <v/>
      </c>
      <c r="CD103" s="4" t="str">
        <f t="shared" si="42"/>
        <v/>
      </c>
      <c r="CE103" s="4" t="str">
        <f t="shared" si="42"/>
        <v/>
      </c>
      <c r="CF103" s="4" t="str">
        <f t="shared" si="42"/>
        <v/>
      </c>
      <c r="CG103" s="4" t="str">
        <f t="shared" si="42"/>
        <v/>
      </c>
      <c r="CH103" s="4" t="str">
        <f t="shared" si="42"/>
        <v/>
      </c>
      <c r="CI103" s="4" t="str">
        <f t="shared" si="42"/>
        <v/>
      </c>
      <c r="CJ103" s="4" t="str">
        <f t="shared" si="42"/>
        <v/>
      </c>
      <c r="CK103" s="4" t="str">
        <f t="shared" si="42"/>
        <v/>
      </c>
      <c r="CL103" s="4" t="str">
        <f t="shared" si="42"/>
        <v/>
      </c>
      <c r="CM103" s="4" t="str">
        <f t="shared" si="42"/>
        <v/>
      </c>
      <c r="CN103" s="4" t="str">
        <f t="shared" si="42"/>
        <v/>
      </c>
      <c r="CO103" s="4" t="str">
        <f t="shared" si="42"/>
        <v/>
      </c>
      <c r="CP103" s="4" t="str">
        <f t="shared" si="42"/>
        <v/>
      </c>
      <c r="CQ103" s="4" t="str">
        <f t="shared" si="42"/>
        <v/>
      </c>
      <c r="CR103" s="4" t="str">
        <f t="shared" si="42"/>
        <v/>
      </c>
      <c r="CS103" s="4" t="str">
        <f t="shared" si="42"/>
        <v/>
      </c>
      <c r="CT103" s="4" t="str">
        <f t="shared" si="42"/>
        <v/>
      </c>
      <c r="CU103" s="4" t="str">
        <f t="shared" si="42"/>
        <v/>
      </c>
      <c r="CV103" s="4" t="str">
        <f t="shared" si="42"/>
        <v/>
      </c>
      <c r="CW103" s="4" t="str">
        <f t="shared" si="42"/>
        <v/>
      </c>
      <c r="CX103" s="4" t="str">
        <f t="shared" si="42"/>
        <v/>
      </c>
      <c r="CY103" s="4" t="str">
        <f t="shared" si="42"/>
        <v/>
      </c>
      <c r="CZ103" s="4" t="str">
        <f t="shared" si="42"/>
        <v/>
      </c>
      <c r="DA103" s="4" t="str">
        <f t="shared" si="42"/>
        <v/>
      </c>
      <c r="DB103" s="4" t="str">
        <f t="shared" si="42"/>
        <v/>
      </c>
      <c r="DC103" s="4" t="str">
        <f t="shared" si="42"/>
        <v/>
      </c>
      <c r="DD103" s="4" t="str">
        <f t="shared" si="42"/>
        <v/>
      </c>
      <c r="DE103" s="4" t="str">
        <f t="shared" si="42"/>
        <v/>
      </c>
      <c r="DF103" s="4" t="str">
        <f t="shared" si="42"/>
        <v/>
      </c>
    </row>
    <row r="104">
      <c r="A104" s="3" t="s">
        <v>105</v>
      </c>
      <c r="B104" s="2">
        <v>97.0</v>
      </c>
      <c r="C104" s="4">
        <f t="shared" si="2"/>
        <v>19</v>
      </c>
      <c r="D104" s="4">
        <f t="shared" si="3"/>
        <v>2</v>
      </c>
      <c r="E104" s="4">
        <f>IFERROR(__xludf.DUMMYFUNCTION("SPLIT(A104,"" "")"),50.0)</f>
        <v>50</v>
      </c>
      <c r="F104" s="4">
        <f>IFERROR(__xludf.DUMMYFUNCTION("""COMPUTED_VALUE"""),74.0)</f>
        <v>74</v>
      </c>
      <c r="G104" s="4">
        <f>IFERROR(__xludf.DUMMYFUNCTION("""COMPUTED_VALUE"""),56.0)</f>
        <v>56</v>
      </c>
      <c r="H104" s="4">
        <f>IFERROR(__xludf.DUMMYFUNCTION("""COMPUTED_VALUE"""),58.0)</f>
        <v>58</v>
      </c>
      <c r="I104" s="4">
        <f>IFERROR(__xludf.DUMMYFUNCTION("""COMPUTED_VALUE"""),6.0)</f>
        <v>6</v>
      </c>
      <c r="K104" s="6"/>
    </row>
    <row r="105">
      <c r="A105" s="3" t="s">
        <v>106</v>
      </c>
      <c r="B105" s="2">
        <v>98.0</v>
      </c>
      <c r="C105" s="4">
        <f t="shared" si="2"/>
        <v>19</v>
      </c>
      <c r="D105" s="4">
        <f t="shared" si="3"/>
        <v>3</v>
      </c>
      <c r="E105" s="4">
        <f>IFERROR(__xludf.DUMMYFUNCTION("SPLIT(A105,"" "")"),51.0)</f>
        <v>51</v>
      </c>
      <c r="F105" s="4">
        <f>IFERROR(__xludf.DUMMYFUNCTION("""COMPUTED_VALUE"""),80.0)</f>
        <v>80</v>
      </c>
      <c r="G105" s="4">
        <f>IFERROR(__xludf.DUMMYFUNCTION("""COMPUTED_VALUE"""),86.0)</f>
        <v>86</v>
      </c>
      <c r="H105" s="4">
        <f>IFERROR(__xludf.DUMMYFUNCTION("""COMPUTED_VALUE"""),33.0)</f>
        <v>33</v>
      </c>
      <c r="I105" s="4">
        <f>IFERROR(__xludf.DUMMYFUNCTION("""COMPUTED_VALUE"""),4.0)</f>
        <v>4</v>
      </c>
    </row>
    <row r="106">
      <c r="A106" s="3" t="s">
        <v>107</v>
      </c>
      <c r="B106" s="2">
        <v>99.0</v>
      </c>
      <c r="C106" s="4">
        <f t="shared" si="2"/>
        <v>19</v>
      </c>
      <c r="D106" s="4">
        <f t="shared" si="3"/>
        <v>4</v>
      </c>
      <c r="E106" s="4">
        <f>IFERROR(__xludf.DUMMYFUNCTION("SPLIT(A106,"" "")"),32.0)</f>
        <v>32</v>
      </c>
      <c r="F106" s="4">
        <f>IFERROR(__xludf.DUMMYFUNCTION("""COMPUTED_VALUE"""),24.0)</f>
        <v>24</v>
      </c>
      <c r="G106" s="4">
        <f>IFERROR(__xludf.DUMMYFUNCTION("""COMPUTED_VALUE"""),20.0)</f>
        <v>20</v>
      </c>
      <c r="H106" s="4">
        <f>IFERROR(__xludf.DUMMYFUNCTION("""COMPUTED_VALUE"""),7.0)</f>
        <v>7</v>
      </c>
      <c r="I106" s="4">
        <f>IFERROR(__xludf.DUMMYFUNCTION("""COMPUTED_VALUE"""),78.0)</f>
        <v>78</v>
      </c>
    </row>
    <row r="107">
      <c r="A107" s="3" t="s">
        <v>108</v>
      </c>
      <c r="B107" s="2">
        <v>100.0</v>
      </c>
      <c r="C107" s="4">
        <f t="shared" si="2"/>
        <v>20</v>
      </c>
      <c r="D107" s="4">
        <f t="shared" si="3"/>
        <v>0</v>
      </c>
      <c r="E107" s="4">
        <f>IFERROR(__xludf.DUMMYFUNCTION("SPLIT(A107,"" "")"),47.0)</f>
        <v>47</v>
      </c>
      <c r="F107" s="4">
        <f>IFERROR(__xludf.DUMMYFUNCTION("""COMPUTED_VALUE"""),25.0)</f>
        <v>25</v>
      </c>
      <c r="G107" s="4">
        <f>IFERROR(__xludf.DUMMYFUNCTION("""COMPUTED_VALUE"""),76.0)</f>
        <v>76</v>
      </c>
      <c r="H107" s="4">
        <f>IFERROR(__xludf.DUMMYFUNCTION("""COMPUTED_VALUE"""),89.0)</f>
        <v>89</v>
      </c>
      <c r="I107" s="4">
        <f>IFERROR(__xludf.DUMMYFUNCTION("""COMPUTED_VALUE"""),61.0)</f>
        <v>61</v>
      </c>
      <c r="K107" s="5" t="b">
        <f>BINGO(E107:I111,$K$6)</f>
        <v>0</v>
      </c>
      <c r="L107" s="5" t="b">
        <f t="shared" ref="L107:DF107" si="43">OR(K107, BINGO($E107:$I111,$K$6:L$6))</f>
        <v>0</v>
      </c>
      <c r="M107" s="5" t="b">
        <f t="shared" si="43"/>
        <v>0</v>
      </c>
      <c r="N107" s="5" t="b">
        <f t="shared" si="43"/>
        <v>0</v>
      </c>
      <c r="O107" s="5" t="b">
        <f t="shared" si="43"/>
        <v>0</v>
      </c>
      <c r="P107" s="5" t="b">
        <f t="shared" si="43"/>
        <v>0</v>
      </c>
      <c r="Q107" s="5" t="b">
        <f t="shared" si="43"/>
        <v>0</v>
      </c>
      <c r="R107" s="5" t="b">
        <f t="shared" si="43"/>
        <v>0</v>
      </c>
      <c r="S107" s="5" t="b">
        <f t="shared" si="43"/>
        <v>0</v>
      </c>
      <c r="T107" s="5" t="b">
        <f t="shared" si="43"/>
        <v>0</v>
      </c>
      <c r="U107" s="5" t="b">
        <f t="shared" si="43"/>
        <v>0</v>
      </c>
      <c r="V107" s="5" t="b">
        <f t="shared" si="43"/>
        <v>0</v>
      </c>
      <c r="W107" s="5" t="b">
        <f t="shared" si="43"/>
        <v>0</v>
      </c>
      <c r="X107" s="5" t="b">
        <f t="shared" si="43"/>
        <v>0</v>
      </c>
      <c r="Y107" s="5" t="b">
        <f t="shared" si="43"/>
        <v>0</v>
      </c>
      <c r="Z107" s="5" t="b">
        <f t="shared" si="43"/>
        <v>0</v>
      </c>
      <c r="AA107" s="5" t="b">
        <f t="shared" si="43"/>
        <v>0</v>
      </c>
      <c r="AB107" s="5" t="b">
        <f t="shared" si="43"/>
        <v>0</v>
      </c>
      <c r="AC107" s="5" t="b">
        <f t="shared" si="43"/>
        <v>0</v>
      </c>
      <c r="AD107" s="5" t="b">
        <f t="shared" si="43"/>
        <v>0</v>
      </c>
      <c r="AE107" s="5" t="b">
        <f t="shared" si="43"/>
        <v>0</v>
      </c>
      <c r="AF107" s="5" t="b">
        <f t="shared" si="43"/>
        <v>0</v>
      </c>
      <c r="AG107" s="5" t="b">
        <f t="shared" si="43"/>
        <v>0</v>
      </c>
      <c r="AH107" s="5" t="b">
        <f t="shared" si="43"/>
        <v>0</v>
      </c>
      <c r="AI107" s="5" t="b">
        <f t="shared" si="43"/>
        <v>0</v>
      </c>
      <c r="AJ107" s="5" t="b">
        <f t="shared" si="43"/>
        <v>0</v>
      </c>
      <c r="AK107" s="5" t="b">
        <f t="shared" si="43"/>
        <v>0</v>
      </c>
      <c r="AL107" s="5" t="b">
        <f t="shared" si="43"/>
        <v>0</v>
      </c>
      <c r="AM107" s="5" t="b">
        <f t="shared" si="43"/>
        <v>0</v>
      </c>
      <c r="AN107" s="5" t="b">
        <f t="shared" si="43"/>
        <v>0</v>
      </c>
      <c r="AO107" s="5" t="b">
        <f t="shared" si="43"/>
        <v>0</v>
      </c>
      <c r="AP107" s="5" t="b">
        <f t="shared" si="43"/>
        <v>0</v>
      </c>
      <c r="AQ107" s="5" t="b">
        <f t="shared" si="43"/>
        <v>0</v>
      </c>
      <c r="AR107" s="5" t="b">
        <f t="shared" si="43"/>
        <v>0</v>
      </c>
      <c r="AS107" s="5" t="b">
        <f t="shared" si="43"/>
        <v>0</v>
      </c>
      <c r="AT107" s="5" t="b">
        <f t="shared" si="43"/>
        <v>0</v>
      </c>
      <c r="AU107" s="5" t="b">
        <f t="shared" si="43"/>
        <v>0</v>
      </c>
      <c r="AV107" s="5" t="b">
        <f t="shared" si="43"/>
        <v>0</v>
      </c>
      <c r="AW107" s="5" t="b">
        <f t="shared" si="43"/>
        <v>0</v>
      </c>
      <c r="AX107" s="5" t="b">
        <f t="shared" si="43"/>
        <v>0</v>
      </c>
      <c r="AY107" s="5" t="b">
        <f t="shared" si="43"/>
        <v>0</v>
      </c>
      <c r="AZ107" s="5" t="b">
        <f t="shared" si="43"/>
        <v>0</v>
      </c>
      <c r="BA107" s="5" t="b">
        <f t="shared" si="43"/>
        <v>0</v>
      </c>
      <c r="BB107" s="5" t="b">
        <f t="shared" si="43"/>
        <v>0</v>
      </c>
      <c r="BC107" s="5" t="b">
        <f t="shared" si="43"/>
        <v>0</v>
      </c>
      <c r="BD107" s="5" t="b">
        <f t="shared" si="43"/>
        <v>0</v>
      </c>
      <c r="BE107" s="5" t="b">
        <f t="shared" si="43"/>
        <v>0</v>
      </c>
      <c r="BF107" s="5" t="b">
        <f t="shared" si="43"/>
        <v>0</v>
      </c>
      <c r="BG107" s="5" t="b">
        <f t="shared" si="43"/>
        <v>0</v>
      </c>
      <c r="BH107" s="5" t="b">
        <f t="shared" si="43"/>
        <v>0</v>
      </c>
      <c r="BI107" s="5" t="b">
        <f t="shared" si="43"/>
        <v>0</v>
      </c>
      <c r="BJ107" s="5" t="b">
        <f t="shared" si="43"/>
        <v>0</v>
      </c>
      <c r="BK107" s="5" t="b">
        <f t="shared" si="43"/>
        <v>0</v>
      </c>
      <c r="BL107" s="5" t="b">
        <f t="shared" si="43"/>
        <v>0</v>
      </c>
      <c r="BM107" s="5" t="b">
        <f t="shared" si="43"/>
        <v>0</v>
      </c>
      <c r="BN107" s="5" t="b">
        <f t="shared" si="43"/>
        <v>0</v>
      </c>
      <c r="BO107" s="5" t="b">
        <f t="shared" si="43"/>
        <v>0</v>
      </c>
      <c r="BP107" s="5" t="b">
        <f t="shared" si="43"/>
        <v>0</v>
      </c>
      <c r="BQ107" s="5" t="b">
        <f t="shared" si="43"/>
        <v>0</v>
      </c>
      <c r="BR107" s="5" t="b">
        <f t="shared" si="43"/>
        <v>0</v>
      </c>
      <c r="BS107" s="5" t="b">
        <f t="shared" si="43"/>
        <v>0</v>
      </c>
      <c r="BT107" s="5" t="b">
        <f t="shared" si="43"/>
        <v>0</v>
      </c>
      <c r="BU107" s="5" t="b">
        <f t="shared" si="43"/>
        <v>0</v>
      </c>
      <c r="BV107" s="5" t="b">
        <f t="shared" si="43"/>
        <v>0</v>
      </c>
      <c r="BW107" s="5" t="b">
        <f t="shared" si="43"/>
        <v>0</v>
      </c>
      <c r="BX107" s="5" t="b">
        <f t="shared" si="43"/>
        <v>0</v>
      </c>
      <c r="BY107" s="5" t="b">
        <f t="shared" si="43"/>
        <v>0</v>
      </c>
      <c r="BZ107" s="5" t="b">
        <f t="shared" si="43"/>
        <v>0</v>
      </c>
      <c r="CA107" s="5" t="b">
        <f t="shared" si="43"/>
        <v>0</v>
      </c>
      <c r="CB107" s="5" t="b">
        <f t="shared" si="43"/>
        <v>1</v>
      </c>
      <c r="CC107" s="5" t="b">
        <f t="shared" si="43"/>
        <v>1</v>
      </c>
      <c r="CD107" s="5" t="b">
        <f t="shared" si="43"/>
        <v>1</v>
      </c>
      <c r="CE107" s="5" t="b">
        <f t="shared" si="43"/>
        <v>1</v>
      </c>
      <c r="CF107" s="5" t="b">
        <f t="shared" si="43"/>
        <v>1</v>
      </c>
      <c r="CG107" s="5" t="b">
        <f t="shared" si="43"/>
        <v>1</v>
      </c>
      <c r="CH107" s="5" t="b">
        <f t="shared" si="43"/>
        <v>1</v>
      </c>
      <c r="CI107" s="5" t="b">
        <f t="shared" si="43"/>
        <v>1</v>
      </c>
      <c r="CJ107" s="5" t="b">
        <f t="shared" si="43"/>
        <v>1</v>
      </c>
      <c r="CK107" s="5" t="b">
        <f t="shared" si="43"/>
        <v>1</v>
      </c>
      <c r="CL107" s="5" t="b">
        <f t="shared" si="43"/>
        <v>1</v>
      </c>
      <c r="CM107" s="5" t="b">
        <f t="shared" si="43"/>
        <v>1</v>
      </c>
      <c r="CN107" s="5" t="b">
        <f t="shared" si="43"/>
        <v>1</v>
      </c>
      <c r="CO107" s="5" t="b">
        <f t="shared" si="43"/>
        <v>1</v>
      </c>
      <c r="CP107" s="5" t="b">
        <f t="shared" si="43"/>
        <v>1</v>
      </c>
      <c r="CQ107" s="5" t="b">
        <f t="shared" si="43"/>
        <v>1</v>
      </c>
      <c r="CR107" s="5" t="b">
        <f t="shared" si="43"/>
        <v>1</v>
      </c>
      <c r="CS107" s="5" t="b">
        <f t="shared" si="43"/>
        <v>1</v>
      </c>
      <c r="CT107" s="5" t="b">
        <f t="shared" si="43"/>
        <v>1</v>
      </c>
      <c r="CU107" s="5" t="b">
        <f t="shared" si="43"/>
        <v>1</v>
      </c>
      <c r="CV107" s="5" t="b">
        <f t="shared" si="43"/>
        <v>1</v>
      </c>
      <c r="CW107" s="5" t="b">
        <f t="shared" si="43"/>
        <v>1</v>
      </c>
      <c r="CX107" s="5" t="b">
        <f t="shared" si="43"/>
        <v>1</v>
      </c>
      <c r="CY107" s="5" t="b">
        <f t="shared" si="43"/>
        <v>1</v>
      </c>
      <c r="CZ107" s="5" t="b">
        <f t="shared" si="43"/>
        <v>1</v>
      </c>
      <c r="DA107" s="5" t="b">
        <f t="shared" si="43"/>
        <v>1</v>
      </c>
      <c r="DB107" s="5" t="b">
        <f t="shared" si="43"/>
        <v>1</v>
      </c>
      <c r="DC107" s="5" t="b">
        <f t="shared" si="43"/>
        <v>1</v>
      </c>
      <c r="DD107" s="5" t="b">
        <f t="shared" si="43"/>
        <v>1</v>
      </c>
      <c r="DE107" s="5" t="b">
        <f t="shared" si="43"/>
        <v>1</v>
      </c>
      <c r="DF107" s="5" t="b">
        <f t="shared" si="43"/>
        <v>1</v>
      </c>
    </row>
    <row r="108">
      <c r="A108" s="3" t="s">
        <v>109</v>
      </c>
      <c r="B108" s="2">
        <v>101.0</v>
      </c>
      <c r="C108" s="4">
        <f t="shared" si="2"/>
        <v>20</v>
      </c>
      <c r="D108" s="4">
        <f t="shared" si="3"/>
        <v>1</v>
      </c>
      <c r="E108" s="4">
        <f>IFERROR(__xludf.DUMMYFUNCTION("SPLIT(A108,"" "")"),86.0)</f>
        <v>86</v>
      </c>
      <c r="F108" s="4">
        <f>IFERROR(__xludf.DUMMYFUNCTION("""COMPUTED_VALUE"""),77.0)</f>
        <v>77</v>
      </c>
      <c r="G108" s="4">
        <f>IFERROR(__xludf.DUMMYFUNCTION("""COMPUTED_VALUE"""),71.0)</f>
        <v>71</v>
      </c>
      <c r="H108" s="4">
        <f>IFERROR(__xludf.DUMMYFUNCTION("""COMPUTED_VALUE"""),43.0)</f>
        <v>43</v>
      </c>
      <c r="I108" s="4">
        <f>IFERROR(__xludf.DUMMYFUNCTION("""COMPUTED_VALUE"""),22.0)</f>
        <v>22</v>
      </c>
      <c r="K108" s="4" t="str">
        <f>IF(K107,SUMOFUNMARKED(E107:I111,$K$6)*LASTCALLED($K$6),)</f>
        <v/>
      </c>
      <c r="L108" s="4" t="str">
        <f t="shared" ref="L108:DF108" si="44">IF(AND(L107,NOT(K107)),SUMOFUNMARKED($E107:$I111,$K$6:L$6)*LASTCALLED($K$6:L$6),)</f>
        <v/>
      </c>
      <c r="M108" s="4" t="str">
        <f t="shared" si="44"/>
        <v/>
      </c>
      <c r="N108" s="4" t="str">
        <f t="shared" si="44"/>
        <v/>
      </c>
      <c r="O108" s="4" t="str">
        <f t="shared" si="44"/>
        <v/>
      </c>
      <c r="P108" s="4" t="str">
        <f t="shared" si="44"/>
        <v/>
      </c>
      <c r="Q108" s="4" t="str">
        <f t="shared" si="44"/>
        <v/>
      </c>
      <c r="R108" s="4" t="str">
        <f t="shared" si="44"/>
        <v/>
      </c>
      <c r="S108" s="4" t="str">
        <f t="shared" si="44"/>
        <v/>
      </c>
      <c r="T108" s="4" t="str">
        <f t="shared" si="44"/>
        <v/>
      </c>
      <c r="U108" s="4" t="str">
        <f t="shared" si="44"/>
        <v/>
      </c>
      <c r="V108" s="4" t="str">
        <f t="shared" si="44"/>
        <v/>
      </c>
      <c r="W108" s="4" t="str">
        <f t="shared" si="44"/>
        <v/>
      </c>
      <c r="X108" s="4" t="str">
        <f t="shared" si="44"/>
        <v/>
      </c>
      <c r="Y108" s="4" t="str">
        <f t="shared" si="44"/>
        <v/>
      </c>
      <c r="Z108" s="4" t="str">
        <f t="shared" si="44"/>
        <v/>
      </c>
      <c r="AA108" s="4" t="str">
        <f t="shared" si="44"/>
        <v/>
      </c>
      <c r="AB108" s="4" t="str">
        <f t="shared" si="44"/>
        <v/>
      </c>
      <c r="AC108" s="4" t="str">
        <f t="shared" si="44"/>
        <v/>
      </c>
      <c r="AD108" s="4" t="str">
        <f t="shared" si="44"/>
        <v/>
      </c>
      <c r="AE108" s="4" t="str">
        <f t="shared" si="44"/>
        <v/>
      </c>
      <c r="AF108" s="4" t="str">
        <f t="shared" si="44"/>
        <v/>
      </c>
      <c r="AG108" s="4" t="str">
        <f t="shared" si="44"/>
        <v/>
      </c>
      <c r="AH108" s="4" t="str">
        <f t="shared" si="44"/>
        <v/>
      </c>
      <c r="AI108" s="4" t="str">
        <f t="shared" si="44"/>
        <v/>
      </c>
      <c r="AJ108" s="4" t="str">
        <f t="shared" si="44"/>
        <v/>
      </c>
      <c r="AK108" s="4" t="str">
        <f t="shared" si="44"/>
        <v/>
      </c>
      <c r="AL108" s="4" t="str">
        <f t="shared" si="44"/>
        <v/>
      </c>
      <c r="AM108" s="4" t="str">
        <f t="shared" si="44"/>
        <v/>
      </c>
      <c r="AN108" s="4" t="str">
        <f t="shared" si="44"/>
        <v/>
      </c>
      <c r="AO108" s="4" t="str">
        <f t="shared" si="44"/>
        <v/>
      </c>
      <c r="AP108" s="4" t="str">
        <f t="shared" si="44"/>
        <v/>
      </c>
      <c r="AQ108" s="4" t="str">
        <f t="shared" si="44"/>
        <v/>
      </c>
      <c r="AR108" s="4" t="str">
        <f t="shared" si="44"/>
        <v/>
      </c>
      <c r="AS108" s="4" t="str">
        <f t="shared" si="44"/>
        <v/>
      </c>
      <c r="AT108" s="4" t="str">
        <f t="shared" si="44"/>
        <v/>
      </c>
      <c r="AU108" s="4" t="str">
        <f t="shared" si="44"/>
        <v/>
      </c>
      <c r="AV108" s="4" t="str">
        <f t="shared" si="44"/>
        <v/>
      </c>
      <c r="AW108" s="4" t="str">
        <f t="shared" si="44"/>
        <v/>
      </c>
      <c r="AX108" s="4" t="str">
        <f t="shared" si="44"/>
        <v/>
      </c>
      <c r="AY108" s="4" t="str">
        <f t="shared" si="44"/>
        <v/>
      </c>
      <c r="AZ108" s="4" t="str">
        <f t="shared" si="44"/>
        <v/>
      </c>
      <c r="BA108" s="4" t="str">
        <f t="shared" si="44"/>
        <v/>
      </c>
      <c r="BB108" s="4" t="str">
        <f t="shared" si="44"/>
        <v/>
      </c>
      <c r="BC108" s="4" t="str">
        <f t="shared" si="44"/>
        <v/>
      </c>
      <c r="BD108" s="4" t="str">
        <f t="shared" si="44"/>
        <v/>
      </c>
      <c r="BE108" s="4" t="str">
        <f t="shared" si="44"/>
        <v/>
      </c>
      <c r="BF108" s="4" t="str">
        <f t="shared" si="44"/>
        <v/>
      </c>
      <c r="BG108" s="4" t="str">
        <f t="shared" si="44"/>
        <v/>
      </c>
      <c r="BH108" s="4" t="str">
        <f t="shared" si="44"/>
        <v/>
      </c>
      <c r="BI108" s="4" t="str">
        <f t="shared" si="44"/>
        <v/>
      </c>
      <c r="BJ108" s="4" t="str">
        <f t="shared" si="44"/>
        <v/>
      </c>
      <c r="BK108" s="4" t="str">
        <f t="shared" si="44"/>
        <v/>
      </c>
      <c r="BL108" s="4" t="str">
        <f t="shared" si="44"/>
        <v/>
      </c>
      <c r="BM108" s="4" t="str">
        <f t="shared" si="44"/>
        <v/>
      </c>
      <c r="BN108" s="4" t="str">
        <f t="shared" si="44"/>
        <v/>
      </c>
      <c r="BO108" s="4" t="str">
        <f t="shared" si="44"/>
        <v/>
      </c>
      <c r="BP108" s="4" t="str">
        <f t="shared" si="44"/>
        <v/>
      </c>
      <c r="BQ108" s="4" t="str">
        <f t="shared" si="44"/>
        <v/>
      </c>
      <c r="BR108" s="4" t="str">
        <f t="shared" si="44"/>
        <v/>
      </c>
      <c r="BS108" s="4" t="str">
        <f t="shared" si="44"/>
        <v/>
      </c>
      <c r="BT108" s="4" t="str">
        <f t="shared" si="44"/>
        <v/>
      </c>
      <c r="BU108" s="4" t="str">
        <f t="shared" si="44"/>
        <v/>
      </c>
      <c r="BV108" s="4" t="str">
        <f t="shared" si="44"/>
        <v/>
      </c>
      <c r="BW108" s="4" t="str">
        <f t="shared" si="44"/>
        <v/>
      </c>
      <c r="BX108" s="4" t="str">
        <f t="shared" si="44"/>
        <v/>
      </c>
      <c r="BY108" s="4" t="str">
        <f t="shared" si="44"/>
        <v/>
      </c>
      <c r="BZ108" s="4" t="str">
        <f t="shared" si="44"/>
        <v/>
      </c>
      <c r="CA108" s="4" t="str">
        <f t="shared" si="44"/>
        <v/>
      </c>
      <c r="CB108" s="4">
        <f t="shared" si="44"/>
        <v>21886</v>
      </c>
      <c r="CC108" s="4" t="str">
        <f t="shared" si="44"/>
        <v/>
      </c>
      <c r="CD108" s="4" t="str">
        <f t="shared" si="44"/>
        <v/>
      </c>
      <c r="CE108" s="4" t="str">
        <f t="shared" si="44"/>
        <v/>
      </c>
      <c r="CF108" s="4" t="str">
        <f t="shared" si="44"/>
        <v/>
      </c>
      <c r="CG108" s="4" t="str">
        <f t="shared" si="44"/>
        <v/>
      </c>
      <c r="CH108" s="4" t="str">
        <f t="shared" si="44"/>
        <v/>
      </c>
      <c r="CI108" s="4" t="str">
        <f t="shared" si="44"/>
        <v/>
      </c>
      <c r="CJ108" s="4" t="str">
        <f t="shared" si="44"/>
        <v/>
      </c>
      <c r="CK108" s="4" t="str">
        <f t="shared" si="44"/>
        <v/>
      </c>
      <c r="CL108" s="4" t="str">
        <f t="shared" si="44"/>
        <v/>
      </c>
      <c r="CM108" s="4" t="str">
        <f t="shared" si="44"/>
        <v/>
      </c>
      <c r="CN108" s="4" t="str">
        <f t="shared" si="44"/>
        <v/>
      </c>
      <c r="CO108" s="4" t="str">
        <f t="shared" si="44"/>
        <v/>
      </c>
      <c r="CP108" s="4" t="str">
        <f t="shared" si="44"/>
        <v/>
      </c>
      <c r="CQ108" s="4" t="str">
        <f t="shared" si="44"/>
        <v/>
      </c>
      <c r="CR108" s="4" t="str">
        <f t="shared" si="44"/>
        <v/>
      </c>
      <c r="CS108" s="4" t="str">
        <f t="shared" si="44"/>
        <v/>
      </c>
      <c r="CT108" s="4" t="str">
        <f t="shared" si="44"/>
        <v/>
      </c>
      <c r="CU108" s="4" t="str">
        <f t="shared" si="44"/>
        <v/>
      </c>
      <c r="CV108" s="4" t="str">
        <f t="shared" si="44"/>
        <v/>
      </c>
      <c r="CW108" s="4" t="str">
        <f t="shared" si="44"/>
        <v/>
      </c>
      <c r="CX108" s="4" t="str">
        <f t="shared" si="44"/>
        <v/>
      </c>
      <c r="CY108" s="4" t="str">
        <f t="shared" si="44"/>
        <v/>
      </c>
      <c r="CZ108" s="4" t="str">
        <f t="shared" si="44"/>
        <v/>
      </c>
      <c r="DA108" s="4" t="str">
        <f t="shared" si="44"/>
        <v/>
      </c>
      <c r="DB108" s="4" t="str">
        <f t="shared" si="44"/>
        <v/>
      </c>
      <c r="DC108" s="4" t="str">
        <f t="shared" si="44"/>
        <v/>
      </c>
      <c r="DD108" s="4" t="str">
        <f t="shared" si="44"/>
        <v/>
      </c>
      <c r="DE108" s="4" t="str">
        <f t="shared" si="44"/>
        <v/>
      </c>
      <c r="DF108" s="4" t="str">
        <f t="shared" si="44"/>
        <v/>
      </c>
    </row>
    <row r="109">
      <c r="A109" s="3" t="s">
        <v>110</v>
      </c>
      <c r="B109" s="2">
        <v>102.0</v>
      </c>
      <c r="C109" s="4">
        <f t="shared" si="2"/>
        <v>20</v>
      </c>
      <c r="D109" s="4">
        <f t="shared" si="3"/>
        <v>2</v>
      </c>
      <c r="E109" s="4">
        <f>IFERROR(__xludf.DUMMYFUNCTION("SPLIT(A109,"" "")"),42.0)</f>
        <v>42</v>
      </c>
      <c r="F109" s="4">
        <f>IFERROR(__xludf.DUMMYFUNCTION("""COMPUTED_VALUE"""),18.0)</f>
        <v>18</v>
      </c>
      <c r="G109" s="4">
        <f>IFERROR(__xludf.DUMMYFUNCTION("""COMPUTED_VALUE"""),70.0)</f>
        <v>70</v>
      </c>
      <c r="H109" s="4">
        <f>IFERROR(__xludf.DUMMYFUNCTION("""COMPUTED_VALUE"""),24.0)</f>
        <v>24</v>
      </c>
      <c r="I109" s="4">
        <f>IFERROR(__xludf.DUMMYFUNCTION("""COMPUTED_VALUE"""),98.0)</f>
        <v>98</v>
      </c>
      <c r="K109" s="6"/>
    </row>
    <row r="110">
      <c r="A110" s="3" t="s">
        <v>111</v>
      </c>
      <c r="B110" s="2">
        <v>103.0</v>
      </c>
      <c r="C110" s="4">
        <f t="shared" si="2"/>
        <v>20</v>
      </c>
      <c r="D110" s="4">
        <f t="shared" si="3"/>
        <v>3</v>
      </c>
      <c r="E110" s="4">
        <f>IFERROR(__xludf.DUMMYFUNCTION("SPLIT(A110,"" "")"),31.0)</f>
        <v>31</v>
      </c>
      <c r="F110" s="4">
        <f>IFERROR(__xludf.DUMMYFUNCTION("""COMPUTED_VALUE"""),68.0)</f>
        <v>68</v>
      </c>
      <c r="G110" s="4">
        <f>IFERROR(__xludf.DUMMYFUNCTION("""COMPUTED_VALUE"""),62.0)</f>
        <v>62</v>
      </c>
      <c r="H110" s="4">
        <f>IFERROR(__xludf.DUMMYFUNCTION("""COMPUTED_VALUE"""),79.0)</f>
        <v>79</v>
      </c>
      <c r="I110" s="4">
        <f>IFERROR(__xludf.DUMMYFUNCTION("""COMPUTED_VALUE"""),9.0)</f>
        <v>9</v>
      </c>
    </row>
    <row r="111">
      <c r="A111" s="3" t="s">
        <v>112</v>
      </c>
      <c r="B111" s="2">
        <v>104.0</v>
      </c>
      <c r="C111" s="4">
        <f t="shared" si="2"/>
        <v>20</v>
      </c>
      <c r="D111" s="4">
        <f t="shared" si="3"/>
        <v>4</v>
      </c>
      <c r="E111" s="4">
        <f>IFERROR(__xludf.DUMMYFUNCTION("SPLIT(A111,"" "")"),17.0)</f>
        <v>17</v>
      </c>
      <c r="F111" s="4">
        <f>IFERROR(__xludf.DUMMYFUNCTION("""COMPUTED_VALUE"""),10.0)</f>
        <v>10</v>
      </c>
      <c r="G111" s="4">
        <f>IFERROR(__xludf.DUMMYFUNCTION("""COMPUTED_VALUE"""),78.0)</f>
        <v>78</v>
      </c>
      <c r="H111" s="4">
        <f>IFERROR(__xludf.DUMMYFUNCTION("""COMPUTED_VALUE"""),16.0)</f>
        <v>16</v>
      </c>
      <c r="I111" s="4">
        <f>IFERROR(__xludf.DUMMYFUNCTION("""COMPUTED_VALUE"""),84.0)</f>
        <v>84</v>
      </c>
    </row>
    <row r="112">
      <c r="A112" s="3" t="s">
        <v>113</v>
      </c>
      <c r="B112" s="2">
        <v>105.0</v>
      </c>
      <c r="C112" s="4">
        <f t="shared" si="2"/>
        <v>21</v>
      </c>
      <c r="D112" s="4">
        <f t="shared" si="3"/>
        <v>0</v>
      </c>
      <c r="E112" s="4">
        <f>IFERROR(__xludf.DUMMYFUNCTION("SPLIT(A112,"" "")"),90.0)</f>
        <v>90</v>
      </c>
      <c r="F112" s="4">
        <f>IFERROR(__xludf.DUMMYFUNCTION("""COMPUTED_VALUE"""),41.0)</f>
        <v>41</v>
      </c>
      <c r="G112" s="4">
        <f>IFERROR(__xludf.DUMMYFUNCTION("""COMPUTED_VALUE"""),71.0)</f>
        <v>71</v>
      </c>
      <c r="H112" s="4">
        <f>IFERROR(__xludf.DUMMYFUNCTION("""COMPUTED_VALUE"""),1.0)</f>
        <v>1</v>
      </c>
      <c r="I112" s="4">
        <f>IFERROR(__xludf.DUMMYFUNCTION("""COMPUTED_VALUE"""),58.0)</f>
        <v>58</v>
      </c>
      <c r="K112" s="5" t="b">
        <f>BINGO(E112:I116,$K$6)</f>
        <v>0</v>
      </c>
      <c r="L112" s="5" t="b">
        <f t="shared" ref="L112:DF112" si="45">OR(K112, BINGO($E112:$I116,$K$6:L$6))</f>
        <v>0</v>
      </c>
      <c r="M112" s="5" t="b">
        <f t="shared" si="45"/>
        <v>0</v>
      </c>
      <c r="N112" s="5" t="b">
        <f t="shared" si="45"/>
        <v>0</v>
      </c>
      <c r="O112" s="5" t="b">
        <f t="shared" si="45"/>
        <v>0</v>
      </c>
      <c r="P112" s="5" t="b">
        <f t="shared" si="45"/>
        <v>0</v>
      </c>
      <c r="Q112" s="5" t="b">
        <f t="shared" si="45"/>
        <v>0</v>
      </c>
      <c r="R112" s="5" t="b">
        <f t="shared" si="45"/>
        <v>0</v>
      </c>
      <c r="S112" s="5" t="b">
        <f t="shared" si="45"/>
        <v>0</v>
      </c>
      <c r="T112" s="5" t="b">
        <f t="shared" si="45"/>
        <v>0</v>
      </c>
      <c r="U112" s="5" t="b">
        <f t="shared" si="45"/>
        <v>0</v>
      </c>
      <c r="V112" s="5" t="b">
        <f t="shared" si="45"/>
        <v>0</v>
      </c>
      <c r="W112" s="5" t="b">
        <f t="shared" si="45"/>
        <v>0</v>
      </c>
      <c r="X112" s="5" t="b">
        <f t="shared" si="45"/>
        <v>0</v>
      </c>
      <c r="Y112" s="5" t="b">
        <f t="shared" si="45"/>
        <v>0</v>
      </c>
      <c r="Z112" s="5" t="b">
        <f t="shared" si="45"/>
        <v>0</v>
      </c>
      <c r="AA112" s="5" t="b">
        <f t="shared" si="45"/>
        <v>0</v>
      </c>
      <c r="AB112" s="5" t="b">
        <f t="shared" si="45"/>
        <v>0</v>
      </c>
      <c r="AC112" s="5" t="b">
        <f t="shared" si="45"/>
        <v>0</v>
      </c>
      <c r="AD112" s="5" t="b">
        <f t="shared" si="45"/>
        <v>0</v>
      </c>
      <c r="AE112" s="5" t="b">
        <f t="shared" si="45"/>
        <v>0</v>
      </c>
      <c r="AF112" s="5" t="b">
        <f t="shared" si="45"/>
        <v>0</v>
      </c>
      <c r="AG112" s="5" t="b">
        <f t="shared" si="45"/>
        <v>0</v>
      </c>
      <c r="AH112" s="5" t="b">
        <f t="shared" si="45"/>
        <v>0</v>
      </c>
      <c r="AI112" s="5" t="b">
        <f t="shared" si="45"/>
        <v>0</v>
      </c>
      <c r="AJ112" s="5" t="b">
        <f t="shared" si="45"/>
        <v>0</v>
      </c>
      <c r="AK112" s="5" t="b">
        <f t="shared" si="45"/>
        <v>0</v>
      </c>
      <c r="AL112" s="5" t="b">
        <f t="shared" si="45"/>
        <v>0</v>
      </c>
      <c r="AM112" s="5" t="b">
        <f t="shared" si="45"/>
        <v>0</v>
      </c>
      <c r="AN112" s="5" t="b">
        <f t="shared" si="45"/>
        <v>0</v>
      </c>
      <c r="AO112" s="5" t="b">
        <f t="shared" si="45"/>
        <v>0</v>
      </c>
      <c r="AP112" s="5" t="b">
        <f t="shared" si="45"/>
        <v>0</v>
      </c>
      <c r="AQ112" s="5" t="b">
        <f t="shared" si="45"/>
        <v>0</v>
      </c>
      <c r="AR112" s="5" t="b">
        <f t="shared" si="45"/>
        <v>0</v>
      </c>
      <c r="AS112" s="5" t="b">
        <f t="shared" si="45"/>
        <v>0</v>
      </c>
      <c r="AT112" s="5" t="b">
        <f t="shared" si="45"/>
        <v>0</v>
      </c>
      <c r="AU112" s="5" t="b">
        <f t="shared" si="45"/>
        <v>0</v>
      </c>
      <c r="AV112" s="5" t="b">
        <f t="shared" si="45"/>
        <v>0</v>
      </c>
      <c r="AW112" s="5" t="b">
        <f t="shared" si="45"/>
        <v>0</v>
      </c>
      <c r="AX112" s="5" t="b">
        <f t="shared" si="45"/>
        <v>0</v>
      </c>
      <c r="AY112" s="5" t="b">
        <f t="shared" si="45"/>
        <v>0</v>
      </c>
      <c r="AZ112" s="5" t="b">
        <f t="shared" si="45"/>
        <v>0</v>
      </c>
      <c r="BA112" s="5" t="b">
        <f t="shared" si="45"/>
        <v>0</v>
      </c>
      <c r="BB112" s="5" t="b">
        <f t="shared" si="45"/>
        <v>0</v>
      </c>
      <c r="BC112" s="5" t="b">
        <f t="shared" si="45"/>
        <v>0</v>
      </c>
      <c r="BD112" s="5" t="b">
        <f t="shared" si="45"/>
        <v>0</v>
      </c>
      <c r="BE112" s="5" t="b">
        <f t="shared" si="45"/>
        <v>0</v>
      </c>
      <c r="BF112" s="5" t="b">
        <f t="shared" si="45"/>
        <v>0</v>
      </c>
      <c r="BG112" s="5" t="b">
        <f t="shared" si="45"/>
        <v>0</v>
      </c>
      <c r="BH112" s="5" t="b">
        <f t="shared" si="45"/>
        <v>0</v>
      </c>
      <c r="BI112" s="5" t="b">
        <f t="shared" si="45"/>
        <v>0</v>
      </c>
      <c r="BJ112" s="5" t="b">
        <f t="shared" si="45"/>
        <v>0</v>
      </c>
      <c r="BK112" s="5" t="b">
        <f t="shared" si="45"/>
        <v>0</v>
      </c>
      <c r="BL112" s="5" t="b">
        <f t="shared" si="45"/>
        <v>1</v>
      </c>
      <c r="BM112" s="5" t="b">
        <f t="shared" si="45"/>
        <v>1</v>
      </c>
      <c r="BN112" s="5" t="b">
        <f t="shared" si="45"/>
        <v>1</v>
      </c>
      <c r="BO112" s="5" t="b">
        <f t="shared" si="45"/>
        <v>1</v>
      </c>
      <c r="BP112" s="5" t="b">
        <f t="shared" si="45"/>
        <v>1</v>
      </c>
      <c r="BQ112" s="5" t="b">
        <f t="shared" si="45"/>
        <v>1</v>
      </c>
      <c r="BR112" s="5" t="b">
        <f t="shared" si="45"/>
        <v>1</v>
      </c>
      <c r="BS112" s="5" t="b">
        <f t="shared" si="45"/>
        <v>1</v>
      </c>
      <c r="BT112" s="5" t="b">
        <f t="shared" si="45"/>
        <v>1</v>
      </c>
      <c r="BU112" s="5" t="b">
        <f t="shared" si="45"/>
        <v>1</v>
      </c>
      <c r="BV112" s="5" t="b">
        <f t="shared" si="45"/>
        <v>1</v>
      </c>
      <c r="BW112" s="5" t="b">
        <f t="shared" si="45"/>
        <v>1</v>
      </c>
      <c r="BX112" s="5" t="b">
        <f t="shared" si="45"/>
        <v>1</v>
      </c>
      <c r="BY112" s="5" t="b">
        <f t="shared" si="45"/>
        <v>1</v>
      </c>
      <c r="BZ112" s="5" t="b">
        <f t="shared" si="45"/>
        <v>1</v>
      </c>
      <c r="CA112" s="5" t="b">
        <f t="shared" si="45"/>
        <v>1</v>
      </c>
      <c r="CB112" s="5" t="b">
        <f t="shared" si="45"/>
        <v>1</v>
      </c>
      <c r="CC112" s="5" t="b">
        <f t="shared" si="45"/>
        <v>1</v>
      </c>
      <c r="CD112" s="5" t="b">
        <f t="shared" si="45"/>
        <v>1</v>
      </c>
      <c r="CE112" s="5" t="b">
        <f t="shared" si="45"/>
        <v>1</v>
      </c>
      <c r="CF112" s="5" t="b">
        <f t="shared" si="45"/>
        <v>1</v>
      </c>
      <c r="CG112" s="5" t="b">
        <f t="shared" si="45"/>
        <v>1</v>
      </c>
      <c r="CH112" s="5" t="b">
        <f t="shared" si="45"/>
        <v>1</v>
      </c>
      <c r="CI112" s="5" t="b">
        <f t="shared" si="45"/>
        <v>1</v>
      </c>
      <c r="CJ112" s="5" t="b">
        <f t="shared" si="45"/>
        <v>1</v>
      </c>
      <c r="CK112" s="5" t="b">
        <f t="shared" si="45"/>
        <v>1</v>
      </c>
      <c r="CL112" s="5" t="b">
        <f t="shared" si="45"/>
        <v>1</v>
      </c>
      <c r="CM112" s="5" t="b">
        <f t="shared" si="45"/>
        <v>1</v>
      </c>
      <c r="CN112" s="5" t="b">
        <f t="shared" si="45"/>
        <v>1</v>
      </c>
      <c r="CO112" s="5" t="b">
        <f t="shared" si="45"/>
        <v>1</v>
      </c>
      <c r="CP112" s="5" t="b">
        <f t="shared" si="45"/>
        <v>1</v>
      </c>
      <c r="CQ112" s="5" t="b">
        <f t="shared" si="45"/>
        <v>1</v>
      </c>
      <c r="CR112" s="5" t="b">
        <f t="shared" si="45"/>
        <v>1</v>
      </c>
      <c r="CS112" s="5" t="b">
        <f t="shared" si="45"/>
        <v>1</v>
      </c>
      <c r="CT112" s="5" t="b">
        <f t="shared" si="45"/>
        <v>1</v>
      </c>
      <c r="CU112" s="5" t="b">
        <f t="shared" si="45"/>
        <v>1</v>
      </c>
      <c r="CV112" s="5" t="b">
        <f t="shared" si="45"/>
        <v>1</v>
      </c>
      <c r="CW112" s="5" t="b">
        <f t="shared" si="45"/>
        <v>1</v>
      </c>
      <c r="CX112" s="5" t="b">
        <f t="shared" si="45"/>
        <v>1</v>
      </c>
      <c r="CY112" s="5" t="b">
        <f t="shared" si="45"/>
        <v>1</v>
      </c>
      <c r="CZ112" s="5" t="b">
        <f t="shared" si="45"/>
        <v>1</v>
      </c>
      <c r="DA112" s="5" t="b">
        <f t="shared" si="45"/>
        <v>1</v>
      </c>
      <c r="DB112" s="5" t="b">
        <f t="shared" si="45"/>
        <v>1</v>
      </c>
      <c r="DC112" s="5" t="b">
        <f t="shared" si="45"/>
        <v>1</v>
      </c>
      <c r="DD112" s="5" t="b">
        <f t="shared" si="45"/>
        <v>1</v>
      </c>
      <c r="DE112" s="5" t="b">
        <f t="shared" si="45"/>
        <v>1</v>
      </c>
      <c r="DF112" s="5" t="b">
        <f t="shared" si="45"/>
        <v>1</v>
      </c>
    </row>
    <row r="113">
      <c r="A113" s="3" t="s">
        <v>114</v>
      </c>
      <c r="B113" s="2">
        <v>106.0</v>
      </c>
      <c r="C113" s="4">
        <f t="shared" si="2"/>
        <v>21</v>
      </c>
      <c r="D113" s="4">
        <f t="shared" si="3"/>
        <v>1</v>
      </c>
      <c r="E113" s="4">
        <f>IFERROR(__xludf.DUMMYFUNCTION("SPLIT(A113,"" "")"),88.0)</f>
        <v>88</v>
      </c>
      <c r="F113" s="4">
        <f>IFERROR(__xludf.DUMMYFUNCTION("""COMPUTED_VALUE"""),91.0)</f>
        <v>91</v>
      </c>
      <c r="G113" s="4">
        <f>IFERROR(__xludf.DUMMYFUNCTION("""COMPUTED_VALUE"""),86.0)</f>
        <v>86</v>
      </c>
      <c r="H113" s="4">
        <f>IFERROR(__xludf.DUMMYFUNCTION("""COMPUTED_VALUE"""),4.0)</f>
        <v>4</v>
      </c>
      <c r="I113" s="4">
        <f>IFERROR(__xludf.DUMMYFUNCTION("""COMPUTED_VALUE"""),34.0)</f>
        <v>34</v>
      </c>
      <c r="K113" s="4" t="str">
        <f>IF(K112,SUMOFUNMARKED(E112:I116,$K$6)*LASTCALLED($K$6),)</f>
        <v/>
      </c>
      <c r="L113" s="4" t="str">
        <f t="shared" ref="L113:DF113" si="46">IF(AND(L112,NOT(K112)),SUMOFUNMARKED($E112:$I116,$K$6:L$6)*LASTCALLED($K$6:L$6),)</f>
        <v/>
      </c>
      <c r="M113" s="4" t="str">
        <f t="shared" si="46"/>
        <v/>
      </c>
      <c r="N113" s="4" t="str">
        <f t="shared" si="46"/>
        <v/>
      </c>
      <c r="O113" s="4" t="str">
        <f t="shared" si="46"/>
        <v/>
      </c>
      <c r="P113" s="4" t="str">
        <f t="shared" si="46"/>
        <v/>
      </c>
      <c r="Q113" s="4" t="str">
        <f t="shared" si="46"/>
        <v/>
      </c>
      <c r="R113" s="4" t="str">
        <f t="shared" si="46"/>
        <v/>
      </c>
      <c r="S113" s="4" t="str">
        <f t="shared" si="46"/>
        <v/>
      </c>
      <c r="T113" s="4" t="str">
        <f t="shared" si="46"/>
        <v/>
      </c>
      <c r="U113" s="4" t="str">
        <f t="shared" si="46"/>
        <v/>
      </c>
      <c r="V113" s="4" t="str">
        <f t="shared" si="46"/>
        <v/>
      </c>
      <c r="W113" s="4" t="str">
        <f t="shared" si="46"/>
        <v/>
      </c>
      <c r="X113" s="4" t="str">
        <f t="shared" si="46"/>
        <v/>
      </c>
      <c r="Y113" s="4" t="str">
        <f t="shared" si="46"/>
        <v/>
      </c>
      <c r="Z113" s="4" t="str">
        <f t="shared" si="46"/>
        <v/>
      </c>
      <c r="AA113" s="4" t="str">
        <f t="shared" si="46"/>
        <v/>
      </c>
      <c r="AB113" s="4" t="str">
        <f t="shared" si="46"/>
        <v/>
      </c>
      <c r="AC113" s="4" t="str">
        <f t="shared" si="46"/>
        <v/>
      </c>
      <c r="AD113" s="4" t="str">
        <f t="shared" si="46"/>
        <v/>
      </c>
      <c r="AE113" s="4" t="str">
        <f t="shared" si="46"/>
        <v/>
      </c>
      <c r="AF113" s="4" t="str">
        <f t="shared" si="46"/>
        <v/>
      </c>
      <c r="AG113" s="4" t="str">
        <f t="shared" si="46"/>
        <v/>
      </c>
      <c r="AH113" s="4" t="str">
        <f t="shared" si="46"/>
        <v/>
      </c>
      <c r="AI113" s="4" t="str">
        <f t="shared" si="46"/>
        <v/>
      </c>
      <c r="AJ113" s="4" t="str">
        <f t="shared" si="46"/>
        <v/>
      </c>
      <c r="AK113" s="4" t="str">
        <f t="shared" si="46"/>
        <v/>
      </c>
      <c r="AL113" s="4" t="str">
        <f t="shared" si="46"/>
        <v/>
      </c>
      <c r="AM113" s="4" t="str">
        <f t="shared" si="46"/>
        <v/>
      </c>
      <c r="AN113" s="4" t="str">
        <f t="shared" si="46"/>
        <v/>
      </c>
      <c r="AO113" s="4" t="str">
        <f t="shared" si="46"/>
        <v/>
      </c>
      <c r="AP113" s="4" t="str">
        <f t="shared" si="46"/>
        <v/>
      </c>
      <c r="AQ113" s="4" t="str">
        <f t="shared" si="46"/>
        <v/>
      </c>
      <c r="AR113" s="4" t="str">
        <f t="shared" si="46"/>
        <v/>
      </c>
      <c r="AS113" s="4" t="str">
        <f t="shared" si="46"/>
        <v/>
      </c>
      <c r="AT113" s="4" t="str">
        <f t="shared" si="46"/>
        <v/>
      </c>
      <c r="AU113" s="4" t="str">
        <f t="shared" si="46"/>
        <v/>
      </c>
      <c r="AV113" s="4" t="str">
        <f t="shared" si="46"/>
        <v/>
      </c>
      <c r="AW113" s="4" t="str">
        <f t="shared" si="46"/>
        <v/>
      </c>
      <c r="AX113" s="4" t="str">
        <f t="shared" si="46"/>
        <v/>
      </c>
      <c r="AY113" s="4" t="str">
        <f t="shared" si="46"/>
        <v/>
      </c>
      <c r="AZ113" s="4" t="str">
        <f t="shared" si="46"/>
        <v/>
      </c>
      <c r="BA113" s="4" t="str">
        <f t="shared" si="46"/>
        <v/>
      </c>
      <c r="BB113" s="4" t="str">
        <f t="shared" si="46"/>
        <v/>
      </c>
      <c r="BC113" s="4" t="str">
        <f t="shared" si="46"/>
        <v/>
      </c>
      <c r="BD113" s="4" t="str">
        <f t="shared" si="46"/>
        <v/>
      </c>
      <c r="BE113" s="4" t="str">
        <f t="shared" si="46"/>
        <v/>
      </c>
      <c r="BF113" s="4" t="str">
        <f t="shared" si="46"/>
        <v/>
      </c>
      <c r="BG113" s="4" t="str">
        <f t="shared" si="46"/>
        <v/>
      </c>
      <c r="BH113" s="4" t="str">
        <f t="shared" si="46"/>
        <v/>
      </c>
      <c r="BI113" s="4" t="str">
        <f t="shared" si="46"/>
        <v/>
      </c>
      <c r="BJ113" s="4" t="str">
        <f t="shared" si="46"/>
        <v/>
      </c>
      <c r="BK113" s="4" t="str">
        <f t="shared" si="46"/>
        <v/>
      </c>
      <c r="BL113" s="4">
        <f t="shared" si="46"/>
        <v>24592</v>
      </c>
      <c r="BM113" s="4" t="str">
        <f t="shared" si="46"/>
        <v/>
      </c>
      <c r="BN113" s="4" t="str">
        <f t="shared" si="46"/>
        <v/>
      </c>
      <c r="BO113" s="4" t="str">
        <f t="shared" si="46"/>
        <v/>
      </c>
      <c r="BP113" s="4" t="str">
        <f t="shared" si="46"/>
        <v/>
      </c>
      <c r="BQ113" s="4" t="str">
        <f t="shared" si="46"/>
        <v/>
      </c>
      <c r="BR113" s="4" t="str">
        <f t="shared" si="46"/>
        <v/>
      </c>
      <c r="BS113" s="4" t="str">
        <f t="shared" si="46"/>
        <v/>
      </c>
      <c r="BT113" s="4" t="str">
        <f t="shared" si="46"/>
        <v/>
      </c>
      <c r="BU113" s="4" t="str">
        <f t="shared" si="46"/>
        <v/>
      </c>
      <c r="BV113" s="4" t="str">
        <f t="shared" si="46"/>
        <v/>
      </c>
      <c r="BW113" s="4" t="str">
        <f t="shared" si="46"/>
        <v/>
      </c>
      <c r="BX113" s="4" t="str">
        <f t="shared" si="46"/>
        <v/>
      </c>
      <c r="BY113" s="4" t="str">
        <f t="shared" si="46"/>
        <v/>
      </c>
      <c r="BZ113" s="4" t="str">
        <f t="shared" si="46"/>
        <v/>
      </c>
      <c r="CA113" s="4" t="str">
        <f t="shared" si="46"/>
        <v/>
      </c>
      <c r="CB113" s="4" t="str">
        <f t="shared" si="46"/>
        <v/>
      </c>
      <c r="CC113" s="4" t="str">
        <f t="shared" si="46"/>
        <v/>
      </c>
      <c r="CD113" s="4" t="str">
        <f t="shared" si="46"/>
        <v/>
      </c>
      <c r="CE113" s="4" t="str">
        <f t="shared" si="46"/>
        <v/>
      </c>
      <c r="CF113" s="4" t="str">
        <f t="shared" si="46"/>
        <v/>
      </c>
      <c r="CG113" s="4" t="str">
        <f t="shared" si="46"/>
        <v/>
      </c>
      <c r="CH113" s="4" t="str">
        <f t="shared" si="46"/>
        <v/>
      </c>
      <c r="CI113" s="4" t="str">
        <f t="shared" si="46"/>
        <v/>
      </c>
      <c r="CJ113" s="4" t="str">
        <f t="shared" si="46"/>
        <v/>
      </c>
      <c r="CK113" s="4" t="str">
        <f t="shared" si="46"/>
        <v/>
      </c>
      <c r="CL113" s="4" t="str">
        <f t="shared" si="46"/>
        <v/>
      </c>
      <c r="CM113" s="4" t="str">
        <f t="shared" si="46"/>
        <v/>
      </c>
      <c r="CN113" s="4" t="str">
        <f t="shared" si="46"/>
        <v/>
      </c>
      <c r="CO113" s="4" t="str">
        <f t="shared" si="46"/>
        <v/>
      </c>
      <c r="CP113" s="4" t="str">
        <f t="shared" si="46"/>
        <v/>
      </c>
      <c r="CQ113" s="4" t="str">
        <f t="shared" si="46"/>
        <v/>
      </c>
      <c r="CR113" s="4" t="str">
        <f t="shared" si="46"/>
        <v/>
      </c>
      <c r="CS113" s="4" t="str">
        <f t="shared" si="46"/>
        <v/>
      </c>
      <c r="CT113" s="4" t="str">
        <f t="shared" si="46"/>
        <v/>
      </c>
      <c r="CU113" s="4" t="str">
        <f t="shared" si="46"/>
        <v/>
      </c>
      <c r="CV113" s="4" t="str">
        <f t="shared" si="46"/>
        <v/>
      </c>
      <c r="CW113" s="4" t="str">
        <f t="shared" si="46"/>
        <v/>
      </c>
      <c r="CX113" s="4" t="str">
        <f t="shared" si="46"/>
        <v/>
      </c>
      <c r="CY113" s="4" t="str">
        <f t="shared" si="46"/>
        <v/>
      </c>
      <c r="CZ113" s="4" t="str">
        <f t="shared" si="46"/>
        <v/>
      </c>
      <c r="DA113" s="4" t="str">
        <f t="shared" si="46"/>
        <v/>
      </c>
      <c r="DB113" s="4" t="str">
        <f t="shared" si="46"/>
        <v/>
      </c>
      <c r="DC113" s="4" t="str">
        <f t="shared" si="46"/>
        <v/>
      </c>
      <c r="DD113" s="4" t="str">
        <f t="shared" si="46"/>
        <v/>
      </c>
      <c r="DE113" s="4" t="str">
        <f t="shared" si="46"/>
        <v/>
      </c>
      <c r="DF113" s="4" t="str">
        <f t="shared" si="46"/>
        <v/>
      </c>
    </row>
    <row r="114">
      <c r="A114" s="3" t="s">
        <v>115</v>
      </c>
      <c r="B114" s="2">
        <v>107.0</v>
      </c>
      <c r="C114" s="4">
        <f t="shared" si="2"/>
        <v>21</v>
      </c>
      <c r="D114" s="4">
        <f t="shared" si="3"/>
        <v>2</v>
      </c>
      <c r="E114" s="4">
        <f>IFERROR(__xludf.DUMMYFUNCTION("SPLIT(A114,"" "")"),48.0)</f>
        <v>48</v>
      </c>
      <c r="F114" s="4">
        <f>IFERROR(__xludf.DUMMYFUNCTION("""COMPUTED_VALUE"""),31.0)</f>
        <v>31</v>
      </c>
      <c r="G114" s="4">
        <f>IFERROR(__xludf.DUMMYFUNCTION("""COMPUTED_VALUE"""),3.0)</f>
        <v>3</v>
      </c>
      <c r="H114" s="4">
        <f>IFERROR(__xludf.DUMMYFUNCTION("""COMPUTED_VALUE"""),74.0)</f>
        <v>74</v>
      </c>
      <c r="I114" s="4">
        <f>IFERROR(__xludf.DUMMYFUNCTION("""COMPUTED_VALUE"""),21.0)</f>
        <v>21</v>
      </c>
      <c r="K114" s="6"/>
    </row>
    <row r="115">
      <c r="A115" s="3" t="s">
        <v>116</v>
      </c>
      <c r="B115" s="2">
        <v>108.0</v>
      </c>
      <c r="C115" s="4">
        <f t="shared" si="2"/>
        <v>21</v>
      </c>
      <c r="D115" s="4">
        <f t="shared" si="3"/>
        <v>3</v>
      </c>
      <c r="E115" s="4">
        <f>IFERROR(__xludf.DUMMYFUNCTION("SPLIT(A115,"" "")"),85.0)</f>
        <v>85</v>
      </c>
      <c r="F115" s="4">
        <f>IFERROR(__xludf.DUMMYFUNCTION("""COMPUTED_VALUE"""),5.0)</f>
        <v>5</v>
      </c>
      <c r="G115" s="4">
        <f>IFERROR(__xludf.DUMMYFUNCTION("""COMPUTED_VALUE"""),37.0)</f>
        <v>37</v>
      </c>
      <c r="H115" s="4">
        <f>IFERROR(__xludf.DUMMYFUNCTION("""COMPUTED_VALUE"""),36.0)</f>
        <v>36</v>
      </c>
      <c r="I115" s="4">
        <f>IFERROR(__xludf.DUMMYFUNCTION("""COMPUTED_VALUE"""),28.0)</f>
        <v>28</v>
      </c>
    </row>
    <row r="116">
      <c r="A116" s="3" t="s">
        <v>117</v>
      </c>
      <c r="B116" s="2">
        <v>109.0</v>
      </c>
      <c r="C116" s="4">
        <f t="shared" si="2"/>
        <v>21</v>
      </c>
      <c r="D116" s="4">
        <f t="shared" si="3"/>
        <v>4</v>
      </c>
      <c r="E116" s="4">
        <f>IFERROR(__xludf.DUMMYFUNCTION("SPLIT(A116,"" "")"),18.0)</f>
        <v>18</v>
      </c>
      <c r="F116" s="4">
        <f>IFERROR(__xludf.DUMMYFUNCTION("""COMPUTED_VALUE"""),46.0)</f>
        <v>46</v>
      </c>
      <c r="G116" s="4">
        <f>IFERROR(__xludf.DUMMYFUNCTION("""COMPUTED_VALUE"""),17.0)</f>
        <v>17</v>
      </c>
      <c r="H116" s="4">
        <f>IFERROR(__xludf.DUMMYFUNCTION("""COMPUTED_VALUE"""),49.0)</f>
        <v>49</v>
      </c>
      <c r="I116" s="4">
        <f>IFERROR(__xludf.DUMMYFUNCTION("""COMPUTED_VALUE"""),69.0)</f>
        <v>69</v>
      </c>
    </row>
    <row r="117">
      <c r="A117" s="3" t="s">
        <v>118</v>
      </c>
      <c r="B117" s="2">
        <v>110.0</v>
      </c>
      <c r="C117" s="4">
        <f t="shared" si="2"/>
        <v>22</v>
      </c>
      <c r="D117" s="4">
        <f t="shared" si="3"/>
        <v>0</v>
      </c>
      <c r="E117" s="4">
        <f>IFERROR(__xludf.DUMMYFUNCTION("SPLIT(A117,"" "")"),41.0)</f>
        <v>41</v>
      </c>
      <c r="F117" s="4">
        <f>IFERROR(__xludf.DUMMYFUNCTION("""COMPUTED_VALUE"""),55.0)</f>
        <v>55</v>
      </c>
      <c r="G117" s="4">
        <f>IFERROR(__xludf.DUMMYFUNCTION("""COMPUTED_VALUE"""),52.0)</f>
        <v>52</v>
      </c>
      <c r="H117" s="4">
        <f>IFERROR(__xludf.DUMMYFUNCTION("""COMPUTED_VALUE"""),58.0)</f>
        <v>58</v>
      </c>
      <c r="I117" s="4">
        <f>IFERROR(__xludf.DUMMYFUNCTION("""COMPUTED_VALUE"""),44.0)</f>
        <v>44</v>
      </c>
      <c r="K117" s="5" t="b">
        <f>BINGO(E117:I121,$K$6)</f>
        <v>0</v>
      </c>
      <c r="L117" s="5" t="b">
        <f t="shared" ref="L117:DF117" si="47">OR(K117, BINGO($E117:$I121,$K$6:L$6))</f>
        <v>0</v>
      </c>
      <c r="M117" s="5" t="b">
        <f t="shared" si="47"/>
        <v>0</v>
      </c>
      <c r="N117" s="5" t="b">
        <f t="shared" si="47"/>
        <v>0</v>
      </c>
      <c r="O117" s="5" t="b">
        <f t="shared" si="47"/>
        <v>0</v>
      </c>
      <c r="P117" s="5" t="b">
        <f t="shared" si="47"/>
        <v>0</v>
      </c>
      <c r="Q117" s="5" t="b">
        <f t="shared" si="47"/>
        <v>0</v>
      </c>
      <c r="R117" s="5" t="b">
        <f t="shared" si="47"/>
        <v>0</v>
      </c>
      <c r="S117" s="5" t="b">
        <f t="shared" si="47"/>
        <v>0</v>
      </c>
      <c r="T117" s="5" t="b">
        <f t="shared" si="47"/>
        <v>0</v>
      </c>
      <c r="U117" s="5" t="b">
        <f t="shared" si="47"/>
        <v>0</v>
      </c>
      <c r="V117" s="5" t="b">
        <f t="shared" si="47"/>
        <v>0</v>
      </c>
      <c r="W117" s="5" t="b">
        <f t="shared" si="47"/>
        <v>0</v>
      </c>
      <c r="X117" s="5" t="b">
        <f t="shared" si="47"/>
        <v>0</v>
      </c>
      <c r="Y117" s="5" t="b">
        <f t="shared" si="47"/>
        <v>0</v>
      </c>
      <c r="Z117" s="5" t="b">
        <f t="shared" si="47"/>
        <v>0</v>
      </c>
      <c r="AA117" s="5" t="b">
        <f t="shared" si="47"/>
        <v>0</v>
      </c>
      <c r="AB117" s="5" t="b">
        <f t="shared" si="47"/>
        <v>0</v>
      </c>
      <c r="AC117" s="5" t="b">
        <f t="shared" si="47"/>
        <v>0</v>
      </c>
      <c r="AD117" s="5" t="b">
        <f t="shared" si="47"/>
        <v>0</v>
      </c>
      <c r="AE117" s="5" t="b">
        <f t="shared" si="47"/>
        <v>0</v>
      </c>
      <c r="AF117" s="5" t="b">
        <f t="shared" si="47"/>
        <v>0</v>
      </c>
      <c r="AG117" s="5" t="b">
        <f t="shared" si="47"/>
        <v>0</v>
      </c>
      <c r="AH117" s="5" t="b">
        <f t="shared" si="47"/>
        <v>0</v>
      </c>
      <c r="AI117" s="5" t="b">
        <f t="shared" si="47"/>
        <v>0</v>
      </c>
      <c r="AJ117" s="5" t="b">
        <f t="shared" si="47"/>
        <v>0</v>
      </c>
      <c r="AK117" s="5" t="b">
        <f t="shared" si="47"/>
        <v>0</v>
      </c>
      <c r="AL117" s="5" t="b">
        <f t="shared" si="47"/>
        <v>0</v>
      </c>
      <c r="AM117" s="5" t="b">
        <f t="shared" si="47"/>
        <v>0</v>
      </c>
      <c r="AN117" s="5" t="b">
        <f t="shared" si="47"/>
        <v>0</v>
      </c>
      <c r="AO117" s="5" t="b">
        <f t="shared" si="47"/>
        <v>0</v>
      </c>
      <c r="AP117" s="5" t="b">
        <f t="shared" si="47"/>
        <v>0</v>
      </c>
      <c r="AQ117" s="5" t="b">
        <f t="shared" si="47"/>
        <v>0</v>
      </c>
      <c r="AR117" s="5" t="b">
        <f t="shared" si="47"/>
        <v>0</v>
      </c>
      <c r="AS117" s="5" t="b">
        <f t="shared" si="47"/>
        <v>0</v>
      </c>
      <c r="AT117" s="5" t="b">
        <f t="shared" si="47"/>
        <v>0</v>
      </c>
      <c r="AU117" s="5" t="b">
        <f t="shared" si="47"/>
        <v>0</v>
      </c>
      <c r="AV117" s="5" t="b">
        <f t="shared" si="47"/>
        <v>0</v>
      </c>
      <c r="AW117" s="5" t="b">
        <f t="shared" si="47"/>
        <v>0</v>
      </c>
      <c r="AX117" s="5" t="b">
        <f t="shared" si="47"/>
        <v>0</v>
      </c>
      <c r="AY117" s="5" t="b">
        <f t="shared" si="47"/>
        <v>0</v>
      </c>
      <c r="AZ117" s="5" t="b">
        <f t="shared" si="47"/>
        <v>0</v>
      </c>
      <c r="BA117" s="5" t="b">
        <f t="shared" si="47"/>
        <v>0</v>
      </c>
      <c r="BB117" s="5" t="b">
        <f t="shared" si="47"/>
        <v>0</v>
      </c>
      <c r="BC117" s="5" t="b">
        <f t="shared" si="47"/>
        <v>0</v>
      </c>
      <c r="BD117" s="5" t="b">
        <f t="shared" si="47"/>
        <v>0</v>
      </c>
      <c r="BE117" s="5" t="b">
        <f t="shared" si="47"/>
        <v>0</v>
      </c>
      <c r="BF117" s="5" t="b">
        <f t="shared" si="47"/>
        <v>0</v>
      </c>
      <c r="BG117" s="5" t="b">
        <f t="shared" si="47"/>
        <v>0</v>
      </c>
      <c r="BH117" s="5" t="b">
        <f t="shared" si="47"/>
        <v>0</v>
      </c>
      <c r="BI117" s="5" t="b">
        <f t="shared" si="47"/>
        <v>0</v>
      </c>
      <c r="BJ117" s="5" t="b">
        <f t="shared" si="47"/>
        <v>0</v>
      </c>
      <c r="BK117" s="5" t="b">
        <f t="shared" si="47"/>
        <v>0</v>
      </c>
      <c r="BL117" s="5" t="b">
        <f t="shared" si="47"/>
        <v>0</v>
      </c>
      <c r="BM117" s="5" t="b">
        <f t="shared" si="47"/>
        <v>0</v>
      </c>
      <c r="BN117" s="5" t="b">
        <f t="shared" si="47"/>
        <v>0</v>
      </c>
      <c r="BO117" s="5" t="b">
        <f t="shared" si="47"/>
        <v>0</v>
      </c>
      <c r="BP117" s="5" t="b">
        <f t="shared" si="47"/>
        <v>0</v>
      </c>
      <c r="BQ117" s="5" t="b">
        <f t="shared" si="47"/>
        <v>0</v>
      </c>
      <c r="BR117" s="5" t="b">
        <f t="shared" si="47"/>
        <v>0</v>
      </c>
      <c r="BS117" s="5" t="b">
        <f t="shared" si="47"/>
        <v>0</v>
      </c>
      <c r="BT117" s="5" t="b">
        <f t="shared" si="47"/>
        <v>0</v>
      </c>
      <c r="BU117" s="5" t="b">
        <f t="shared" si="47"/>
        <v>0</v>
      </c>
      <c r="BV117" s="5" t="b">
        <f t="shared" si="47"/>
        <v>0</v>
      </c>
      <c r="BW117" s="5" t="b">
        <f t="shared" si="47"/>
        <v>0</v>
      </c>
      <c r="BX117" s="5" t="b">
        <f t="shared" si="47"/>
        <v>0</v>
      </c>
      <c r="BY117" s="5" t="b">
        <f t="shared" si="47"/>
        <v>0</v>
      </c>
      <c r="BZ117" s="5" t="b">
        <f t="shared" si="47"/>
        <v>0</v>
      </c>
      <c r="CA117" s="5" t="b">
        <f t="shared" si="47"/>
        <v>0</v>
      </c>
      <c r="CB117" s="5" t="b">
        <f t="shared" si="47"/>
        <v>0</v>
      </c>
      <c r="CC117" s="5" t="b">
        <f t="shared" si="47"/>
        <v>0</v>
      </c>
      <c r="CD117" s="5" t="b">
        <f t="shared" si="47"/>
        <v>0</v>
      </c>
      <c r="CE117" s="5" t="b">
        <f t="shared" si="47"/>
        <v>0</v>
      </c>
      <c r="CF117" s="5" t="b">
        <f t="shared" si="47"/>
        <v>0</v>
      </c>
      <c r="CG117" s="5" t="b">
        <f t="shared" si="47"/>
        <v>0</v>
      </c>
      <c r="CH117" s="5" t="b">
        <f t="shared" si="47"/>
        <v>0</v>
      </c>
      <c r="CI117" s="5" t="b">
        <f t="shared" si="47"/>
        <v>1</v>
      </c>
      <c r="CJ117" s="5" t="b">
        <f t="shared" si="47"/>
        <v>1</v>
      </c>
      <c r="CK117" s="5" t="b">
        <f t="shared" si="47"/>
        <v>1</v>
      </c>
      <c r="CL117" s="5" t="b">
        <f t="shared" si="47"/>
        <v>1</v>
      </c>
      <c r="CM117" s="5" t="b">
        <f t="shared" si="47"/>
        <v>1</v>
      </c>
      <c r="CN117" s="5" t="b">
        <f t="shared" si="47"/>
        <v>1</v>
      </c>
      <c r="CO117" s="5" t="b">
        <f t="shared" si="47"/>
        <v>1</v>
      </c>
      <c r="CP117" s="5" t="b">
        <f t="shared" si="47"/>
        <v>1</v>
      </c>
      <c r="CQ117" s="5" t="b">
        <f t="shared" si="47"/>
        <v>1</v>
      </c>
      <c r="CR117" s="5" t="b">
        <f t="shared" si="47"/>
        <v>1</v>
      </c>
      <c r="CS117" s="5" t="b">
        <f t="shared" si="47"/>
        <v>1</v>
      </c>
      <c r="CT117" s="5" t="b">
        <f t="shared" si="47"/>
        <v>1</v>
      </c>
      <c r="CU117" s="5" t="b">
        <f t="shared" si="47"/>
        <v>1</v>
      </c>
      <c r="CV117" s="5" t="b">
        <f t="shared" si="47"/>
        <v>1</v>
      </c>
      <c r="CW117" s="5" t="b">
        <f t="shared" si="47"/>
        <v>1</v>
      </c>
      <c r="CX117" s="5" t="b">
        <f t="shared" si="47"/>
        <v>1</v>
      </c>
      <c r="CY117" s="5" t="b">
        <f t="shared" si="47"/>
        <v>1</v>
      </c>
      <c r="CZ117" s="5" t="b">
        <f t="shared" si="47"/>
        <v>1</v>
      </c>
      <c r="DA117" s="5" t="b">
        <f t="shared" si="47"/>
        <v>1</v>
      </c>
      <c r="DB117" s="5" t="b">
        <f t="shared" si="47"/>
        <v>1</v>
      </c>
      <c r="DC117" s="5" t="b">
        <f t="shared" si="47"/>
        <v>1</v>
      </c>
      <c r="DD117" s="5" t="b">
        <f t="shared" si="47"/>
        <v>1</v>
      </c>
      <c r="DE117" s="5" t="b">
        <f t="shared" si="47"/>
        <v>1</v>
      </c>
      <c r="DF117" s="5" t="b">
        <f t="shared" si="47"/>
        <v>1</v>
      </c>
    </row>
    <row r="118">
      <c r="A118" s="3" t="s">
        <v>119</v>
      </c>
      <c r="B118" s="2">
        <v>111.0</v>
      </c>
      <c r="C118" s="4">
        <f t="shared" si="2"/>
        <v>22</v>
      </c>
      <c r="D118" s="4">
        <f t="shared" si="3"/>
        <v>1</v>
      </c>
      <c r="E118" s="4">
        <f>IFERROR(__xludf.DUMMYFUNCTION("SPLIT(A118,"" "")"),4.0)</f>
        <v>4</v>
      </c>
      <c r="F118" s="4">
        <f>IFERROR(__xludf.DUMMYFUNCTION("""COMPUTED_VALUE"""),75.0)</f>
        <v>75</v>
      </c>
      <c r="G118" s="4">
        <f>IFERROR(__xludf.DUMMYFUNCTION("""COMPUTED_VALUE"""),81.0)</f>
        <v>81</v>
      </c>
      <c r="H118" s="4">
        <f>IFERROR(__xludf.DUMMYFUNCTION("""COMPUTED_VALUE"""),12.0)</f>
        <v>12</v>
      </c>
      <c r="I118" s="4">
        <f>IFERROR(__xludf.DUMMYFUNCTION("""COMPUTED_VALUE"""),48.0)</f>
        <v>48</v>
      </c>
      <c r="K118" s="4" t="str">
        <f>IF(K117,SUMOFUNMARKED(E117:I121,$K$6)*LASTCALLED($K$6),)</f>
        <v/>
      </c>
      <c r="L118" s="4" t="str">
        <f t="shared" ref="L118:DF118" si="48">IF(AND(L117,NOT(K117)),SUMOFUNMARKED($E117:$I121,$K$6:L$6)*LASTCALLED($K$6:L$6),)</f>
        <v/>
      </c>
      <c r="M118" s="4" t="str">
        <f t="shared" si="48"/>
        <v/>
      </c>
      <c r="N118" s="4" t="str">
        <f t="shared" si="48"/>
        <v/>
      </c>
      <c r="O118" s="4" t="str">
        <f t="shared" si="48"/>
        <v/>
      </c>
      <c r="P118" s="4" t="str">
        <f t="shared" si="48"/>
        <v/>
      </c>
      <c r="Q118" s="4" t="str">
        <f t="shared" si="48"/>
        <v/>
      </c>
      <c r="R118" s="4" t="str">
        <f t="shared" si="48"/>
        <v/>
      </c>
      <c r="S118" s="4" t="str">
        <f t="shared" si="48"/>
        <v/>
      </c>
      <c r="T118" s="4" t="str">
        <f t="shared" si="48"/>
        <v/>
      </c>
      <c r="U118" s="4" t="str">
        <f t="shared" si="48"/>
        <v/>
      </c>
      <c r="V118" s="4" t="str">
        <f t="shared" si="48"/>
        <v/>
      </c>
      <c r="W118" s="4" t="str">
        <f t="shared" si="48"/>
        <v/>
      </c>
      <c r="X118" s="4" t="str">
        <f t="shared" si="48"/>
        <v/>
      </c>
      <c r="Y118" s="4" t="str">
        <f t="shared" si="48"/>
        <v/>
      </c>
      <c r="Z118" s="4" t="str">
        <f t="shared" si="48"/>
        <v/>
      </c>
      <c r="AA118" s="4" t="str">
        <f t="shared" si="48"/>
        <v/>
      </c>
      <c r="AB118" s="4" t="str">
        <f t="shared" si="48"/>
        <v/>
      </c>
      <c r="AC118" s="4" t="str">
        <f t="shared" si="48"/>
        <v/>
      </c>
      <c r="AD118" s="4" t="str">
        <f t="shared" si="48"/>
        <v/>
      </c>
      <c r="AE118" s="4" t="str">
        <f t="shared" si="48"/>
        <v/>
      </c>
      <c r="AF118" s="4" t="str">
        <f t="shared" si="48"/>
        <v/>
      </c>
      <c r="AG118" s="4" t="str">
        <f t="shared" si="48"/>
        <v/>
      </c>
      <c r="AH118" s="4" t="str">
        <f t="shared" si="48"/>
        <v/>
      </c>
      <c r="AI118" s="4" t="str">
        <f t="shared" si="48"/>
        <v/>
      </c>
      <c r="AJ118" s="4" t="str">
        <f t="shared" si="48"/>
        <v/>
      </c>
      <c r="AK118" s="4" t="str">
        <f t="shared" si="48"/>
        <v/>
      </c>
      <c r="AL118" s="4" t="str">
        <f t="shared" si="48"/>
        <v/>
      </c>
      <c r="AM118" s="4" t="str">
        <f t="shared" si="48"/>
        <v/>
      </c>
      <c r="AN118" s="4" t="str">
        <f t="shared" si="48"/>
        <v/>
      </c>
      <c r="AO118" s="4" t="str">
        <f t="shared" si="48"/>
        <v/>
      </c>
      <c r="AP118" s="4" t="str">
        <f t="shared" si="48"/>
        <v/>
      </c>
      <c r="AQ118" s="4" t="str">
        <f t="shared" si="48"/>
        <v/>
      </c>
      <c r="AR118" s="4" t="str">
        <f t="shared" si="48"/>
        <v/>
      </c>
      <c r="AS118" s="4" t="str">
        <f t="shared" si="48"/>
        <v/>
      </c>
      <c r="AT118" s="4" t="str">
        <f t="shared" si="48"/>
        <v/>
      </c>
      <c r="AU118" s="4" t="str">
        <f t="shared" si="48"/>
        <v/>
      </c>
      <c r="AV118" s="4" t="str">
        <f t="shared" si="48"/>
        <v/>
      </c>
      <c r="AW118" s="4" t="str">
        <f t="shared" si="48"/>
        <v/>
      </c>
      <c r="AX118" s="4" t="str">
        <f t="shared" si="48"/>
        <v/>
      </c>
      <c r="AY118" s="4" t="str">
        <f t="shared" si="48"/>
        <v/>
      </c>
      <c r="AZ118" s="4" t="str">
        <f t="shared" si="48"/>
        <v/>
      </c>
      <c r="BA118" s="4" t="str">
        <f t="shared" si="48"/>
        <v/>
      </c>
      <c r="BB118" s="4" t="str">
        <f t="shared" si="48"/>
        <v/>
      </c>
      <c r="BC118" s="4" t="str">
        <f t="shared" si="48"/>
        <v/>
      </c>
      <c r="BD118" s="4" t="str">
        <f t="shared" si="48"/>
        <v/>
      </c>
      <c r="BE118" s="4" t="str">
        <f t="shared" si="48"/>
        <v/>
      </c>
      <c r="BF118" s="4" t="str">
        <f t="shared" si="48"/>
        <v/>
      </c>
      <c r="BG118" s="4" t="str">
        <f t="shared" si="48"/>
        <v/>
      </c>
      <c r="BH118" s="4" t="str">
        <f t="shared" si="48"/>
        <v/>
      </c>
      <c r="BI118" s="4" t="str">
        <f t="shared" si="48"/>
        <v/>
      </c>
      <c r="BJ118" s="4" t="str">
        <f t="shared" si="48"/>
        <v/>
      </c>
      <c r="BK118" s="4" t="str">
        <f t="shared" si="48"/>
        <v/>
      </c>
      <c r="BL118" s="4" t="str">
        <f t="shared" si="48"/>
        <v/>
      </c>
      <c r="BM118" s="4" t="str">
        <f t="shared" si="48"/>
        <v/>
      </c>
      <c r="BN118" s="4" t="str">
        <f t="shared" si="48"/>
        <v/>
      </c>
      <c r="BO118" s="4" t="str">
        <f t="shared" si="48"/>
        <v/>
      </c>
      <c r="BP118" s="4" t="str">
        <f t="shared" si="48"/>
        <v/>
      </c>
      <c r="BQ118" s="4" t="str">
        <f t="shared" si="48"/>
        <v/>
      </c>
      <c r="BR118" s="4" t="str">
        <f t="shared" si="48"/>
        <v/>
      </c>
      <c r="BS118" s="4" t="str">
        <f t="shared" si="48"/>
        <v/>
      </c>
      <c r="BT118" s="4" t="str">
        <f t="shared" si="48"/>
        <v/>
      </c>
      <c r="BU118" s="4" t="str">
        <f t="shared" si="48"/>
        <v/>
      </c>
      <c r="BV118" s="4" t="str">
        <f t="shared" si="48"/>
        <v/>
      </c>
      <c r="BW118" s="4" t="str">
        <f t="shared" si="48"/>
        <v/>
      </c>
      <c r="BX118" s="4" t="str">
        <f t="shared" si="48"/>
        <v/>
      </c>
      <c r="BY118" s="4" t="str">
        <f t="shared" si="48"/>
        <v/>
      </c>
      <c r="BZ118" s="4" t="str">
        <f t="shared" si="48"/>
        <v/>
      </c>
      <c r="CA118" s="4" t="str">
        <f t="shared" si="48"/>
        <v/>
      </c>
      <c r="CB118" s="4" t="str">
        <f t="shared" si="48"/>
        <v/>
      </c>
      <c r="CC118" s="4" t="str">
        <f t="shared" si="48"/>
        <v/>
      </c>
      <c r="CD118" s="4" t="str">
        <f t="shared" si="48"/>
        <v/>
      </c>
      <c r="CE118" s="4" t="str">
        <f t="shared" si="48"/>
        <v/>
      </c>
      <c r="CF118" s="4" t="str">
        <f t="shared" si="48"/>
        <v/>
      </c>
      <c r="CG118" s="4" t="str">
        <f t="shared" si="48"/>
        <v/>
      </c>
      <c r="CH118" s="4" t="str">
        <f t="shared" si="48"/>
        <v/>
      </c>
      <c r="CI118" s="4">
        <f t="shared" si="48"/>
        <v>14705</v>
      </c>
      <c r="CJ118" s="4" t="str">
        <f t="shared" si="48"/>
        <v/>
      </c>
      <c r="CK118" s="4" t="str">
        <f t="shared" si="48"/>
        <v/>
      </c>
      <c r="CL118" s="4" t="str">
        <f t="shared" si="48"/>
        <v/>
      </c>
      <c r="CM118" s="4" t="str">
        <f t="shared" si="48"/>
        <v/>
      </c>
      <c r="CN118" s="4" t="str">
        <f t="shared" si="48"/>
        <v/>
      </c>
      <c r="CO118" s="4" t="str">
        <f t="shared" si="48"/>
        <v/>
      </c>
      <c r="CP118" s="4" t="str">
        <f t="shared" si="48"/>
        <v/>
      </c>
      <c r="CQ118" s="4" t="str">
        <f t="shared" si="48"/>
        <v/>
      </c>
      <c r="CR118" s="4" t="str">
        <f t="shared" si="48"/>
        <v/>
      </c>
      <c r="CS118" s="4" t="str">
        <f t="shared" si="48"/>
        <v/>
      </c>
      <c r="CT118" s="4" t="str">
        <f t="shared" si="48"/>
        <v/>
      </c>
      <c r="CU118" s="4" t="str">
        <f t="shared" si="48"/>
        <v/>
      </c>
      <c r="CV118" s="4" t="str">
        <f t="shared" si="48"/>
        <v/>
      </c>
      <c r="CW118" s="4" t="str">
        <f t="shared" si="48"/>
        <v/>
      </c>
      <c r="CX118" s="4" t="str">
        <f t="shared" si="48"/>
        <v/>
      </c>
      <c r="CY118" s="4" t="str">
        <f t="shared" si="48"/>
        <v/>
      </c>
      <c r="CZ118" s="4" t="str">
        <f t="shared" si="48"/>
        <v/>
      </c>
      <c r="DA118" s="4" t="str">
        <f t="shared" si="48"/>
        <v/>
      </c>
      <c r="DB118" s="4" t="str">
        <f t="shared" si="48"/>
        <v/>
      </c>
      <c r="DC118" s="4" t="str">
        <f t="shared" si="48"/>
        <v/>
      </c>
      <c r="DD118" s="4" t="str">
        <f t="shared" si="48"/>
        <v/>
      </c>
      <c r="DE118" s="4" t="str">
        <f t="shared" si="48"/>
        <v/>
      </c>
      <c r="DF118" s="4" t="str">
        <f t="shared" si="48"/>
        <v/>
      </c>
    </row>
    <row r="119">
      <c r="A119" s="3" t="s">
        <v>120</v>
      </c>
      <c r="B119" s="2">
        <v>112.0</v>
      </c>
      <c r="C119" s="4">
        <f t="shared" si="2"/>
        <v>22</v>
      </c>
      <c r="D119" s="4">
        <f t="shared" si="3"/>
        <v>2</v>
      </c>
      <c r="E119" s="4">
        <f>IFERROR(__xludf.DUMMYFUNCTION("SPLIT(A119,"" "")"),72.0)</f>
        <v>72</v>
      </c>
      <c r="F119" s="4">
        <f>IFERROR(__xludf.DUMMYFUNCTION("""COMPUTED_VALUE"""),93.0)</f>
        <v>93</v>
      </c>
      <c r="G119" s="4">
        <f>IFERROR(__xludf.DUMMYFUNCTION("""COMPUTED_VALUE"""),8.0)</f>
        <v>8</v>
      </c>
      <c r="H119" s="4">
        <f>IFERROR(__xludf.DUMMYFUNCTION("""COMPUTED_VALUE"""),86.0)</f>
        <v>86</v>
      </c>
      <c r="I119" s="4">
        <f>IFERROR(__xludf.DUMMYFUNCTION("""COMPUTED_VALUE"""),10.0)</f>
        <v>10</v>
      </c>
      <c r="K119" s="6"/>
    </row>
    <row r="120">
      <c r="A120" s="3" t="s">
        <v>121</v>
      </c>
      <c r="B120" s="2">
        <v>113.0</v>
      </c>
      <c r="C120" s="4">
        <f t="shared" si="2"/>
        <v>22</v>
      </c>
      <c r="D120" s="4">
        <f t="shared" si="3"/>
        <v>3</v>
      </c>
      <c r="E120" s="4">
        <f>IFERROR(__xludf.DUMMYFUNCTION("SPLIT(A120,"" "")"),66.0)</f>
        <v>66</v>
      </c>
      <c r="F120" s="4">
        <f>IFERROR(__xludf.DUMMYFUNCTION("""COMPUTED_VALUE"""),29.0)</f>
        <v>29</v>
      </c>
      <c r="G120" s="4">
        <f>IFERROR(__xludf.DUMMYFUNCTION("""COMPUTED_VALUE"""),94.0)</f>
        <v>94</v>
      </c>
      <c r="H120" s="4">
        <f>IFERROR(__xludf.DUMMYFUNCTION("""COMPUTED_VALUE"""),85.0)</f>
        <v>85</v>
      </c>
      <c r="I120" s="4">
        <f>IFERROR(__xludf.DUMMYFUNCTION("""COMPUTED_VALUE"""),69.0)</f>
        <v>69</v>
      </c>
    </row>
    <row r="121">
      <c r="A121" s="3" t="s">
        <v>122</v>
      </c>
      <c r="B121" s="2">
        <v>114.0</v>
      </c>
      <c r="C121" s="4">
        <f t="shared" si="2"/>
        <v>22</v>
      </c>
      <c r="D121" s="4">
        <f t="shared" si="3"/>
        <v>4</v>
      </c>
      <c r="E121" s="4">
        <f>IFERROR(__xludf.DUMMYFUNCTION("SPLIT(A121,"" "")"),74.0)</f>
        <v>74</v>
      </c>
      <c r="F121" s="4">
        <f>IFERROR(__xludf.DUMMYFUNCTION("""COMPUTED_VALUE"""),36.0)</f>
        <v>36</v>
      </c>
      <c r="G121" s="4">
        <f>IFERROR(__xludf.DUMMYFUNCTION("""COMPUTED_VALUE"""),50.0)</f>
        <v>50</v>
      </c>
      <c r="H121" s="4">
        <f>IFERROR(__xludf.DUMMYFUNCTION("""COMPUTED_VALUE"""),9.0)</f>
        <v>9</v>
      </c>
      <c r="I121" s="4">
        <f>IFERROR(__xludf.DUMMYFUNCTION("""COMPUTED_VALUE"""),19.0)</f>
        <v>19</v>
      </c>
    </row>
    <row r="122">
      <c r="A122" s="3" t="s">
        <v>123</v>
      </c>
      <c r="B122" s="2">
        <v>115.0</v>
      </c>
      <c r="C122" s="4">
        <f t="shared" si="2"/>
        <v>23</v>
      </c>
      <c r="D122" s="4">
        <f t="shared" si="3"/>
        <v>0</v>
      </c>
      <c r="E122" s="4">
        <f>IFERROR(__xludf.DUMMYFUNCTION("SPLIT(A122,"" "")"),80.0)</f>
        <v>80</v>
      </c>
      <c r="F122" s="4">
        <f>IFERROR(__xludf.DUMMYFUNCTION("""COMPUTED_VALUE"""),76.0)</f>
        <v>76</v>
      </c>
      <c r="G122" s="4">
        <f>IFERROR(__xludf.DUMMYFUNCTION("""COMPUTED_VALUE"""),36.0)</f>
        <v>36</v>
      </c>
      <c r="H122" s="4">
        <f>IFERROR(__xludf.DUMMYFUNCTION("""COMPUTED_VALUE"""),21.0)</f>
        <v>21</v>
      </c>
      <c r="I122" s="4">
        <f>IFERROR(__xludf.DUMMYFUNCTION("""COMPUTED_VALUE"""),57.0)</f>
        <v>57</v>
      </c>
      <c r="K122" s="5" t="b">
        <f>BINGO(E122:I126,$K$6)</f>
        <v>0</v>
      </c>
      <c r="L122" s="5" t="b">
        <f t="shared" ref="L122:DF122" si="49">OR(K122, BINGO($E122:$I126,$K$6:L$6))</f>
        <v>0</v>
      </c>
      <c r="M122" s="5" t="b">
        <f t="shared" si="49"/>
        <v>0</v>
      </c>
      <c r="N122" s="5" t="b">
        <f t="shared" si="49"/>
        <v>0</v>
      </c>
      <c r="O122" s="5" t="b">
        <f t="shared" si="49"/>
        <v>0</v>
      </c>
      <c r="P122" s="5" t="b">
        <f t="shared" si="49"/>
        <v>0</v>
      </c>
      <c r="Q122" s="5" t="b">
        <f t="shared" si="49"/>
        <v>0</v>
      </c>
      <c r="R122" s="5" t="b">
        <f t="shared" si="49"/>
        <v>0</v>
      </c>
      <c r="S122" s="5" t="b">
        <f t="shared" si="49"/>
        <v>0</v>
      </c>
      <c r="T122" s="5" t="b">
        <f t="shared" si="49"/>
        <v>0</v>
      </c>
      <c r="U122" s="5" t="b">
        <f t="shared" si="49"/>
        <v>0</v>
      </c>
      <c r="V122" s="5" t="b">
        <f t="shared" si="49"/>
        <v>0</v>
      </c>
      <c r="W122" s="5" t="b">
        <f t="shared" si="49"/>
        <v>0</v>
      </c>
      <c r="X122" s="5" t="b">
        <f t="shared" si="49"/>
        <v>0</v>
      </c>
      <c r="Y122" s="5" t="b">
        <f t="shared" si="49"/>
        <v>0</v>
      </c>
      <c r="Z122" s="5" t="b">
        <f t="shared" si="49"/>
        <v>0</v>
      </c>
      <c r="AA122" s="5" t="b">
        <f t="shared" si="49"/>
        <v>0</v>
      </c>
      <c r="AB122" s="5" t="b">
        <f t="shared" si="49"/>
        <v>0</v>
      </c>
      <c r="AC122" s="5" t="b">
        <f t="shared" si="49"/>
        <v>0</v>
      </c>
      <c r="AD122" s="5" t="b">
        <f t="shared" si="49"/>
        <v>0</v>
      </c>
      <c r="AE122" s="5" t="b">
        <f t="shared" si="49"/>
        <v>0</v>
      </c>
      <c r="AF122" s="5" t="b">
        <f t="shared" si="49"/>
        <v>0</v>
      </c>
      <c r="AG122" s="5" t="b">
        <f t="shared" si="49"/>
        <v>0</v>
      </c>
      <c r="AH122" s="5" t="b">
        <f t="shared" si="49"/>
        <v>0</v>
      </c>
      <c r="AI122" s="5" t="b">
        <f t="shared" si="49"/>
        <v>0</v>
      </c>
      <c r="AJ122" s="5" t="b">
        <f t="shared" si="49"/>
        <v>0</v>
      </c>
      <c r="AK122" s="5" t="b">
        <f t="shared" si="49"/>
        <v>0</v>
      </c>
      <c r="AL122" s="5" t="b">
        <f t="shared" si="49"/>
        <v>0</v>
      </c>
      <c r="AM122" s="5" t="b">
        <f t="shared" si="49"/>
        <v>0</v>
      </c>
      <c r="AN122" s="5" t="b">
        <f t="shared" si="49"/>
        <v>0</v>
      </c>
      <c r="AO122" s="5" t="b">
        <f t="shared" si="49"/>
        <v>0</v>
      </c>
      <c r="AP122" s="5" t="b">
        <f t="shared" si="49"/>
        <v>0</v>
      </c>
      <c r="AQ122" s="5" t="b">
        <f t="shared" si="49"/>
        <v>0</v>
      </c>
      <c r="AR122" s="5" t="b">
        <f t="shared" si="49"/>
        <v>0</v>
      </c>
      <c r="AS122" s="5" t="b">
        <f t="shared" si="49"/>
        <v>0</v>
      </c>
      <c r="AT122" s="5" t="b">
        <f t="shared" si="49"/>
        <v>0</v>
      </c>
      <c r="AU122" s="5" t="b">
        <f t="shared" si="49"/>
        <v>0</v>
      </c>
      <c r="AV122" s="5" t="b">
        <f t="shared" si="49"/>
        <v>0</v>
      </c>
      <c r="AW122" s="5" t="b">
        <f t="shared" si="49"/>
        <v>0</v>
      </c>
      <c r="AX122" s="5" t="b">
        <f t="shared" si="49"/>
        <v>0</v>
      </c>
      <c r="AY122" s="5" t="b">
        <f t="shared" si="49"/>
        <v>0</v>
      </c>
      <c r="AZ122" s="5" t="b">
        <f t="shared" si="49"/>
        <v>0</v>
      </c>
      <c r="BA122" s="5" t="b">
        <f t="shared" si="49"/>
        <v>0</v>
      </c>
      <c r="BB122" s="5" t="b">
        <f t="shared" si="49"/>
        <v>0</v>
      </c>
      <c r="BC122" s="5" t="b">
        <f t="shared" si="49"/>
        <v>0</v>
      </c>
      <c r="BD122" s="5" t="b">
        <f t="shared" si="49"/>
        <v>0</v>
      </c>
      <c r="BE122" s="5" t="b">
        <f t="shared" si="49"/>
        <v>0</v>
      </c>
      <c r="BF122" s="5" t="b">
        <f t="shared" si="49"/>
        <v>0</v>
      </c>
      <c r="BG122" s="5" t="b">
        <f t="shared" si="49"/>
        <v>0</v>
      </c>
      <c r="BH122" s="5" t="b">
        <f t="shared" si="49"/>
        <v>0</v>
      </c>
      <c r="BI122" s="5" t="b">
        <f t="shared" si="49"/>
        <v>0</v>
      </c>
      <c r="BJ122" s="5" t="b">
        <f t="shared" si="49"/>
        <v>0</v>
      </c>
      <c r="BK122" s="5" t="b">
        <f t="shared" si="49"/>
        <v>0</v>
      </c>
      <c r="BL122" s="5" t="b">
        <f t="shared" si="49"/>
        <v>0</v>
      </c>
      <c r="BM122" s="5" t="b">
        <f t="shared" si="49"/>
        <v>0</v>
      </c>
      <c r="BN122" s="5" t="b">
        <f t="shared" si="49"/>
        <v>0</v>
      </c>
      <c r="BO122" s="5" t="b">
        <f t="shared" si="49"/>
        <v>0</v>
      </c>
      <c r="BP122" s="5" t="b">
        <f t="shared" si="49"/>
        <v>0</v>
      </c>
      <c r="BQ122" s="5" t="b">
        <f t="shared" si="49"/>
        <v>0</v>
      </c>
      <c r="BR122" s="5" t="b">
        <f t="shared" si="49"/>
        <v>0</v>
      </c>
      <c r="BS122" s="5" t="b">
        <f t="shared" si="49"/>
        <v>0</v>
      </c>
      <c r="BT122" s="5" t="b">
        <f t="shared" si="49"/>
        <v>0</v>
      </c>
      <c r="BU122" s="5" t="b">
        <f t="shared" si="49"/>
        <v>0</v>
      </c>
      <c r="BV122" s="5" t="b">
        <f t="shared" si="49"/>
        <v>0</v>
      </c>
      <c r="BW122" s="5" t="b">
        <f t="shared" si="49"/>
        <v>1</v>
      </c>
      <c r="BX122" s="5" t="b">
        <f t="shared" si="49"/>
        <v>1</v>
      </c>
      <c r="BY122" s="5" t="b">
        <f t="shared" si="49"/>
        <v>1</v>
      </c>
      <c r="BZ122" s="5" t="b">
        <f t="shared" si="49"/>
        <v>1</v>
      </c>
      <c r="CA122" s="5" t="b">
        <f t="shared" si="49"/>
        <v>1</v>
      </c>
      <c r="CB122" s="5" t="b">
        <f t="shared" si="49"/>
        <v>1</v>
      </c>
      <c r="CC122" s="5" t="b">
        <f t="shared" si="49"/>
        <v>1</v>
      </c>
      <c r="CD122" s="5" t="b">
        <f t="shared" si="49"/>
        <v>1</v>
      </c>
      <c r="CE122" s="5" t="b">
        <f t="shared" si="49"/>
        <v>1</v>
      </c>
      <c r="CF122" s="5" t="b">
        <f t="shared" si="49"/>
        <v>1</v>
      </c>
      <c r="CG122" s="5" t="b">
        <f t="shared" si="49"/>
        <v>1</v>
      </c>
      <c r="CH122" s="5" t="b">
        <f t="shared" si="49"/>
        <v>1</v>
      </c>
      <c r="CI122" s="5" t="b">
        <f t="shared" si="49"/>
        <v>1</v>
      </c>
      <c r="CJ122" s="5" t="b">
        <f t="shared" si="49"/>
        <v>1</v>
      </c>
      <c r="CK122" s="5" t="b">
        <f t="shared" si="49"/>
        <v>1</v>
      </c>
      <c r="CL122" s="5" t="b">
        <f t="shared" si="49"/>
        <v>1</v>
      </c>
      <c r="CM122" s="5" t="b">
        <f t="shared" si="49"/>
        <v>1</v>
      </c>
      <c r="CN122" s="5" t="b">
        <f t="shared" si="49"/>
        <v>1</v>
      </c>
      <c r="CO122" s="5" t="b">
        <f t="shared" si="49"/>
        <v>1</v>
      </c>
      <c r="CP122" s="5" t="b">
        <f t="shared" si="49"/>
        <v>1</v>
      </c>
      <c r="CQ122" s="5" t="b">
        <f t="shared" si="49"/>
        <v>1</v>
      </c>
      <c r="CR122" s="5" t="b">
        <f t="shared" si="49"/>
        <v>1</v>
      </c>
      <c r="CS122" s="5" t="b">
        <f t="shared" si="49"/>
        <v>1</v>
      </c>
      <c r="CT122" s="5" t="b">
        <f t="shared" si="49"/>
        <v>1</v>
      </c>
      <c r="CU122" s="5" t="b">
        <f t="shared" si="49"/>
        <v>1</v>
      </c>
      <c r="CV122" s="5" t="b">
        <f t="shared" si="49"/>
        <v>1</v>
      </c>
      <c r="CW122" s="5" t="b">
        <f t="shared" si="49"/>
        <v>1</v>
      </c>
      <c r="CX122" s="5" t="b">
        <f t="shared" si="49"/>
        <v>1</v>
      </c>
      <c r="CY122" s="5" t="b">
        <f t="shared" si="49"/>
        <v>1</v>
      </c>
      <c r="CZ122" s="5" t="b">
        <f t="shared" si="49"/>
        <v>1</v>
      </c>
      <c r="DA122" s="5" t="b">
        <f t="shared" si="49"/>
        <v>1</v>
      </c>
      <c r="DB122" s="5" t="b">
        <f t="shared" si="49"/>
        <v>1</v>
      </c>
      <c r="DC122" s="5" t="b">
        <f t="shared" si="49"/>
        <v>1</v>
      </c>
      <c r="DD122" s="5" t="b">
        <f t="shared" si="49"/>
        <v>1</v>
      </c>
      <c r="DE122" s="5" t="b">
        <f t="shared" si="49"/>
        <v>1</v>
      </c>
      <c r="DF122" s="5" t="b">
        <f t="shared" si="49"/>
        <v>1</v>
      </c>
    </row>
    <row r="123">
      <c r="A123" s="3" t="s">
        <v>124</v>
      </c>
      <c r="B123" s="2">
        <v>116.0</v>
      </c>
      <c r="C123" s="4">
        <f t="shared" si="2"/>
        <v>23</v>
      </c>
      <c r="D123" s="4">
        <f t="shared" si="3"/>
        <v>1</v>
      </c>
      <c r="E123" s="4">
        <f>IFERROR(__xludf.DUMMYFUNCTION("SPLIT(A123,"" "")"),58.0)</f>
        <v>58</v>
      </c>
      <c r="F123" s="4">
        <f>IFERROR(__xludf.DUMMYFUNCTION("""COMPUTED_VALUE"""),8.0)</f>
        <v>8</v>
      </c>
      <c r="G123" s="4">
        <f>IFERROR(__xludf.DUMMYFUNCTION("""COMPUTED_VALUE"""),27.0)</f>
        <v>27</v>
      </c>
      <c r="H123" s="4">
        <f>IFERROR(__xludf.DUMMYFUNCTION("""COMPUTED_VALUE"""),18.0)</f>
        <v>18</v>
      </c>
      <c r="I123" s="4">
        <f>IFERROR(__xludf.DUMMYFUNCTION("""COMPUTED_VALUE"""),86.0)</f>
        <v>86</v>
      </c>
      <c r="K123" s="4" t="str">
        <f>IF(K122,SUMOFUNMARKED(E122:I126,$K$6)*LASTCALLED($K$6),)</f>
        <v/>
      </c>
      <c r="L123" s="4" t="str">
        <f t="shared" ref="L123:DF123" si="50">IF(AND(L122,NOT(K122)),SUMOFUNMARKED($E122:$I126,$K$6:L$6)*LASTCALLED($K$6:L$6),)</f>
        <v/>
      </c>
      <c r="M123" s="4" t="str">
        <f t="shared" si="50"/>
        <v/>
      </c>
      <c r="N123" s="4" t="str">
        <f t="shared" si="50"/>
        <v/>
      </c>
      <c r="O123" s="4" t="str">
        <f t="shared" si="50"/>
        <v/>
      </c>
      <c r="P123" s="4" t="str">
        <f t="shared" si="50"/>
        <v/>
      </c>
      <c r="Q123" s="4" t="str">
        <f t="shared" si="50"/>
        <v/>
      </c>
      <c r="R123" s="4" t="str">
        <f t="shared" si="50"/>
        <v/>
      </c>
      <c r="S123" s="4" t="str">
        <f t="shared" si="50"/>
        <v/>
      </c>
      <c r="T123" s="4" t="str">
        <f t="shared" si="50"/>
        <v/>
      </c>
      <c r="U123" s="4" t="str">
        <f t="shared" si="50"/>
        <v/>
      </c>
      <c r="V123" s="4" t="str">
        <f t="shared" si="50"/>
        <v/>
      </c>
      <c r="W123" s="4" t="str">
        <f t="shared" si="50"/>
        <v/>
      </c>
      <c r="X123" s="4" t="str">
        <f t="shared" si="50"/>
        <v/>
      </c>
      <c r="Y123" s="4" t="str">
        <f t="shared" si="50"/>
        <v/>
      </c>
      <c r="Z123" s="4" t="str">
        <f t="shared" si="50"/>
        <v/>
      </c>
      <c r="AA123" s="4" t="str">
        <f t="shared" si="50"/>
        <v/>
      </c>
      <c r="AB123" s="4" t="str">
        <f t="shared" si="50"/>
        <v/>
      </c>
      <c r="AC123" s="4" t="str">
        <f t="shared" si="50"/>
        <v/>
      </c>
      <c r="AD123" s="4" t="str">
        <f t="shared" si="50"/>
        <v/>
      </c>
      <c r="AE123" s="4" t="str">
        <f t="shared" si="50"/>
        <v/>
      </c>
      <c r="AF123" s="4" t="str">
        <f t="shared" si="50"/>
        <v/>
      </c>
      <c r="AG123" s="4" t="str">
        <f t="shared" si="50"/>
        <v/>
      </c>
      <c r="AH123" s="4" t="str">
        <f t="shared" si="50"/>
        <v/>
      </c>
      <c r="AI123" s="4" t="str">
        <f t="shared" si="50"/>
        <v/>
      </c>
      <c r="AJ123" s="4" t="str">
        <f t="shared" si="50"/>
        <v/>
      </c>
      <c r="AK123" s="4" t="str">
        <f t="shared" si="50"/>
        <v/>
      </c>
      <c r="AL123" s="4" t="str">
        <f t="shared" si="50"/>
        <v/>
      </c>
      <c r="AM123" s="4" t="str">
        <f t="shared" si="50"/>
        <v/>
      </c>
      <c r="AN123" s="4" t="str">
        <f t="shared" si="50"/>
        <v/>
      </c>
      <c r="AO123" s="4" t="str">
        <f t="shared" si="50"/>
        <v/>
      </c>
      <c r="AP123" s="4" t="str">
        <f t="shared" si="50"/>
        <v/>
      </c>
      <c r="AQ123" s="4" t="str">
        <f t="shared" si="50"/>
        <v/>
      </c>
      <c r="AR123" s="4" t="str">
        <f t="shared" si="50"/>
        <v/>
      </c>
      <c r="AS123" s="4" t="str">
        <f t="shared" si="50"/>
        <v/>
      </c>
      <c r="AT123" s="4" t="str">
        <f t="shared" si="50"/>
        <v/>
      </c>
      <c r="AU123" s="4" t="str">
        <f t="shared" si="50"/>
        <v/>
      </c>
      <c r="AV123" s="4" t="str">
        <f t="shared" si="50"/>
        <v/>
      </c>
      <c r="AW123" s="4" t="str">
        <f t="shared" si="50"/>
        <v/>
      </c>
      <c r="AX123" s="4" t="str">
        <f t="shared" si="50"/>
        <v/>
      </c>
      <c r="AY123" s="4" t="str">
        <f t="shared" si="50"/>
        <v/>
      </c>
      <c r="AZ123" s="4" t="str">
        <f t="shared" si="50"/>
        <v/>
      </c>
      <c r="BA123" s="4" t="str">
        <f t="shared" si="50"/>
        <v/>
      </c>
      <c r="BB123" s="4" t="str">
        <f t="shared" si="50"/>
        <v/>
      </c>
      <c r="BC123" s="4" t="str">
        <f t="shared" si="50"/>
        <v/>
      </c>
      <c r="BD123" s="4" t="str">
        <f t="shared" si="50"/>
        <v/>
      </c>
      <c r="BE123" s="4" t="str">
        <f t="shared" si="50"/>
        <v/>
      </c>
      <c r="BF123" s="4" t="str">
        <f t="shared" si="50"/>
        <v/>
      </c>
      <c r="BG123" s="4" t="str">
        <f t="shared" si="50"/>
        <v/>
      </c>
      <c r="BH123" s="4" t="str">
        <f t="shared" si="50"/>
        <v/>
      </c>
      <c r="BI123" s="4" t="str">
        <f t="shared" si="50"/>
        <v/>
      </c>
      <c r="BJ123" s="4" t="str">
        <f t="shared" si="50"/>
        <v/>
      </c>
      <c r="BK123" s="4" t="str">
        <f t="shared" si="50"/>
        <v/>
      </c>
      <c r="BL123" s="4" t="str">
        <f t="shared" si="50"/>
        <v/>
      </c>
      <c r="BM123" s="4" t="str">
        <f t="shared" si="50"/>
        <v/>
      </c>
      <c r="BN123" s="4" t="str">
        <f t="shared" si="50"/>
        <v/>
      </c>
      <c r="BO123" s="4" t="str">
        <f t="shared" si="50"/>
        <v/>
      </c>
      <c r="BP123" s="4" t="str">
        <f t="shared" si="50"/>
        <v/>
      </c>
      <c r="BQ123" s="4" t="str">
        <f t="shared" si="50"/>
        <v/>
      </c>
      <c r="BR123" s="4" t="str">
        <f t="shared" si="50"/>
        <v/>
      </c>
      <c r="BS123" s="4" t="str">
        <f t="shared" si="50"/>
        <v/>
      </c>
      <c r="BT123" s="4" t="str">
        <f t="shared" si="50"/>
        <v/>
      </c>
      <c r="BU123" s="4" t="str">
        <f t="shared" si="50"/>
        <v/>
      </c>
      <c r="BV123" s="4" t="str">
        <f t="shared" si="50"/>
        <v/>
      </c>
      <c r="BW123" s="4">
        <f t="shared" si="50"/>
        <v>11961</v>
      </c>
      <c r="BX123" s="4" t="str">
        <f t="shared" si="50"/>
        <v/>
      </c>
      <c r="BY123" s="4" t="str">
        <f t="shared" si="50"/>
        <v/>
      </c>
      <c r="BZ123" s="4" t="str">
        <f t="shared" si="50"/>
        <v/>
      </c>
      <c r="CA123" s="4" t="str">
        <f t="shared" si="50"/>
        <v/>
      </c>
      <c r="CB123" s="4" t="str">
        <f t="shared" si="50"/>
        <v/>
      </c>
      <c r="CC123" s="4" t="str">
        <f t="shared" si="50"/>
        <v/>
      </c>
      <c r="CD123" s="4" t="str">
        <f t="shared" si="50"/>
        <v/>
      </c>
      <c r="CE123" s="4" t="str">
        <f t="shared" si="50"/>
        <v/>
      </c>
      <c r="CF123" s="4" t="str">
        <f t="shared" si="50"/>
        <v/>
      </c>
      <c r="CG123" s="4" t="str">
        <f t="shared" si="50"/>
        <v/>
      </c>
      <c r="CH123" s="4" t="str">
        <f t="shared" si="50"/>
        <v/>
      </c>
      <c r="CI123" s="4" t="str">
        <f t="shared" si="50"/>
        <v/>
      </c>
      <c r="CJ123" s="4" t="str">
        <f t="shared" si="50"/>
        <v/>
      </c>
      <c r="CK123" s="4" t="str">
        <f t="shared" si="50"/>
        <v/>
      </c>
      <c r="CL123" s="4" t="str">
        <f t="shared" si="50"/>
        <v/>
      </c>
      <c r="CM123" s="4" t="str">
        <f t="shared" si="50"/>
        <v/>
      </c>
      <c r="CN123" s="4" t="str">
        <f t="shared" si="50"/>
        <v/>
      </c>
      <c r="CO123" s="4" t="str">
        <f t="shared" si="50"/>
        <v/>
      </c>
      <c r="CP123" s="4" t="str">
        <f t="shared" si="50"/>
        <v/>
      </c>
      <c r="CQ123" s="4" t="str">
        <f t="shared" si="50"/>
        <v/>
      </c>
      <c r="CR123" s="4" t="str">
        <f t="shared" si="50"/>
        <v/>
      </c>
      <c r="CS123" s="4" t="str">
        <f t="shared" si="50"/>
        <v/>
      </c>
      <c r="CT123" s="4" t="str">
        <f t="shared" si="50"/>
        <v/>
      </c>
      <c r="CU123" s="4" t="str">
        <f t="shared" si="50"/>
        <v/>
      </c>
      <c r="CV123" s="4" t="str">
        <f t="shared" si="50"/>
        <v/>
      </c>
      <c r="CW123" s="4" t="str">
        <f t="shared" si="50"/>
        <v/>
      </c>
      <c r="CX123" s="4" t="str">
        <f t="shared" si="50"/>
        <v/>
      </c>
      <c r="CY123" s="4" t="str">
        <f t="shared" si="50"/>
        <v/>
      </c>
      <c r="CZ123" s="4" t="str">
        <f t="shared" si="50"/>
        <v/>
      </c>
      <c r="DA123" s="4" t="str">
        <f t="shared" si="50"/>
        <v/>
      </c>
      <c r="DB123" s="4" t="str">
        <f t="shared" si="50"/>
        <v/>
      </c>
      <c r="DC123" s="4" t="str">
        <f t="shared" si="50"/>
        <v/>
      </c>
      <c r="DD123" s="4" t="str">
        <f t="shared" si="50"/>
        <v/>
      </c>
      <c r="DE123" s="4" t="str">
        <f t="shared" si="50"/>
        <v/>
      </c>
      <c r="DF123" s="4" t="str">
        <f t="shared" si="50"/>
        <v/>
      </c>
    </row>
    <row r="124">
      <c r="A124" s="3" t="s">
        <v>125</v>
      </c>
      <c r="B124" s="2">
        <v>117.0</v>
      </c>
      <c r="C124" s="4">
        <f t="shared" si="2"/>
        <v>23</v>
      </c>
      <c r="D124" s="4">
        <f t="shared" si="3"/>
        <v>2</v>
      </c>
      <c r="E124" s="4">
        <f>IFERROR(__xludf.DUMMYFUNCTION("SPLIT(A124,"" "")"),79.0)</f>
        <v>79</v>
      </c>
      <c r="F124" s="4">
        <f>IFERROR(__xludf.DUMMYFUNCTION("""COMPUTED_VALUE"""),5.0)</f>
        <v>5</v>
      </c>
      <c r="G124" s="4">
        <f>IFERROR(__xludf.DUMMYFUNCTION("""COMPUTED_VALUE"""),48.0)</f>
        <v>48</v>
      </c>
      <c r="H124" s="4">
        <f>IFERROR(__xludf.DUMMYFUNCTION("""COMPUTED_VALUE"""),82.0)</f>
        <v>82</v>
      </c>
      <c r="I124" s="4">
        <f>IFERROR(__xludf.DUMMYFUNCTION("""COMPUTED_VALUE"""),64.0)</f>
        <v>64</v>
      </c>
      <c r="K124" s="6"/>
    </row>
    <row r="125">
      <c r="A125" s="3" t="s">
        <v>126</v>
      </c>
      <c r="B125" s="2">
        <v>118.0</v>
      </c>
      <c r="C125" s="4">
        <f t="shared" si="2"/>
        <v>23</v>
      </c>
      <c r="D125" s="4">
        <f t="shared" si="3"/>
        <v>3</v>
      </c>
      <c r="E125" s="4">
        <f>IFERROR(__xludf.DUMMYFUNCTION("SPLIT(A125,"" "")"),0.0)</f>
        <v>0</v>
      </c>
      <c r="F125" s="4">
        <f>IFERROR(__xludf.DUMMYFUNCTION("""COMPUTED_VALUE"""),93.0)</f>
        <v>93</v>
      </c>
      <c r="G125" s="4">
        <f>IFERROR(__xludf.DUMMYFUNCTION("""COMPUTED_VALUE"""),30.0)</f>
        <v>30</v>
      </c>
      <c r="H125" s="4">
        <f>IFERROR(__xludf.DUMMYFUNCTION("""COMPUTED_VALUE"""),1.0)</f>
        <v>1</v>
      </c>
      <c r="I125" s="4">
        <f>IFERROR(__xludf.DUMMYFUNCTION("""COMPUTED_VALUE"""),4.0)</f>
        <v>4</v>
      </c>
    </row>
    <row r="126">
      <c r="A126" s="3" t="s">
        <v>127</v>
      </c>
      <c r="B126" s="2">
        <v>119.0</v>
      </c>
      <c r="C126" s="4">
        <f t="shared" si="2"/>
        <v>23</v>
      </c>
      <c r="D126" s="4">
        <f t="shared" si="3"/>
        <v>4</v>
      </c>
      <c r="E126" s="4">
        <f>IFERROR(__xludf.DUMMYFUNCTION("SPLIT(A126,"" "")"),78.0)</f>
        <v>78</v>
      </c>
      <c r="F126" s="4">
        <f>IFERROR(__xludf.DUMMYFUNCTION("""COMPUTED_VALUE"""),40.0)</f>
        <v>40</v>
      </c>
      <c r="G126" s="4">
        <f>IFERROR(__xludf.DUMMYFUNCTION("""COMPUTED_VALUE"""),52.0)</f>
        <v>52</v>
      </c>
      <c r="H126" s="4">
        <f>IFERROR(__xludf.DUMMYFUNCTION("""COMPUTED_VALUE"""),50.0)</f>
        <v>50</v>
      </c>
      <c r="I126" s="4">
        <f>IFERROR(__xludf.DUMMYFUNCTION("""COMPUTED_VALUE"""),62.0)</f>
        <v>62</v>
      </c>
    </row>
    <row r="127">
      <c r="A127" s="3" t="s">
        <v>128</v>
      </c>
      <c r="B127" s="2">
        <v>120.0</v>
      </c>
      <c r="C127" s="4">
        <f t="shared" si="2"/>
        <v>24</v>
      </c>
      <c r="D127" s="4">
        <f t="shared" si="3"/>
        <v>0</v>
      </c>
      <c r="E127" s="4">
        <f>IFERROR(__xludf.DUMMYFUNCTION("SPLIT(A127,"" "")"),58.0)</f>
        <v>58</v>
      </c>
      <c r="F127" s="4">
        <f>IFERROR(__xludf.DUMMYFUNCTION("""COMPUTED_VALUE"""),60.0)</f>
        <v>60</v>
      </c>
      <c r="G127" s="4">
        <f>IFERROR(__xludf.DUMMYFUNCTION("""COMPUTED_VALUE"""),77.0)</f>
        <v>77</v>
      </c>
      <c r="H127" s="4">
        <f>IFERROR(__xludf.DUMMYFUNCTION("""COMPUTED_VALUE"""),25.0)</f>
        <v>25</v>
      </c>
      <c r="I127" s="4">
        <f>IFERROR(__xludf.DUMMYFUNCTION("""COMPUTED_VALUE"""),22.0)</f>
        <v>22</v>
      </c>
      <c r="K127" s="5" t="b">
        <f>BINGO(E127:I131,$K$6)</f>
        <v>0</v>
      </c>
      <c r="L127" s="5" t="b">
        <f t="shared" ref="L127:DF127" si="51">OR(K127, BINGO($E127:$I131,$K$6:L$6))</f>
        <v>0</v>
      </c>
      <c r="M127" s="5" t="b">
        <f t="shared" si="51"/>
        <v>0</v>
      </c>
      <c r="N127" s="5" t="b">
        <f t="shared" si="51"/>
        <v>0</v>
      </c>
      <c r="O127" s="5" t="b">
        <f t="shared" si="51"/>
        <v>0</v>
      </c>
      <c r="P127" s="5" t="b">
        <f t="shared" si="51"/>
        <v>0</v>
      </c>
      <c r="Q127" s="5" t="b">
        <f t="shared" si="51"/>
        <v>0</v>
      </c>
      <c r="R127" s="5" t="b">
        <f t="shared" si="51"/>
        <v>0</v>
      </c>
      <c r="S127" s="5" t="b">
        <f t="shared" si="51"/>
        <v>0</v>
      </c>
      <c r="T127" s="5" t="b">
        <f t="shared" si="51"/>
        <v>0</v>
      </c>
      <c r="U127" s="5" t="b">
        <f t="shared" si="51"/>
        <v>0</v>
      </c>
      <c r="V127" s="5" t="b">
        <f t="shared" si="51"/>
        <v>0</v>
      </c>
      <c r="W127" s="5" t="b">
        <f t="shared" si="51"/>
        <v>0</v>
      </c>
      <c r="X127" s="5" t="b">
        <f t="shared" si="51"/>
        <v>0</v>
      </c>
      <c r="Y127" s="5" t="b">
        <f t="shared" si="51"/>
        <v>0</v>
      </c>
      <c r="Z127" s="5" t="b">
        <f t="shared" si="51"/>
        <v>0</v>
      </c>
      <c r="AA127" s="5" t="b">
        <f t="shared" si="51"/>
        <v>0</v>
      </c>
      <c r="AB127" s="5" t="b">
        <f t="shared" si="51"/>
        <v>0</v>
      </c>
      <c r="AC127" s="5" t="b">
        <f t="shared" si="51"/>
        <v>0</v>
      </c>
      <c r="AD127" s="5" t="b">
        <f t="shared" si="51"/>
        <v>0</v>
      </c>
      <c r="AE127" s="5" t="b">
        <f t="shared" si="51"/>
        <v>0</v>
      </c>
      <c r="AF127" s="5" t="b">
        <f t="shared" si="51"/>
        <v>0</v>
      </c>
      <c r="AG127" s="5" t="b">
        <f t="shared" si="51"/>
        <v>0</v>
      </c>
      <c r="AH127" s="5" t="b">
        <f t="shared" si="51"/>
        <v>0</v>
      </c>
      <c r="AI127" s="5" t="b">
        <f t="shared" si="51"/>
        <v>0</v>
      </c>
      <c r="AJ127" s="5" t="b">
        <f t="shared" si="51"/>
        <v>0</v>
      </c>
      <c r="AK127" s="5" t="b">
        <f t="shared" si="51"/>
        <v>0</v>
      </c>
      <c r="AL127" s="5" t="b">
        <f t="shared" si="51"/>
        <v>0</v>
      </c>
      <c r="AM127" s="5" t="b">
        <f t="shared" si="51"/>
        <v>0</v>
      </c>
      <c r="AN127" s="5" t="b">
        <f t="shared" si="51"/>
        <v>0</v>
      </c>
      <c r="AO127" s="5" t="b">
        <f t="shared" si="51"/>
        <v>0</v>
      </c>
      <c r="AP127" s="5" t="b">
        <f t="shared" si="51"/>
        <v>0</v>
      </c>
      <c r="AQ127" s="5" t="b">
        <f t="shared" si="51"/>
        <v>0</v>
      </c>
      <c r="AR127" s="5" t="b">
        <f t="shared" si="51"/>
        <v>0</v>
      </c>
      <c r="AS127" s="5" t="b">
        <f t="shared" si="51"/>
        <v>0</v>
      </c>
      <c r="AT127" s="5" t="b">
        <f t="shared" si="51"/>
        <v>0</v>
      </c>
      <c r="AU127" s="5" t="b">
        <f t="shared" si="51"/>
        <v>0</v>
      </c>
      <c r="AV127" s="5" t="b">
        <f t="shared" si="51"/>
        <v>0</v>
      </c>
      <c r="AW127" s="5" t="b">
        <f t="shared" si="51"/>
        <v>0</v>
      </c>
      <c r="AX127" s="5" t="b">
        <f t="shared" si="51"/>
        <v>0</v>
      </c>
      <c r="AY127" s="5" t="b">
        <f t="shared" si="51"/>
        <v>0</v>
      </c>
      <c r="AZ127" s="5" t="b">
        <f t="shared" si="51"/>
        <v>0</v>
      </c>
      <c r="BA127" s="5" t="b">
        <f t="shared" si="51"/>
        <v>0</v>
      </c>
      <c r="BB127" s="5" t="b">
        <f t="shared" si="51"/>
        <v>0</v>
      </c>
      <c r="BC127" s="5" t="b">
        <f t="shared" si="51"/>
        <v>0</v>
      </c>
      <c r="BD127" s="5" t="b">
        <f t="shared" si="51"/>
        <v>0</v>
      </c>
      <c r="BE127" s="5" t="b">
        <f t="shared" si="51"/>
        <v>0</v>
      </c>
      <c r="BF127" s="5" t="b">
        <f t="shared" si="51"/>
        <v>0</v>
      </c>
      <c r="BG127" s="5" t="b">
        <f t="shared" si="51"/>
        <v>0</v>
      </c>
      <c r="BH127" s="5" t="b">
        <f t="shared" si="51"/>
        <v>0</v>
      </c>
      <c r="BI127" s="5" t="b">
        <f t="shared" si="51"/>
        <v>0</v>
      </c>
      <c r="BJ127" s="5" t="b">
        <f t="shared" si="51"/>
        <v>0</v>
      </c>
      <c r="BK127" s="5" t="b">
        <f t="shared" si="51"/>
        <v>0</v>
      </c>
      <c r="BL127" s="5" t="b">
        <f t="shared" si="51"/>
        <v>0</v>
      </c>
      <c r="BM127" s="5" t="b">
        <f t="shared" si="51"/>
        <v>0</v>
      </c>
      <c r="BN127" s="5" t="b">
        <f t="shared" si="51"/>
        <v>0</v>
      </c>
      <c r="BO127" s="5" t="b">
        <f t="shared" si="51"/>
        <v>0</v>
      </c>
      <c r="BP127" s="5" t="b">
        <f t="shared" si="51"/>
        <v>0</v>
      </c>
      <c r="BQ127" s="5" t="b">
        <f t="shared" si="51"/>
        <v>0</v>
      </c>
      <c r="BR127" s="5" t="b">
        <f t="shared" si="51"/>
        <v>0</v>
      </c>
      <c r="BS127" s="5" t="b">
        <f t="shared" si="51"/>
        <v>0</v>
      </c>
      <c r="BT127" s="5" t="b">
        <f t="shared" si="51"/>
        <v>0</v>
      </c>
      <c r="BU127" s="5" t="b">
        <f t="shared" si="51"/>
        <v>0</v>
      </c>
      <c r="BV127" s="5" t="b">
        <f t="shared" si="51"/>
        <v>0</v>
      </c>
      <c r="BW127" s="5" t="b">
        <f t="shared" si="51"/>
        <v>0</v>
      </c>
      <c r="BX127" s="5" t="b">
        <f t="shared" si="51"/>
        <v>0</v>
      </c>
      <c r="BY127" s="5" t="b">
        <f t="shared" si="51"/>
        <v>0</v>
      </c>
      <c r="BZ127" s="5" t="b">
        <f t="shared" si="51"/>
        <v>0</v>
      </c>
      <c r="CA127" s="5" t="b">
        <f t="shared" si="51"/>
        <v>0</v>
      </c>
      <c r="CB127" s="5" t="b">
        <f t="shared" si="51"/>
        <v>0</v>
      </c>
      <c r="CC127" s="5" t="b">
        <f t="shared" si="51"/>
        <v>0</v>
      </c>
      <c r="CD127" s="5" t="b">
        <f t="shared" si="51"/>
        <v>0</v>
      </c>
      <c r="CE127" s="5" t="b">
        <f t="shared" si="51"/>
        <v>0</v>
      </c>
      <c r="CF127" s="5" t="b">
        <f t="shared" si="51"/>
        <v>0</v>
      </c>
      <c r="CG127" s="5" t="b">
        <f t="shared" si="51"/>
        <v>1</v>
      </c>
      <c r="CH127" s="5" t="b">
        <f t="shared" si="51"/>
        <v>1</v>
      </c>
      <c r="CI127" s="5" t="b">
        <f t="shared" si="51"/>
        <v>1</v>
      </c>
      <c r="CJ127" s="5" t="b">
        <f t="shared" si="51"/>
        <v>1</v>
      </c>
      <c r="CK127" s="5" t="b">
        <f t="shared" si="51"/>
        <v>1</v>
      </c>
      <c r="CL127" s="5" t="b">
        <f t="shared" si="51"/>
        <v>1</v>
      </c>
      <c r="CM127" s="5" t="b">
        <f t="shared" si="51"/>
        <v>1</v>
      </c>
      <c r="CN127" s="5" t="b">
        <f t="shared" si="51"/>
        <v>1</v>
      </c>
      <c r="CO127" s="5" t="b">
        <f t="shared" si="51"/>
        <v>1</v>
      </c>
      <c r="CP127" s="5" t="b">
        <f t="shared" si="51"/>
        <v>1</v>
      </c>
      <c r="CQ127" s="5" t="b">
        <f t="shared" si="51"/>
        <v>1</v>
      </c>
      <c r="CR127" s="5" t="b">
        <f t="shared" si="51"/>
        <v>1</v>
      </c>
      <c r="CS127" s="5" t="b">
        <f t="shared" si="51"/>
        <v>1</v>
      </c>
      <c r="CT127" s="5" t="b">
        <f t="shared" si="51"/>
        <v>1</v>
      </c>
      <c r="CU127" s="5" t="b">
        <f t="shared" si="51"/>
        <v>1</v>
      </c>
      <c r="CV127" s="5" t="b">
        <f t="shared" si="51"/>
        <v>1</v>
      </c>
      <c r="CW127" s="5" t="b">
        <f t="shared" si="51"/>
        <v>1</v>
      </c>
      <c r="CX127" s="5" t="b">
        <f t="shared" si="51"/>
        <v>1</v>
      </c>
      <c r="CY127" s="5" t="b">
        <f t="shared" si="51"/>
        <v>1</v>
      </c>
      <c r="CZ127" s="5" t="b">
        <f t="shared" si="51"/>
        <v>1</v>
      </c>
      <c r="DA127" s="5" t="b">
        <f t="shared" si="51"/>
        <v>1</v>
      </c>
      <c r="DB127" s="5" t="b">
        <f t="shared" si="51"/>
        <v>1</v>
      </c>
      <c r="DC127" s="5" t="b">
        <f t="shared" si="51"/>
        <v>1</v>
      </c>
      <c r="DD127" s="5" t="b">
        <f t="shared" si="51"/>
        <v>1</v>
      </c>
      <c r="DE127" s="5" t="b">
        <f t="shared" si="51"/>
        <v>1</v>
      </c>
      <c r="DF127" s="5" t="b">
        <f t="shared" si="51"/>
        <v>1</v>
      </c>
    </row>
    <row r="128">
      <c r="A128" s="3" t="s">
        <v>129</v>
      </c>
      <c r="B128" s="2">
        <v>121.0</v>
      </c>
      <c r="C128" s="4">
        <f t="shared" si="2"/>
        <v>24</v>
      </c>
      <c r="D128" s="4">
        <f t="shared" si="3"/>
        <v>1</v>
      </c>
      <c r="E128" s="4">
        <f>IFERROR(__xludf.DUMMYFUNCTION("SPLIT(A128,"" "")"),93.0)</f>
        <v>93</v>
      </c>
      <c r="F128" s="4">
        <f>IFERROR(__xludf.DUMMYFUNCTION("""COMPUTED_VALUE"""),97.0)</f>
        <v>97</v>
      </c>
      <c r="G128" s="4">
        <f>IFERROR(__xludf.DUMMYFUNCTION("""COMPUTED_VALUE"""),49.0)</f>
        <v>49</v>
      </c>
      <c r="H128" s="4">
        <f>IFERROR(__xludf.DUMMYFUNCTION("""COMPUTED_VALUE"""),2.0)</f>
        <v>2</v>
      </c>
      <c r="I128" s="4">
        <f>IFERROR(__xludf.DUMMYFUNCTION("""COMPUTED_VALUE"""),41.0)</f>
        <v>41</v>
      </c>
      <c r="K128" s="4" t="str">
        <f>IF(K127,SUMOFUNMARKED(E127:I131,$K$6)*LASTCALLED($K$6),)</f>
        <v/>
      </c>
      <c r="L128" s="4" t="str">
        <f t="shared" ref="L128:DF128" si="52">IF(AND(L127,NOT(K127)),SUMOFUNMARKED($E127:$I131,$K$6:L$6)*LASTCALLED($K$6:L$6),)</f>
        <v/>
      </c>
      <c r="M128" s="4" t="str">
        <f t="shared" si="52"/>
        <v/>
      </c>
      <c r="N128" s="4" t="str">
        <f t="shared" si="52"/>
        <v/>
      </c>
      <c r="O128" s="4" t="str">
        <f t="shared" si="52"/>
        <v/>
      </c>
      <c r="P128" s="4" t="str">
        <f t="shared" si="52"/>
        <v/>
      </c>
      <c r="Q128" s="4" t="str">
        <f t="shared" si="52"/>
        <v/>
      </c>
      <c r="R128" s="4" t="str">
        <f t="shared" si="52"/>
        <v/>
      </c>
      <c r="S128" s="4" t="str">
        <f t="shared" si="52"/>
        <v/>
      </c>
      <c r="T128" s="4" t="str">
        <f t="shared" si="52"/>
        <v/>
      </c>
      <c r="U128" s="4" t="str">
        <f t="shared" si="52"/>
        <v/>
      </c>
      <c r="V128" s="4" t="str">
        <f t="shared" si="52"/>
        <v/>
      </c>
      <c r="W128" s="4" t="str">
        <f t="shared" si="52"/>
        <v/>
      </c>
      <c r="X128" s="4" t="str">
        <f t="shared" si="52"/>
        <v/>
      </c>
      <c r="Y128" s="4" t="str">
        <f t="shared" si="52"/>
        <v/>
      </c>
      <c r="Z128" s="4" t="str">
        <f t="shared" si="52"/>
        <v/>
      </c>
      <c r="AA128" s="4" t="str">
        <f t="shared" si="52"/>
        <v/>
      </c>
      <c r="AB128" s="4" t="str">
        <f t="shared" si="52"/>
        <v/>
      </c>
      <c r="AC128" s="4" t="str">
        <f t="shared" si="52"/>
        <v/>
      </c>
      <c r="AD128" s="4" t="str">
        <f t="shared" si="52"/>
        <v/>
      </c>
      <c r="AE128" s="4" t="str">
        <f t="shared" si="52"/>
        <v/>
      </c>
      <c r="AF128" s="4" t="str">
        <f t="shared" si="52"/>
        <v/>
      </c>
      <c r="AG128" s="4" t="str">
        <f t="shared" si="52"/>
        <v/>
      </c>
      <c r="AH128" s="4" t="str">
        <f t="shared" si="52"/>
        <v/>
      </c>
      <c r="AI128" s="4" t="str">
        <f t="shared" si="52"/>
        <v/>
      </c>
      <c r="AJ128" s="4" t="str">
        <f t="shared" si="52"/>
        <v/>
      </c>
      <c r="AK128" s="4" t="str">
        <f t="shared" si="52"/>
        <v/>
      </c>
      <c r="AL128" s="4" t="str">
        <f t="shared" si="52"/>
        <v/>
      </c>
      <c r="AM128" s="4" t="str">
        <f t="shared" si="52"/>
        <v/>
      </c>
      <c r="AN128" s="4" t="str">
        <f t="shared" si="52"/>
        <v/>
      </c>
      <c r="AO128" s="4" t="str">
        <f t="shared" si="52"/>
        <v/>
      </c>
      <c r="AP128" s="4" t="str">
        <f t="shared" si="52"/>
        <v/>
      </c>
      <c r="AQ128" s="4" t="str">
        <f t="shared" si="52"/>
        <v/>
      </c>
      <c r="AR128" s="4" t="str">
        <f t="shared" si="52"/>
        <v/>
      </c>
      <c r="AS128" s="4" t="str">
        <f t="shared" si="52"/>
        <v/>
      </c>
      <c r="AT128" s="4" t="str">
        <f t="shared" si="52"/>
        <v/>
      </c>
      <c r="AU128" s="4" t="str">
        <f t="shared" si="52"/>
        <v/>
      </c>
      <c r="AV128" s="4" t="str">
        <f t="shared" si="52"/>
        <v/>
      </c>
      <c r="AW128" s="4" t="str">
        <f t="shared" si="52"/>
        <v/>
      </c>
      <c r="AX128" s="4" t="str">
        <f t="shared" si="52"/>
        <v/>
      </c>
      <c r="AY128" s="4" t="str">
        <f t="shared" si="52"/>
        <v/>
      </c>
      <c r="AZ128" s="4" t="str">
        <f t="shared" si="52"/>
        <v/>
      </c>
      <c r="BA128" s="4" t="str">
        <f t="shared" si="52"/>
        <v/>
      </c>
      <c r="BB128" s="4" t="str">
        <f t="shared" si="52"/>
        <v/>
      </c>
      <c r="BC128" s="4" t="str">
        <f t="shared" si="52"/>
        <v/>
      </c>
      <c r="BD128" s="4" t="str">
        <f t="shared" si="52"/>
        <v/>
      </c>
      <c r="BE128" s="4" t="str">
        <f t="shared" si="52"/>
        <v/>
      </c>
      <c r="BF128" s="4" t="str">
        <f t="shared" si="52"/>
        <v/>
      </c>
      <c r="BG128" s="4" t="str">
        <f t="shared" si="52"/>
        <v/>
      </c>
      <c r="BH128" s="4" t="str">
        <f t="shared" si="52"/>
        <v/>
      </c>
      <c r="BI128" s="4" t="str">
        <f t="shared" si="52"/>
        <v/>
      </c>
      <c r="BJ128" s="4" t="str">
        <f t="shared" si="52"/>
        <v/>
      </c>
      <c r="BK128" s="4" t="str">
        <f t="shared" si="52"/>
        <v/>
      </c>
      <c r="BL128" s="4" t="str">
        <f t="shared" si="52"/>
        <v/>
      </c>
      <c r="BM128" s="4" t="str">
        <f t="shared" si="52"/>
        <v/>
      </c>
      <c r="BN128" s="4" t="str">
        <f t="shared" si="52"/>
        <v/>
      </c>
      <c r="BO128" s="4" t="str">
        <f t="shared" si="52"/>
        <v/>
      </c>
      <c r="BP128" s="4" t="str">
        <f t="shared" si="52"/>
        <v/>
      </c>
      <c r="BQ128" s="4" t="str">
        <f t="shared" si="52"/>
        <v/>
      </c>
      <c r="BR128" s="4" t="str">
        <f t="shared" si="52"/>
        <v/>
      </c>
      <c r="BS128" s="4" t="str">
        <f t="shared" si="52"/>
        <v/>
      </c>
      <c r="BT128" s="4" t="str">
        <f t="shared" si="52"/>
        <v/>
      </c>
      <c r="BU128" s="4" t="str">
        <f t="shared" si="52"/>
        <v/>
      </c>
      <c r="BV128" s="4" t="str">
        <f t="shared" si="52"/>
        <v/>
      </c>
      <c r="BW128" s="4" t="str">
        <f t="shared" si="52"/>
        <v/>
      </c>
      <c r="BX128" s="4" t="str">
        <f t="shared" si="52"/>
        <v/>
      </c>
      <c r="BY128" s="4" t="str">
        <f t="shared" si="52"/>
        <v/>
      </c>
      <c r="BZ128" s="4" t="str">
        <f t="shared" si="52"/>
        <v/>
      </c>
      <c r="CA128" s="4" t="str">
        <f t="shared" si="52"/>
        <v/>
      </c>
      <c r="CB128" s="4" t="str">
        <f t="shared" si="52"/>
        <v/>
      </c>
      <c r="CC128" s="4" t="str">
        <f t="shared" si="52"/>
        <v/>
      </c>
      <c r="CD128" s="4" t="str">
        <f t="shared" si="52"/>
        <v/>
      </c>
      <c r="CE128" s="4" t="str">
        <f t="shared" si="52"/>
        <v/>
      </c>
      <c r="CF128" s="4" t="str">
        <f t="shared" si="52"/>
        <v/>
      </c>
      <c r="CG128" s="4">
        <f t="shared" si="52"/>
        <v>14357</v>
      </c>
      <c r="CH128" s="4" t="str">
        <f t="shared" si="52"/>
        <v/>
      </c>
      <c r="CI128" s="4" t="str">
        <f t="shared" si="52"/>
        <v/>
      </c>
      <c r="CJ128" s="4" t="str">
        <f t="shared" si="52"/>
        <v/>
      </c>
      <c r="CK128" s="4" t="str">
        <f t="shared" si="52"/>
        <v/>
      </c>
      <c r="CL128" s="4" t="str">
        <f t="shared" si="52"/>
        <v/>
      </c>
      <c r="CM128" s="4" t="str">
        <f t="shared" si="52"/>
        <v/>
      </c>
      <c r="CN128" s="4" t="str">
        <f t="shared" si="52"/>
        <v/>
      </c>
      <c r="CO128" s="4" t="str">
        <f t="shared" si="52"/>
        <v/>
      </c>
      <c r="CP128" s="4" t="str">
        <f t="shared" si="52"/>
        <v/>
      </c>
      <c r="CQ128" s="4" t="str">
        <f t="shared" si="52"/>
        <v/>
      </c>
      <c r="CR128" s="4" t="str">
        <f t="shared" si="52"/>
        <v/>
      </c>
      <c r="CS128" s="4" t="str">
        <f t="shared" si="52"/>
        <v/>
      </c>
      <c r="CT128" s="4" t="str">
        <f t="shared" si="52"/>
        <v/>
      </c>
      <c r="CU128" s="4" t="str">
        <f t="shared" si="52"/>
        <v/>
      </c>
      <c r="CV128" s="4" t="str">
        <f t="shared" si="52"/>
        <v/>
      </c>
      <c r="CW128" s="4" t="str">
        <f t="shared" si="52"/>
        <v/>
      </c>
      <c r="CX128" s="4" t="str">
        <f t="shared" si="52"/>
        <v/>
      </c>
      <c r="CY128" s="4" t="str">
        <f t="shared" si="52"/>
        <v/>
      </c>
      <c r="CZ128" s="4" t="str">
        <f t="shared" si="52"/>
        <v/>
      </c>
      <c r="DA128" s="4" t="str">
        <f t="shared" si="52"/>
        <v/>
      </c>
      <c r="DB128" s="4" t="str">
        <f t="shared" si="52"/>
        <v/>
      </c>
      <c r="DC128" s="4" t="str">
        <f t="shared" si="52"/>
        <v/>
      </c>
      <c r="DD128" s="4" t="str">
        <f t="shared" si="52"/>
        <v/>
      </c>
      <c r="DE128" s="4" t="str">
        <f t="shared" si="52"/>
        <v/>
      </c>
      <c r="DF128" s="4" t="str">
        <f t="shared" si="52"/>
        <v/>
      </c>
    </row>
    <row r="129">
      <c r="A129" s="3" t="s">
        <v>130</v>
      </c>
      <c r="B129" s="2">
        <v>122.0</v>
      </c>
      <c r="C129" s="4">
        <f t="shared" si="2"/>
        <v>24</v>
      </c>
      <c r="D129" s="4">
        <f t="shared" si="3"/>
        <v>2</v>
      </c>
      <c r="E129" s="4">
        <f>IFERROR(__xludf.DUMMYFUNCTION("SPLIT(A129,"" "")"),59.0)</f>
        <v>59</v>
      </c>
      <c r="F129" s="4">
        <f>IFERROR(__xludf.DUMMYFUNCTION("""COMPUTED_VALUE"""),38.0)</f>
        <v>38</v>
      </c>
      <c r="G129" s="4">
        <f>IFERROR(__xludf.DUMMYFUNCTION("""COMPUTED_VALUE"""),95.0)</f>
        <v>95</v>
      </c>
      <c r="H129" s="4">
        <f>IFERROR(__xludf.DUMMYFUNCTION("""COMPUTED_VALUE"""),36.0)</f>
        <v>36</v>
      </c>
      <c r="I129" s="4">
        <f>IFERROR(__xludf.DUMMYFUNCTION("""COMPUTED_VALUE"""),44.0)</f>
        <v>44</v>
      </c>
      <c r="K129" s="6"/>
    </row>
    <row r="130">
      <c r="A130" s="3" t="s">
        <v>131</v>
      </c>
      <c r="B130" s="2">
        <v>123.0</v>
      </c>
      <c r="C130" s="4">
        <f t="shared" si="2"/>
        <v>24</v>
      </c>
      <c r="D130" s="4">
        <f t="shared" si="3"/>
        <v>3</v>
      </c>
      <c r="E130" s="4">
        <f>IFERROR(__xludf.DUMMYFUNCTION("SPLIT(A130,"" "")"),30.0)</f>
        <v>30</v>
      </c>
      <c r="F130" s="4">
        <f>IFERROR(__xludf.DUMMYFUNCTION("""COMPUTED_VALUE"""),79.0)</f>
        <v>79</v>
      </c>
      <c r="G130" s="4">
        <f>IFERROR(__xludf.DUMMYFUNCTION("""COMPUTED_VALUE"""),69.0)</f>
        <v>69</v>
      </c>
      <c r="H130" s="4">
        <f>IFERROR(__xludf.DUMMYFUNCTION("""COMPUTED_VALUE"""),54.0)</f>
        <v>54</v>
      </c>
      <c r="I130" s="4">
        <f>IFERROR(__xludf.DUMMYFUNCTION("""COMPUTED_VALUE"""),86.0)</f>
        <v>86</v>
      </c>
    </row>
    <row r="131">
      <c r="A131" s="3" t="s">
        <v>132</v>
      </c>
      <c r="B131" s="2">
        <v>124.0</v>
      </c>
      <c r="C131" s="4">
        <f t="shared" si="2"/>
        <v>24</v>
      </c>
      <c r="D131" s="4">
        <f t="shared" si="3"/>
        <v>4</v>
      </c>
      <c r="E131" s="4">
        <f>IFERROR(__xludf.DUMMYFUNCTION("SPLIT(A131,"" "")"),23.0)</f>
        <v>23</v>
      </c>
      <c r="F131" s="4">
        <f>IFERROR(__xludf.DUMMYFUNCTION("""COMPUTED_VALUE"""),4.0)</f>
        <v>4</v>
      </c>
      <c r="G131" s="4">
        <f>IFERROR(__xludf.DUMMYFUNCTION("""COMPUTED_VALUE"""),80.0)</f>
        <v>80</v>
      </c>
      <c r="H131" s="4">
        <f>IFERROR(__xludf.DUMMYFUNCTION("""COMPUTED_VALUE"""),85.0)</f>
        <v>85</v>
      </c>
      <c r="I131" s="4">
        <f>IFERROR(__xludf.DUMMYFUNCTION("""COMPUTED_VALUE"""),27.0)</f>
        <v>27</v>
      </c>
    </row>
    <row r="132">
      <c r="A132" s="3" t="s">
        <v>133</v>
      </c>
      <c r="B132" s="2">
        <v>125.0</v>
      </c>
      <c r="C132" s="4">
        <f t="shared" si="2"/>
        <v>25</v>
      </c>
      <c r="D132" s="4">
        <f t="shared" si="3"/>
        <v>0</v>
      </c>
      <c r="E132" s="4">
        <f>IFERROR(__xludf.DUMMYFUNCTION("SPLIT(A132,"" "")"),27.0)</f>
        <v>27</v>
      </c>
      <c r="F132" s="4">
        <f>IFERROR(__xludf.DUMMYFUNCTION("""COMPUTED_VALUE"""),67.0)</f>
        <v>67</v>
      </c>
      <c r="G132" s="4">
        <f>IFERROR(__xludf.DUMMYFUNCTION("""COMPUTED_VALUE"""),68.0)</f>
        <v>68</v>
      </c>
      <c r="H132" s="4">
        <f>IFERROR(__xludf.DUMMYFUNCTION("""COMPUTED_VALUE"""),46.0)</f>
        <v>46</v>
      </c>
      <c r="I132" s="4">
        <f>IFERROR(__xludf.DUMMYFUNCTION("""COMPUTED_VALUE"""),41.0)</f>
        <v>41</v>
      </c>
      <c r="K132" s="5" t="b">
        <f>BINGO(E132:I136,$K$6)</f>
        <v>0</v>
      </c>
      <c r="L132" s="5" t="b">
        <f t="shared" ref="L132:DF132" si="53">OR(K132, BINGO($E132:$I136,$K$6:L$6))</f>
        <v>0</v>
      </c>
      <c r="M132" s="5" t="b">
        <f t="shared" si="53"/>
        <v>0</v>
      </c>
      <c r="N132" s="5" t="b">
        <f t="shared" si="53"/>
        <v>0</v>
      </c>
      <c r="O132" s="5" t="b">
        <f t="shared" si="53"/>
        <v>0</v>
      </c>
      <c r="P132" s="5" t="b">
        <f t="shared" si="53"/>
        <v>0</v>
      </c>
      <c r="Q132" s="5" t="b">
        <f t="shared" si="53"/>
        <v>0</v>
      </c>
      <c r="R132" s="5" t="b">
        <f t="shared" si="53"/>
        <v>0</v>
      </c>
      <c r="S132" s="5" t="b">
        <f t="shared" si="53"/>
        <v>0</v>
      </c>
      <c r="T132" s="5" t="b">
        <f t="shared" si="53"/>
        <v>0</v>
      </c>
      <c r="U132" s="5" t="b">
        <f t="shared" si="53"/>
        <v>0</v>
      </c>
      <c r="V132" s="5" t="b">
        <f t="shared" si="53"/>
        <v>0</v>
      </c>
      <c r="W132" s="5" t="b">
        <f t="shared" si="53"/>
        <v>0</v>
      </c>
      <c r="X132" s="5" t="b">
        <f t="shared" si="53"/>
        <v>0</v>
      </c>
      <c r="Y132" s="5" t="b">
        <f t="shared" si="53"/>
        <v>0</v>
      </c>
      <c r="Z132" s="5" t="b">
        <f t="shared" si="53"/>
        <v>0</v>
      </c>
      <c r="AA132" s="5" t="b">
        <f t="shared" si="53"/>
        <v>0</v>
      </c>
      <c r="AB132" s="5" t="b">
        <f t="shared" si="53"/>
        <v>0</v>
      </c>
      <c r="AC132" s="5" t="b">
        <f t="shared" si="53"/>
        <v>0</v>
      </c>
      <c r="AD132" s="5" t="b">
        <f t="shared" si="53"/>
        <v>0</v>
      </c>
      <c r="AE132" s="5" t="b">
        <f t="shared" si="53"/>
        <v>0</v>
      </c>
      <c r="AF132" s="5" t="b">
        <f t="shared" si="53"/>
        <v>0</v>
      </c>
      <c r="AG132" s="5" t="b">
        <f t="shared" si="53"/>
        <v>0</v>
      </c>
      <c r="AH132" s="5" t="b">
        <f t="shared" si="53"/>
        <v>0</v>
      </c>
      <c r="AI132" s="5" t="b">
        <f t="shared" si="53"/>
        <v>0</v>
      </c>
      <c r="AJ132" s="5" t="b">
        <f t="shared" si="53"/>
        <v>0</v>
      </c>
      <c r="AK132" s="5" t="b">
        <f t="shared" si="53"/>
        <v>0</v>
      </c>
      <c r="AL132" s="5" t="b">
        <f t="shared" si="53"/>
        <v>0</v>
      </c>
      <c r="AM132" s="5" t="b">
        <f t="shared" si="53"/>
        <v>0</v>
      </c>
      <c r="AN132" s="5" t="b">
        <f t="shared" si="53"/>
        <v>0</v>
      </c>
      <c r="AO132" s="5" t="b">
        <f t="shared" si="53"/>
        <v>0</v>
      </c>
      <c r="AP132" s="5" t="b">
        <f t="shared" si="53"/>
        <v>0</v>
      </c>
      <c r="AQ132" s="5" t="b">
        <f t="shared" si="53"/>
        <v>0</v>
      </c>
      <c r="AR132" s="5" t="b">
        <f t="shared" si="53"/>
        <v>0</v>
      </c>
      <c r="AS132" s="5" t="b">
        <f t="shared" si="53"/>
        <v>0</v>
      </c>
      <c r="AT132" s="5" t="b">
        <f t="shared" si="53"/>
        <v>0</v>
      </c>
      <c r="AU132" s="5" t="b">
        <f t="shared" si="53"/>
        <v>0</v>
      </c>
      <c r="AV132" s="5" t="b">
        <f t="shared" si="53"/>
        <v>0</v>
      </c>
      <c r="AW132" s="5" t="b">
        <f t="shared" si="53"/>
        <v>0</v>
      </c>
      <c r="AX132" s="5" t="b">
        <f t="shared" si="53"/>
        <v>0</v>
      </c>
      <c r="AY132" s="5" t="b">
        <f t="shared" si="53"/>
        <v>0</v>
      </c>
      <c r="AZ132" s="5" t="b">
        <f t="shared" si="53"/>
        <v>0</v>
      </c>
      <c r="BA132" s="5" t="b">
        <f t="shared" si="53"/>
        <v>0</v>
      </c>
      <c r="BB132" s="5" t="b">
        <f t="shared" si="53"/>
        <v>0</v>
      </c>
      <c r="BC132" s="5" t="b">
        <f t="shared" si="53"/>
        <v>0</v>
      </c>
      <c r="BD132" s="5" t="b">
        <f t="shared" si="53"/>
        <v>0</v>
      </c>
      <c r="BE132" s="5" t="b">
        <f t="shared" si="53"/>
        <v>0</v>
      </c>
      <c r="BF132" s="5" t="b">
        <f t="shared" si="53"/>
        <v>0</v>
      </c>
      <c r="BG132" s="5" t="b">
        <f t="shared" si="53"/>
        <v>0</v>
      </c>
      <c r="BH132" s="5" t="b">
        <f t="shared" si="53"/>
        <v>0</v>
      </c>
      <c r="BI132" s="5" t="b">
        <f t="shared" si="53"/>
        <v>0</v>
      </c>
      <c r="BJ132" s="5" t="b">
        <f t="shared" si="53"/>
        <v>0</v>
      </c>
      <c r="BK132" s="5" t="b">
        <f t="shared" si="53"/>
        <v>0</v>
      </c>
      <c r="BL132" s="5" t="b">
        <f t="shared" si="53"/>
        <v>0</v>
      </c>
      <c r="BM132" s="5" t="b">
        <f t="shared" si="53"/>
        <v>0</v>
      </c>
      <c r="BN132" s="5" t="b">
        <f t="shared" si="53"/>
        <v>0</v>
      </c>
      <c r="BO132" s="5" t="b">
        <f t="shared" si="53"/>
        <v>0</v>
      </c>
      <c r="BP132" s="5" t="b">
        <f t="shared" si="53"/>
        <v>0</v>
      </c>
      <c r="BQ132" s="5" t="b">
        <f t="shared" si="53"/>
        <v>0</v>
      </c>
      <c r="BR132" s="5" t="b">
        <f t="shared" si="53"/>
        <v>0</v>
      </c>
      <c r="BS132" s="5" t="b">
        <f t="shared" si="53"/>
        <v>0</v>
      </c>
      <c r="BT132" s="5" t="b">
        <f t="shared" si="53"/>
        <v>0</v>
      </c>
      <c r="BU132" s="5" t="b">
        <f t="shared" si="53"/>
        <v>0</v>
      </c>
      <c r="BV132" s="5" t="b">
        <f t="shared" si="53"/>
        <v>0</v>
      </c>
      <c r="BW132" s="5" t="b">
        <f t="shared" si="53"/>
        <v>0</v>
      </c>
      <c r="BX132" s="5" t="b">
        <f t="shared" si="53"/>
        <v>0</v>
      </c>
      <c r="BY132" s="5" t="b">
        <f t="shared" si="53"/>
        <v>0</v>
      </c>
      <c r="BZ132" s="5" t="b">
        <f t="shared" si="53"/>
        <v>1</v>
      </c>
      <c r="CA132" s="5" t="b">
        <f t="shared" si="53"/>
        <v>1</v>
      </c>
      <c r="CB132" s="5" t="b">
        <f t="shared" si="53"/>
        <v>1</v>
      </c>
      <c r="CC132" s="5" t="b">
        <f t="shared" si="53"/>
        <v>1</v>
      </c>
      <c r="CD132" s="5" t="b">
        <f t="shared" si="53"/>
        <v>1</v>
      </c>
      <c r="CE132" s="5" t="b">
        <f t="shared" si="53"/>
        <v>1</v>
      </c>
      <c r="CF132" s="5" t="b">
        <f t="shared" si="53"/>
        <v>1</v>
      </c>
      <c r="CG132" s="5" t="b">
        <f t="shared" si="53"/>
        <v>1</v>
      </c>
      <c r="CH132" s="5" t="b">
        <f t="shared" si="53"/>
        <v>1</v>
      </c>
      <c r="CI132" s="5" t="b">
        <f t="shared" si="53"/>
        <v>1</v>
      </c>
      <c r="CJ132" s="5" t="b">
        <f t="shared" si="53"/>
        <v>1</v>
      </c>
      <c r="CK132" s="5" t="b">
        <f t="shared" si="53"/>
        <v>1</v>
      </c>
      <c r="CL132" s="5" t="b">
        <f t="shared" si="53"/>
        <v>1</v>
      </c>
      <c r="CM132" s="5" t="b">
        <f t="shared" si="53"/>
        <v>1</v>
      </c>
      <c r="CN132" s="5" t="b">
        <f t="shared" si="53"/>
        <v>1</v>
      </c>
      <c r="CO132" s="5" t="b">
        <f t="shared" si="53"/>
        <v>1</v>
      </c>
      <c r="CP132" s="5" t="b">
        <f t="shared" si="53"/>
        <v>1</v>
      </c>
      <c r="CQ132" s="5" t="b">
        <f t="shared" si="53"/>
        <v>1</v>
      </c>
      <c r="CR132" s="5" t="b">
        <f t="shared" si="53"/>
        <v>1</v>
      </c>
      <c r="CS132" s="5" t="b">
        <f t="shared" si="53"/>
        <v>1</v>
      </c>
      <c r="CT132" s="5" t="b">
        <f t="shared" si="53"/>
        <v>1</v>
      </c>
      <c r="CU132" s="5" t="b">
        <f t="shared" si="53"/>
        <v>1</v>
      </c>
      <c r="CV132" s="5" t="b">
        <f t="shared" si="53"/>
        <v>1</v>
      </c>
      <c r="CW132" s="5" t="b">
        <f t="shared" si="53"/>
        <v>1</v>
      </c>
      <c r="CX132" s="5" t="b">
        <f t="shared" si="53"/>
        <v>1</v>
      </c>
      <c r="CY132" s="5" t="b">
        <f t="shared" si="53"/>
        <v>1</v>
      </c>
      <c r="CZ132" s="5" t="b">
        <f t="shared" si="53"/>
        <v>1</v>
      </c>
      <c r="DA132" s="5" t="b">
        <f t="shared" si="53"/>
        <v>1</v>
      </c>
      <c r="DB132" s="5" t="b">
        <f t="shared" si="53"/>
        <v>1</v>
      </c>
      <c r="DC132" s="5" t="b">
        <f t="shared" si="53"/>
        <v>1</v>
      </c>
      <c r="DD132" s="5" t="b">
        <f t="shared" si="53"/>
        <v>1</v>
      </c>
      <c r="DE132" s="5" t="b">
        <f t="shared" si="53"/>
        <v>1</v>
      </c>
      <c r="DF132" s="5" t="b">
        <f t="shared" si="53"/>
        <v>1</v>
      </c>
    </row>
    <row r="133">
      <c r="A133" s="3" t="s">
        <v>134</v>
      </c>
      <c r="B133" s="2">
        <v>126.0</v>
      </c>
      <c r="C133" s="4">
        <f t="shared" si="2"/>
        <v>25</v>
      </c>
      <c r="D133" s="4">
        <f t="shared" si="3"/>
        <v>1</v>
      </c>
      <c r="E133" s="4">
        <f>IFERROR(__xludf.DUMMYFUNCTION("SPLIT(A133,"" "")"),93.0)</f>
        <v>93</v>
      </c>
      <c r="F133" s="4">
        <f>IFERROR(__xludf.DUMMYFUNCTION("""COMPUTED_VALUE"""),4.0)</f>
        <v>4</v>
      </c>
      <c r="G133" s="4">
        <f>IFERROR(__xludf.DUMMYFUNCTION("""COMPUTED_VALUE"""),96.0)</f>
        <v>96</v>
      </c>
      <c r="H133" s="4">
        <f>IFERROR(__xludf.DUMMYFUNCTION("""COMPUTED_VALUE"""),49.0)</f>
        <v>49</v>
      </c>
      <c r="I133" s="4">
        <f>IFERROR(__xludf.DUMMYFUNCTION("""COMPUTED_VALUE"""),23.0)</f>
        <v>23</v>
      </c>
      <c r="K133" s="4" t="str">
        <f>IF(K132,SUMOFUNMARKED(E132:I136,$K$6)*LASTCALLED($K$6),)</f>
        <v/>
      </c>
      <c r="L133" s="4" t="str">
        <f t="shared" ref="L133:DF133" si="54">IF(AND(L132,NOT(K132)),SUMOFUNMARKED($E132:$I136,$K$6:L$6)*LASTCALLED($K$6:L$6),)</f>
        <v/>
      </c>
      <c r="M133" s="4" t="str">
        <f t="shared" si="54"/>
        <v/>
      </c>
      <c r="N133" s="4" t="str">
        <f t="shared" si="54"/>
        <v/>
      </c>
      <c r="O133" s="4" t="str">
        <f t="shared" si="54"/>
        <v/>
      </c>
      <c r="P133" s="4" t="str">
        <f t="shared" si="54"/>
        <v/>
      </c>
      <c r="Q133" s="4" t="str">
        <f t="shared" si="54"/>
        <v/>
      </c>
      <c r="R133" s="4" t="str">
        <f t="shared" si="54"/>
        <v/>
      </c>
      <c r="S133" s="4" t="str">
        <f t="shared" si="54"/>
        <v/>
      </c>
      <c r="T133" s="4" t="str">
        <f t="shared" si="54"/>
        <v/>
      </c>
      <c r="U133" s="4" t="str">
        <f t="shared" si="54"/>
        <v/>
      </c>
      <c r="V133" s="4" t="str">
        <f t="shared" si="54"/>
        <v/>
      </c>
      <c r="W133" s="4" t="str">
        <f t="shared" si="54"/>
        <v/>
      </c>
      <c r="X133" s="4" t="str">
        <f t="shared" si="54"/>
        <v/>
      </c>
      <c r="Y133" s="4" t="str">
        <f t="shared" si="54"/>
        <v/>
      </c>
      <c r="Z133" s="4" t="str">
        <f t="shared" si="54"/>
        <v/>
      </c>
      <c r="AA133" s="4" t="str">
        <f t="shared" si="54"/>
        <v/>
      </c>
      <c r="AB133" s="4" t="str">
        <f t="shared" si="54"/>
        <v/>
      </c>
      <c r="AC133" s="4" t="str">
        <f t="shared" si="54"/>
        <v/>
      </c>
      <c r="AD133" s="4" t="str">
        <f t="shared" si="54"/>
        <v/>
      </c>
      <c r="AE133" s="4" t="str">
        <f t="shared" si="54"/>
        <v/>
      </c>
      <c r="AF133" s="4" t="str">
        <f t="shared" si="54"/>
        <v/>
      </c>
      <c r="AG133" s="4" t="str">
        <f t="shared" si="54"/>
        <v/>
      </c>
      <c r="AH133" s="4" t="str">
        <f t="shared" si="54"/>
        <v/>
      </c>
      <c r="AI133" s="4" t="str">
        <f t="shared" si="54"/>
        <v/>
      </c>
      <c r="AJ133" s="4" t="str">
        <f t="shared" si="54"/>
        <v/>
      </c>
      <c r="AK133" s="4" t="str">
        <f t="shared" si="54"/>
        <v/>
      </c>
      <c r="AL133" s="4" t="str">
        <f t="shared" si="54"/>
        <v/>
      </c>
      <c r="AM133" s="4" t="str">
        <f t="shared" si="54"/>
        <v/>
      </c>
      <c r="AN133" s="4" t="str">
        <f t="shared" si="54"/>
        <v/>
      </c>
      <c r="AO133" s="4" t="str">
        <f t="shared" si="54"/>
        <v/>
      </c>
      <c r="AP133" s="4" t="str">
        <f t="shared" si="54"/>
        <v/>
      </c>
      <c r="AQ133" s="4" t="str">
        <f t="shared" si="54"/>
        <v/>
      </c>
      <c r="AR133" s="4" t="str">
        <f t="shared" si="54"/>
        <v/>
      </c>
      <c r="AS133" s="4" t="str">
        <f t="shared" si="54"/>
        <v/>
      </c>
      <c r="AT133" s="4" t="str">
        <f t="shared" si="54"/>
        <v/>
      </c>
      <c r="AU133" s="4" t="str">
        <f t="shared" si="54"/>
        <v/>
      </c>
      <c r="AV133" s="4" t="str">
        <f t="shared" si="54"/>
        <v/>
      </c>
      <c r="AW133" s="4" t="str">
        <f t="shared" si="54"/>
        <v/>
      </c>
      <c r="AX133" s="4" t="str">
        <f t="shared" si="54"/>
        <v/>
      </c>
      <c r="AY133" s="4" t="str">
        <f t="shared" si="54"/>
        <v/>
      </c>
      <c r="AZ133" s="4" t="str">
        <f t="shared" si="54"/>
        <v/>
      </c>
      <c r="BA133" s="4" t="str">
        <f t="shared" si="54"/>
        <v/>
      </c>
      <c r="BB133" s="4" t="str">
        <f t="shared" si="54"/>
        <v/>
      </c>
      <c r="BC133" s="4" t="str">
        <f t="shared" si="54"/>
        <v/>
      </c>
      <c r="BD133" s="4" t="str">
        <f t="shared" si="54"/>
        <v/>
      </c>
      <c r="BE133" s="4" t="str">
        <f t="shared" si="54"/>
        <v/>
      </c>
      <c r="BF133" s="4" t="str">
        <f t="shared" si="54"/>
        <v/>
      </c>
      <c r="BG133" s="4" t="str">
        <f t="shared" si="54"/>
        <v/>
      </c>
      <c r="BH133" s="4" t="str">
        <f t="shared" si="54"/>
        <v/>
      </c>
      <c r="BI133" s="4" t="str">
        <f t="shared" si="54"/>
        <v/>
      </c>
      <c r="BJ133" s="4" t="str">
        <f t="shared" si="54"/>
        <v/>
      </c>
      <c r="BK133" s="4" t="str">
        <f t="shared" si="54"/>
        <v/>
      </c>
      <c r="BL133" s="4" t="str">
        <f t="shared" si="54"/>
        <v/>
      </c>
      <c r="BM133" s="4" t="str">
        <f t="shared" si="54"/>
        <v/>
      </c>
      <c r="BN133" s="4" t="str">
        <f t="shared" si="54"/>
        <v/>
      </c>
      <c r="BO133" s="4" t="str">
        <f t="shared" si="54"/>
        <v/>
      </c>
      <c r="BP133" s="4" t="str">
        <f t="shared" si="54"/>
        <v/>
      </c>
      <c r="BQ133" s="4" t="str">
        <f t="shared" si="54"/>
        <v/>
      </c>
      <c r="BR133" s="4" t="str">
        <f t="shared" si="54"/>
        <v/>
      </c>
      <c r="BS133" s="4" t="str">
        <f t="shared" si="54"/>
        <v/>
      </c>
      <c r="BT133" s="4" t="str">
        <f t="shared" si="54"/>
        <v/>
      </c>
      <c r="BU133" s="4" t="str">
        <f t="shared" si="54"/>
        <v/>
      </c>
      <c r="BV133" s="4" t="str">
        <f t="shared" si="54"/>
        <v/>
      </c>
      <c r="BW133" s="4" t="str">
        <f t="shared" si="54"/>
        <v/>
      </c>
      <c r="BX133" s="4" t="str">
        <f t="shared" si="54"/>
        <v/>
      </c>
      <c r="BY133" s="4" t="str">
        <f t="shared" si="54"/>
        <v/>
      </c>
      <c r="BZ133" s="4">
        <f t="shared" si="54"/>
        <v>19756</v>
      </c>
      <c r="CA133" s="4" t="str">
        <f t="shared" si="54"/>
        <v/>
      </c>
      <c r="CB133" s="4" t="str">
        <f t="shared" si="54"/>
        <v/>
      </c>
      <c r="CC133" s="4" t="str">
        <f t="shared" si="54"/>
        <v/>
      </c>
      <c r="CD133" s="4" t="str">
        <f t="shared" si="54"/>
        <v/>
      </c>
      <c r="CE133" s="4" t="str">
        <f t="shared" si="54"/>
        <v/>
      </c>
      <c r="CF133" s="4" t="str">
        <f t="shared" si="54"/>
        <v/>
      </c>
      <c r="CG133" s="4" t="str">
        <f t="shared" si="54"/>
        <v/>
      </c>
      <c r="CH133" s="4" t="str">
        <f t="shared" si="54"/>
        <v/>
      </c>
      <c r="CI133" s="4" t="str">
        <f t="shared" si="54"/>
        <v/>
      </c>
      <c r="CJ133" s="4" t="str">
        <f t="shared" si="54"/>
        <v/>
      </c>
      <c r="CK133" s="4" t="str">
        <f t="shared" si="54"/>
        <v/>
      </c>
      <c r="CL133" s="4" t="str">
        <f t="shared" si="54"/>
        <v/>
      </c>
      <c r="CM133" s="4" t="str">
        <f t="shared" si="54"/>
        <v/>
      </c>
      <c r="CN133" s="4" t="str">
        <f t="shared" si="54"/>
        <v/>
      </c>
      <c r="CO133" s="4" t="str">
        <f t="shared" si="54"/>
        <v/>
      </c>
      <c r="CP133" s="4" t="str">
        <f t="shared" si="54"/>
        <v/>
      </c>
      <c r="CQ133" s="4" t="str">
        <f t="shared" si="54"/>
        <v/>
      </c>
      <c r="CR133" s="4" t="str">
        <f t="shared" si="54"/>
        <v/>
      </c>
      <c r="CS133" s="4" t="str">
        <f t="shared" si="54"/>
        <v/>
      </c>
      <c r="CT133" s="4" t="str">
        <f t="shared" si="54"/>
        <v/>
      </c>
      <c r="CU133" s="4" t="str">
        <f t="shared" si="54"/>
        <v/>
      </c>
      <c r="CV133" s="4" t="str">
        <f t="shared" si="54"/>
        <v/>
      </c>
      <c r="CW133" s="4" t="str">
        <f t="shared" si="54"/>
        <v/>
      </c>
      <c r="CX133" s="4" t="str">
        <f t="shared" si="54"/>
        <v/>
      </c>
      <c r="CY133" s="4" t="str">
        <f t="shared" si="54"/>
        <v/>
      </c>
      <c r="CZ133" s="4" t="str">
        <f t="shared" si="54"/>
        <v/>
      </c>
      <c r="DA133" s="4" t="str">
        <f t="shared" si="54"/>
        <v/>
      </c>
      <c r="DB133" s="4" t="str">
        <f t="shared" si="54"/>
        <v/>
      </c>
      <c r="DC133" s="4" t="str">
        <f t="shared" si="54"/>
        <v/>
      </c>
      <c r="DD133" s="4" t="str">
        <f t="shared" si="54"/>
        <v/>
      </c>
      <c r="DE133" s="4" t="str">
        <f t="shared" si="54"/>
        <v/>
      </c>
      <c r="DF133" s="4" t="str">
        <f t="shared" si="54"/>
        <v/>
      </c>
    </row>
    <row r="134">
      <c r="A134" s="3" t="s">
        <v>135</v>
      </c>
      <c r="B134" s="2">
        <v>127.0</v>
      </c>
      <c r="C134" s="4">
        <f t="shared" si="2"/>
        <v>25</v>
      </c>
      <c r="D134" s="4">
        <f t="shared" si="3"/>
        <v>2</v>
      </c>
      <c r="E134" s="4">
        <f>IFERROR(__xludf.DUMMYFUNCTION("SPLIT(A134,"" "")"),11.0)</f>
        <v>11</v>
      </c>
      <c r="F134" s="4">
        <f>IFERROR(__xludf.DUMMYFUNCTION("""COMPUTED_VALUE"""),54.0)</f>
        <v>54</v>
      </c>
      <c r="G134" s="4">
        <f>IFERROR(__xludf.DUMMYFUNCTION("""COMPUTED_VALUE"""),80.0)</f>
        <v>80</v>
      </c>
      <c r="H134" s="4">
        <f>IFERROR(__xludf.DUMMYFUNCTION("""COMPUTED_VALUE"""),88.0)</f>
        <v>88</v>
      </c>
      <c r="I134" s="4">
        <f>IFERROR(__xludf.DUMMYFUNCTION("""COMPUTED_VALUE"""),75.0)</f>
        <v>75</v>
      </c>
      <c r="K134" s="6"/>
    </row>
    <row r="135">
      <c r="A135" s="3" t="s">
        <v>136</v>
      </c>
      <c r="B135" s="2">
        <v>128.0</v>
      </c>
      <c r="C135" s="4">
        <f t="shared" si="2"/>
        <v>25</v>
      </c>
      <c r="D135" s="4">
        <f t="shared" si="3"/>
        <v>3</v>
      </c>
      <c r="E135" s="4">
        <f>IFERROR(__xludf.DUMMYFUNCTION("SPLIT(A135,"" "")"),69.0)</f>
        <v>69</v>
      </c>
      <c r="F135" s="4">
        <f>IFERROR(__xludf.DUMMYFUNCTION("""COMPUTED_VALUE"""),34.0)</f>
        <v>34</v>
      </c>
      <c r="G135" s="4">
        <f>IFERROR(__xludf.DUMMYFUNCTION("""COMPUTED_VALUE"""),44.0)</f>
        <v>44</v>
      </c>
      <c r="H135" s="4">
        <f>IFERROR(__xludf.DUMMYFUNCTION("""COMPUTED_VALUE"""),12.0)</f>
        <v>12</v>
      </c>
      <c r="I135" s="4">
        <f>IFERROR(__xludf.DUMMYFUNCTION("""COMPUTED_VALUE"""),37.0)</f>
        <v>37</v>
      </c>
    </row>
    <row r="136">
      <c r="A136" s="3" t="s">
        <v>137</v>
      </c>
      <c r="B136" s="2">
        <v>129.0</v>
      </c>
      <c r="C136" s="4">
        <f t="shared" si="2"/>
        <v>25</v>
      </c>
      <c r="D136" s="4">
        <f t="shared" si="3"/>
        <v>4</v>
      </c>
      <c r="E136" s="4">
        <f>IFERROR(__xludf.DUMMYFUNCTION("SPLIT(A136,"" "")"),39.0)</f>
        <v>39</v>
      </c>
      <c r="F136" s="4">
        <f>IFERROR(__xludf.DUMMYFUNCTION("""COMPUTED_VALUE"""),78.0)</f>
        <v>78</v>
      </c>
      <c r="G136" s="4">
        <f>IFERROR(__xludf.DUMMYFUNCTION("""COMPUTED_VALUE"""),66.0)</f>
        <v>66</v>
      </c>
      <c r="H136" s="4">
        <f>IFERROR(__xludf.DUMMYFUNCTION("""COMPUTED_VALUE"""),5.0)</f>
        <v>5</v>
      </c>
      <c r="I136" s="4">
        <f>IFERROR(__xludf.DUMMYFUNCTION("""COMPUTED_VALUE"""),43.0)</f>
        <v>43</v>
      </c>
    </row>
    <row r="137">
      <c r="A137" s="3" t="s">
        <v>138</v>
      </c>
      <c r="B137" s="2">
        <v>130.0</v>
      </c>
      <c r="C137" s="4">
        <f t="shared" si="2"/>
        <v>26</v>
      </c>
      <c r="D137" s="4">
        <f t="shared" si="3"/>
        <v>0</v>
      </c>
      <c r="E137" s="4">
        <f>IFERROR(__xludf.DUMMYFUNCTION("SPLIT(A137,"" "")"),20.0)</f>
        <v>20</v>
      </c>
      <c r="F137" s="4">
        <f>IFERROR(__xludf.DUMMYFUNCTION("""COMPUTED_VALUE"""),32.0)</f>
        <v>32</v>
      </c>
      <c r="G137" s="4">
        <f>IFERROR(__xludf.DUMMYFUNCTION("""COMPUTED_VALUE"""),71.0)</f>
        <v>71</v>
      </c>
      <c r="H137" s="4">
        <f>IFERROR(__xludf.DUMMYFUNCTION("""COMPUTED_VALUE"""),99.0)</f>
        <v>99</v>
      </c>
      <c r="I137" s="4">
        <f>IFERROR(__xludf.DUMMYFUNCTION("""COMPUTED_VALUE"""),19.0)</f>
        <v>19</v>
      </c>
      <c r="K137" s="5" t="b">
        <f>BINGO(E137:I141,$K$6)</f>
        <v>0</v>
      </c>
      <c r="L137" s="5" t="b">
        <f t="shared" ref="L137:DF137" si="55">OR(K137, BINGO($E137:$I141,$K$6:L$6))</f>
        <v>0</v>
      </c>
      <c r="M137" s="5" t="b">
        <f t="shared" si="55"/>
        <v>0</v>
      </c>
      <c r="N137" s="5" t="b">
        <f t="shared" si="55"/>
        <v>0</v>
      </c>
      <c r="O137" s="5" t="b">
        <f t="shared" si="55"/>
        <v>0</v>
      </c>
      <c r="P137" s="5" t="b">
        <f t="shared" si="55"/>
        <v>0</v>
      </c>
      <c r="Q137" s="5" t="b">
        <f t="shared" si="55"/>
        <v>0</v>
      </c>
      <c r="R137" s="5" t="b">
        <f t="shared" si="55"/>
        <v>0</v>
      </c>
      <c r="S137" s="5" t="b">
        <f t="shared" si="55"/>
        <v>0</v>
      </c>
      <c r="T137" s="5" t="b">
        <f t="shared" si="55"/>
        <v>0</v>
      </c>
      <c r="U137" s="5" t="b">
        <f t="shared" si="55"/>
        <v>0</v>
      </c>
      <c r="V137" s="5" t="b">
        <f t="shared" si="55"/>
        <v>0</v>
      </c>
      <c r="W137" s="5" t="b">
        <f t="shared" si="55"/>
        <v>0</v>
      </c>
      <c r="X137" s="5" t="b">
        <f t="shared" si="55"/>
        <v>0</v>
      </c>
      <c r="Y137" s="5" t="b">
        <f t="shared" si="55"/>
        <v>0</v>
      </c>
      <c r="Z137" s="5" t="b">
        <f t="shared" si="55"/>
        <v>0</v>
      </c>
      <c r="AA137" s="5" t="b">
        <f t="shared" si="55"/>
        <v>0</v>
      </c>
      <c r="AB137" s="5" t="b">
        <f t="shared" si="55"/>
        <v>0</v>
      </c>
      <c r="AC137" s="5" t="b">
        <f t="shared" si="55"/>
        <v>0</v>
      </c>
      <c r="AD137" s="5" t="b">
        <f t="shared" si="55"/>
        <v>0</v>
      </c>
      <c r="AE137" s="5" t="b">
        <f t="shared" si="55"/>
        <v>0</v>
      </c>
      <c r="AF137" s="5" t="b">
        <f t="shared" si="55"/>
        <v>0</v>
      </c>
      <c r="AG137" s="5" t="b">
        <f t="shared" si="55"/>
        <v>0</v>
      </c>
      <c r="AH137" s="5" t="b">
        <f t="shared" si="55"/>
        <v>0</v>
      </c>
      <c r="AI137" s="5" t="b">
        <f t="shared" si="55"/>
        <v>0</v>
      </c>
      <c r="AJ137" s="5" t="b">
        <f t="shared" si="55"/>
        <v>0</v>
      </c>
      <c r="AK137" s="5" t="b">
        <f t="shared" si="55"/>
        <v>0</v>
      </c>
      <c r="AL137" s="5" t="b">
        <f t="shared" si="55"/>
        <v>0</v>
      </c>
      <c r="AM137" s="5" t="b">
        <f t="shared" si="55"/>
        <v>0</v>
      </c>
      <c r="AN137" s="5" t="b">
        <f t="shared" si="55"/>
        <v>0</v>
      </c>
      <c r="AO137" s="5" t="b">
        <f t="shared" si="55"/>
        <v>0</v>
      </c>
      <c r="AP137" s="5" t="b">
        <f t="shared" si="55"/>
        <v>0</v>
      </c>
      <c r="AQ137" s="5" t="b">
        <f t="shared" si="55"/>
        <v>0</v>
      </c>
      <c r="AR137" s="5" t="b">
        <f t="shared" si="55"/>
        <v>0</v>
      </c>
      <c r="AS137" s="5" t="b">
        <f t="shared" si="55"/>
        <v>0</v>
      </c>
      <c r="AT137" s="5" t="b">
        <f t="shared" si="55"/>
        <v>0</v>
      </c>
      <c r="AU137" s="5" t="b">
        <f t="shared" si="55"/>
        <v>0</v>
      </c>
      <c r="AV137" s="5" t="b">
        <f t="shared" si="55"/>
        <v>0</v>
      </c>
      <c r="AW137" s="5" t="b">
        <f t="shared" si="55"/>
        <v>0</v>
      </c>
      <c r="AX137" s="5" t="b">
        <f t="shared" si="55"/>
        <v>0</v>
      </c>
      <c r="AY137" s="5" t="b">
        <f t="shared" si="55"/>
        <v>0</v>
      </c>
      <c r="AZ137" s="5" t="b">
        <f t="shared" si="55"/>
        <v>0</v>
      </c>
      <c r="BA137" s="5" t="b">
        <f t="shared" si="55"/>
        <v>0</v>
      </c>
      <c r="BB137" s="5" t="b">
        <f t="shared" si="55"/>
        <v>0</v>
      </c>
      <c r="BC137" s="5" t="b">
        <f t="shared" si="55"/>
        <v>0</v>
      </c>
      <c r="BD137" s="5" t="b">
        <f t="shared" si="55"/>
        <v>0</v>
      </c>
      <c r="BE137" s="5" t="b">
        <f t="shared" si="55"/>
        <v>0</v>
      </c>
      <c r="BF137" s="5" t="b">
        <f t="shared" si="55"/>
        <v>0</v>
      </c>
      <c r="BG137" s="5" t="b">
        <f t="shared" si="55"/>
        <v>0</v>
      </c>
      <c r="BH137" s="5" t="b">
        <f t="shared" si="55"/>
        <v>0</v>
      </c>
      <c r="BI137" s="5" t="b">
        <f t="shared" si="55"/>
        <v>0</v>
      </c>
      <c r="BJ137" s="5" t="b">
        <f t="shared" si="55"/>
        <v>0</v>
      </c>
      <c r="BK137" s="5" t="b">
        <f t="shared" si="55"/>
        <v>0</v>
      </c>
      <c r="BL137" s="5" t="b">
        <f t="shared" si="55"/>
        <v>1</v>
      </c>
      <c r="BM137" s="5" t="b">
        <f t="shared" si="55"/>
        <v>1</v>
      </c>
      <c r="BN137" s="5" t="b">
        <f t="shared" si="55"/>
        <v>1</v>
      </c>
      <c r="BO137" s="5" t="b">
        <f t="shared" si="55"/>
        <v>1</v>
      </c>
      <c r="BP137" s="5" t="b">
        <f t="shared" si="55"/>
        <v>1</v>
      </c>
      <c r="BQ137" s="5" t="b">
        <f t="shared" si="55"/>
        <v>1</v>
      </c>
      <c r="BR137" s="5" t="b">
        <f t="shared" si="55"/>
        <v>1</v>
      </c>
      <c r="BS137" s="5" t="b">
        <f t="shared" si="55"/>
        <v>1</v>
      </c>
      <c r="BT137" s="5" t="b">
        <f t="shared" si="55"/>
        <v>1</v>
      </c>
      <c r="BU137" s="5" t="b">
        <f t="shared" si="55"/>
        <v>1</v>
      </c>
      <c r="BV137" s="5" t="b">
        <f t="shared" si="55"/>
        <v>1</v>
      </c>
      <c r="BW137" s="5" t="b">
        <f t="shared" si="55"/>
        <v>1</v>
      </c>
      <c r="BX137" s="5" t="b">
        <f t="shared" si="55"/>
        <v>1</v>
      </c>
      <c r="BY137" s="5" t="b">
        <f t="shared" si="55"/>
        <v>1</v>
      </c>
      <c r="BZ137" s="5" t="b">
        <f t="shared" si="55"/>
        <v>1</v>
      </c>
      <c r="CA137" s="5" t="b">
        <f t="shared" si="55"/>
        <v>1</v>
      </c>
      <c r="CB137" s="5" t="b">
        <f t="shared" si="55"/>
        <v>1</v>
      </c>
      <c r="CC137" s="5" t="b">
        <f t="shared" si="55"/>
        <v>1</v>
      </c>
      <c r="CD137" s="5" t="b">
        <f t="shared" si="55"/>
        <v>1</v>
      </c>
      <c r="CE137" s="5" t="b">
        <f t="shared" si="55"/>
        <v>1</v>
      </c>
      <c r="CF137" s="5" t="b">
        <f t="shared" si="55"/>
        <v>1</v>
      </c>
      <c r="CG137" s="5" t="b">
        <f t="shared" si="55"/>
        <v>1</v>
      </c>
      <c r="CH137" s="5" t="b">
        <f t="shared" si="55"/>
        <v>1</v>
      </c>
      <c r="CI137" s="5" t="b">
        <f t="shared" si="55"/>
        <v>1</v>
      </c>
      <c r="CJ137" s="5" t="b">
        <f t="shared" si="55"/>
        <v>1</v>
      </c>
      <c r="CK137" s="5" t="b">
        <f t="shared" si="55"/>
        <v>1</v>
      </c>
      <c r="CL137" s="5" t="b">
        <f t="shared" si="55"/>
        <v>1</v>
      </c>
      <c r="CM137" s="5" t="b">
        <f t="shared" si="55"/>
        <v>1</v>
      </c>
      <c r="CN137" s="5" t="b">
        <f t="shared" si="55"/>
        <v>1</v>
      </c>
      <c r="CO137" s="5" t="b">
        <f t="shared" si="55"/>
        <v>1</v>
      </c>
      <c r="CP137" s="5" t="b">
        <f t="shared" si="55"/>
        <v>1</v>
      </c>
      <c r="CQ137" s="5" t="b">
        <f t="shared" si="55"/>
        <v>1</v>
      </c>
      <c r="CR137" s="5" t="b">
        <f t="shared" si="55"/>
        <v>1</v>
      </c>
      <c r="CS137" s="5" t="b">
        <f t="shared" si="55"/>
        <v>1</v>
      </c>
      <c r="CT137" s="5" t="b">
        <f t="shared" si="55"/>
        <v>1</v>
      </c>
      <c r="CU137" s="5" t="b">
        <f t="shared" si="55"/>
        <v>1</v>
      </c>
      <c r="CV137" s="5" t="b">
        <f t="shared" si="55"/>
        <v>1</v>
      </c>
      <c r="CW137" s="5" t="b">
        <f t="shared" si="55"/>
        <v>1</v>
      </c>
      <c r="CX137" s="5" t="b">
        <f t="shared" si="55"/>
        <v>1</v>
      </c>
      <c r="CY137" s="5" t="b">
        <f t="shared" si="55"/>
        <v>1</v>
      </c>
      <c r="CZ137" s="5" t="b">
        <f t="shared" si="55"/>
        <v>1</v>
      </c>
      <c r="DA137" s="5" t="b">
        <f t="shared" si="55"/>
        <v>1</v>
      </c>
      <c r="DB137" s="5" t="b">
        <f t="shared" si="55"/>
        <v>1</v>
      </c>
      <c r="DC137" s="5" t="b">
        <f t="shared" si="55"/>
        <v>1</v>
      </c>
      <c r="DD137" s="5" t="b">
        <f t="shared" si="55"/>
        <v>1</v>
      </c>
      <c r="DE137" s="5" t="b">
        <f t="shared" si="55"/>
        <v>1</v>
      </c>
      <c r="DF137" s="5" t="b">
        <f t="shared" si="55"/>
        <v>1</v>
      </c>
    </row>
    <row r="138">
      <c r="A138" s="3" t="s">
        <v>139</v>
      </c>
      <c r="B138" s="2">
        <v>131.0</v>
      </c>
      <c r="C138" s="4">
        <f t="shared" si="2"/>
        <v>26</v>
      </c>
      <c r="D138" s="4">
        <f t="shared" si="3"/>
        <v>1</v>
      </c>
      <c r="E138" s="4">
        <f>IFERROR(__xludf.DUMMYFUNCTION("SPLIT(A138,"" "")"),42.0)</f>
        <v>42</v>
      </c>
      <c r="F138" s="4">
        <f>IFERROR(__xludf.DUMMYFUNCTION("""COMPUTED_VALUE"""),96.0)</f>
        <v>96</v>
      </c>
      <c r="G138" s="4">
        <f>IFERROR(__xludf.DUMMYFUNCTION("""COMPUTED_VALUE"""),58.0)</f>
        <v>58</v>
      </c>
      <c r="H138" s="4">
        <f>IFERROR(__xludf.DUMMYFUNCTION("""COMPUTED_VALUE"""),47.0)</f>
        <v>47</v>
      </c>
      <c r="I138" s="4">
        <f>IFERROR(__xludf.DUMMYFUNCTION("""COMPUTED_VALUE"""),65.0)</f>
        <v>65</v>
      </c>
      <c r="K138" s="4" t="str">
        <f>IF(K137,SUMOFUNMARKED(E137:I141,$K$6)*LASTCALLED($K$6),)</f>
        <v/>
      </c>
      <c r="L138" s="4" t="str">
        <f t="shared" ref="L138:DF138" si="56">IF(AND(L137,NOT(K137)),SUMOFUNMARKED($E137:$I141,$K$6:L$6)*LASTCALLED($K$6:L$6),)</f>
        <v/>
      </c>
      <c r="M138" s="4" t="str">
        <f t="shared" si="56"/>
        <v/>
      </c>
      <c r="N138" s="4" t="str">
        <f t="shared" si="56"/>
        <v/>
      </c>
      <c r="O138" s="4" t="str">
        <f t="shared" si="56"/>
        <v/>
      </c>
      <c r="P138" s="4" t="str">
        <f t="shared" si="56"/>
        <v/>
      </c>
      <c r="Q138" s="4" t="str">
        <f t="shared" si="56"/>
        <v/>
      </c>
      <c r="R138" s="4" t="str">
        <f t="shared" si="56"/>
        <v/>
      </c>
      <c r="S138" s="4" t="str">
        <f t="shared" si="56"/>
        <v/>
      </c>
      <c r="T138" s="4" t="str">
        <f t="shared" si="56"/>
        <v/>
      </c>
      <c r="U138" s="4" t="str">
        <f t="shared" si="56"/>
        <v/>
      </c>
      <c r="V138" s="4" t="str">
        <f t="shared" si="56"/>
        <v/>
      </c>
      <c r="W138" s="4" t="str">
        <f t="shared" si="56"/>
        <v/>
      </c>
      <c r="X138" s="4" t="str">
        <f t="shared" si="56"/>
        <v/>
      </c>
      <c r="Y138" s="4" t="str">
        <f t="shared" si="56"/>
        <v/>
      </c>
      <c r="Z138" s="4" t="str">
        <f t="shared" si="56"/>
        <v/>
      </c>
      <c r="AA138" s="4" t="str">
        <f t="shared" si="56"/>
        <v/>
      </c>
      <c r="AB138" s="4" t="str">
        <f t="shared" si="56"/>
        <v/>
      </c>
      <c r="AC138" s="4" t="str">
        <f t="shared" si="56"/>
        <v/>
      </c>
      <c r="AD138" s="4" t="str">
        <f t="shared" si="56"/>
        <v/>
      </c>
      <c r="AE138" s="4" t="str">
        <f t="shared" si="56"/>
        <v/>
      </c>
      <c r="AF138" s="4" t="str">
        <f t="shared" si="56"/>
        <v/>
      </c>
      <c r="AG138" s="4" t="str">
        <f t="shared" si="56"/>
        <v/>
      </c>
      <c r="AH138" s="4" t="str">
        <f t="shared" si="56"/>
        <v/>
      </c>
      <c r="AI138" s="4" t="str">
        <f t="shared" si="56"/>
        <v/>
      </c>
      <c r="AJ138" s="4" t="str">
        <f t="shared" si="56"/>
        <v/>
      </c>
      <c r="AK138" s="4" t="str">
        <f t="shared" si="56"/>
        <v/>
      </c>
      <c r="AL138" s="4" t="str">
        <f t="shared" si="56"/>
        <v/>
      </c>
      <c r="AM138" s="4" t="str">
        <f t="shared" si="56"/>
        <v/>
      </c>
      <c r="AN138" s="4" t="str">
        <f t="shared" si="56"/>
        <v/>
      </c>
      <c r="AO138" s="4" t="str">
        <f t="shared" si="56"/>
        <v/>
      </c>
      <c r="AP138" s="4" t="str">
        <f t="shared" si="56"/>
        <v/>
      </c>
      <c r="AQ138" s="4" t="str">
        <f t="shared" si="56"/>
        <v/>
      </c>
      <c r="AR138" s="4" t="str">
        <f t="shared" si="56"/>
        <v/>
      </c>
      <c r="AS138" s="4" t="str">
        <f t="shared" si="56"/>
        <v/>
      </c>
      <c r="AT138" s="4" t="str">
        <f t="shared" si="56"/>
        <v/>
      </c>
      <c r="AU138" s="4" t="str">
        <f t="shared" si="56"/>
        <v/>
      </c>
      <c r="AV138" s="4" t="str">
        <f t="shared" si="56"/>
        <v/>
      </c>
      <c r="AW138" s="4" t="str">
        <f t="shared" si="56"/>
        <v/>
      </c>
      <c r="AX138" s="4" t="str">
        <f t="shared" si="56"/>
        <v/>
      </c>
      <c r="AY138" s="4" t="str">
        <f t="shared" si="56"/>
        <v/>
      </c>
      <c r="AZ138" s="4" t="str">
        <f t="shared" si="56"/>
        <v/>
      </c>
      <c r="BA138" s="4" t="str">
        <f t="shared" si="56"/>
        <v/>
      </c>
      <c r="BB138" s="4" t="str">
        <f t="shared" si="56"/>
        <v/>
      </c>
      <c r="BC138" s="4" t="str">
        <f t="shared" si="56"/>
        <v/>
      </c>
      <c r="BD138" s="4" t="str">
        <f t="shared" si="56"/>
        <v/>
      </c>
      <c r="BE138" s="4" t="str">
        <f t="shared" si="56"/>
        <v/>
      </c>
      <c r="BF138" s="4" t="str">
        <f t="shared" si="56"/>
        <v/>
      </c>
      <c r="BG138" s="4" t="str">
        <f t="shared" si="56"/>
        <v/>
      </c>
      <c r="BH138" s="4" t="str">
        <f t="shared" si="56"/>
        <v/>
      </c>
      <c r="BI138" s="4" t="str">
        <f t="shared" si="56"/>
        <v/>
      </c>
      <c r="BJ138" s="4" t="str">
        <f t="shared" si="56"/>
        <v/>
      </c>
      <c r="BK138" s="4" t="str">
        <f t="shared" si="56"/>
        <v/>
      </c>
      <c r="BL138" s="4">
        <f t="shared" si="56"/>
        <v>30682</v>
      </c>
      <c r="BM138" s="4" t="str">
        <f t="shared" si="56"/>
        <v/>
      </c>
      <c r="BN138" s="4" t="str">
        <f t="shared" si="56"/>
        <v/>
      </c>
      <c r="BO138" s="4" t="str">
        <f t="shared" si="56"/>
        <v/>
      </c>
      <c r="BP138" s="4" t="str">
        <f t="shared" si="56"/>
        <v/>
      </c>
      <c r="BQ138" s="4" t="str">
        <f t="shared" si="56"/>
        <v/>
      </c>
      <c r="BR138" s="4" t="str">
        <f t="shared" si="56"/>
        <v/>
      </c>
      <c r="BS138" s="4" t="str">
        <f t="shared" si="56"/>
        <v/>
      </c>
      <c r="BT138" s="4" t="str">
        <f t="shared" si="56"/>
        <v/>
      </c>
      <c r="BU138" s="4" t="str">
        <f t="shared" si="56"/>
        <v/>
      </c>
      <c r="BV138" s="4" t="str">
        <f t="shared" si="56"/>
        <v/>
      </c>
      <c r="BW138" s="4" t="str">
        <f t="shared" si="56"/>
        <v/>
      </c>
      <c r="BX138" s="4" t="str">
        <f t="shared" si="56"/>
        <v/>
      </c>
      <c r="BY138" s="4" t="str">
        <f t="shared" si="56"/>
        <v/>
      </c>
      <c r="BZ138" s="4" t="str">
        <f t="shared" si="56"/>
        <v/>
      </c>
      <c r="CA138" s="4" t="str">
        <f t="shared" si="56"/>
        <v/>
      </c>
      <c r="CB138" s="4" t="str">
        <f t="shared" si="56"/>
        <v/>
      </c>
      <c r="CC138" s="4" t="str">
        <f t="shared" si="56"/>
        <v/>
      </c>
      <c r="CD138" s="4" t="str">
        <f t="shared" si="56"/>
        <v/>
      </c>
      <c r="CE138" s="4" t="str">
        <f t="shared" si="56"/>
        <v/>
      </c>
      <c r="CF138" s="4" t="str">
        <f t="shared" si="56"/>
        <v/>
      </c>
      <c r="CG138" s="4" t="str">
        <f t="shared" si="56"/>
        <v/>
      </c>
      <c r="CH138" s="4" t="str">
        <f t="shared" si="56"/>
        <v/>
      </c>
      <c r="CI138" s="4" t="str">
        <f t="shared" si="56"/>
        <v/>
      </c>
      <c r="CJ138" s="4" t="str">
        <f t="shared" si="56"/>
        <v/>
      </c>
      <c r="CK138" s="4" t="str">
        <f t="shared" si="56"/>
        <v/>
      </c>
      <c r="CL138" s="4" t="str">
        <f t="shared" si="56"/>
        <v/>
      </c>
      <c r="CM138" s="4" t="str">
        <f t="shared" si="56"/>
        <v/>
      </c>
      <c r="CN138" s="4" t="str">
        <f t="shared" si="56"/>
        <v/>
      </c>
      <c r="CO138" s="4" t="str">
        <f t="shared" si="56"/>
        <v/>
      </c>
      <c r="CP138" s="4" t="str">
        <f t="shared" si="56"/>
        <v/>
      </c>
      <c r="CQ138" s="4" t="str">
        <f t="shared" si="56"/>
        <v/>
      </c>
      <c r="CR138" s="4" t="str">
        <f t="shared" si="56"/>
        <v/>
      </c>
      <c r="CS138" s="4" t="str">
        <f t="shared" si="56"/>
        <v/>
      </c>
      <c r="CT138" s="4" t="str">
        <f t="shared" si="56"/>
        <v/>
      </c>
      <c r="CU138" s="4" t="str">
        <f t="shared" si="56"/>
        <v/>
      </c>
      <c r="CV138" s="4" t="str">
        <f t="shared" si="56"/>
        <v/>
      </c>
      <c r="CW138" s="4" t="str">
        <f t="shared" si="56"/>
        <v/>
      </c>
      <c r="CX138" s="4" t="str">
        <f t="shared" si="56"/>
        <v/>
      </c>
      <c r="CY138" s="4" t="str">
        <f t="shared" si="56"/>
        <v/>
      </c>
      <c r="CZ138" s="4" t="str">
        <f t="shared" si="56"/>
        <v/>
      </c>
      <c r="DA138" s="4" t="str">
        <f t="shared" si="56"/>
        <v/>
      </c>
      <c r="DB138" s="4" t="str">
        <f t="shared" si="56"/>
        <v/>
      </c>
      <c r="DC138" s="4" t="str">
        <f t="shared" si="56"/>
        <v/>
      </c>
      <c r="DD138" s="4" t="str">
        <f t="shared" si="56"/>
        <v/>
      </c>
      <c r="DE138" s="4" t="str">
        <f t="shared" si="56"/>
        <v/>
      </c>
      <c r="DF138" s="4" t="str">
        <f t="shared" si="56"/>
        <v/>
      </c>
    </row>
    <row r="139">
      <c r="A139" s="3" t="s">
        <v>140</v>
      </c>
      <c r="B139" s="2">
        <v>132.0</v>
      </c>
      <c r="C139" s="4">
        <f t="shared" si="2"/>
        <v>26</v>
      </c>
      <c r="D139" s="4">
        <f t="shared" si="3"/>
        <v>2</v>
      </c>
      <c r="E139" s="4">
        <f>IFERROR(__xludf.DUMMYFUNCTION("SPLIT(A139,"" "")"),72.0)</f>
        <v>72</v>
      </c>
      <c r="F139" s="4">
        <f>IFERROR(__xludf.DUMMYFUNCTION("""COMPUTED_VALUE"""),31.0)</f>
        <v>31</v>
      </c>
      <c r="G139" s="4">
        <f>IFERROR(__xludf.DUMMYFUNCTION("""COMPUTED_VALUE"""),70.0)</f>
        <v>70</v>
      </c>
      <c r="H139" s="4">
        <f>IFERROR(__xludf.DUMMYFUNCTION("""COMPUTED_VALUE"""),59.0)</f>
        <v>59</v>
      </c>
      <c r="I139" s="4">
        <f>IFERROR(__xludf.DUMMYFUNCTION("""COMPUTED_VALUE"""),26.0)</f>
        <v>26</v>
      </c>
      <c r="K139" s="6"/>
    </row>
    <row r="140">
      <c r="A140" s="3" t="s">
        <v>141</v>
      </c>
      <c r="B140" s="2">
        <v>133.0</v>
      </c>
      <c r="C140" s="4">
        <f t="shared" si="2"/>
        <v>26</v>
      </c>
      <c r="D140" s="4">
        <f t="shared" si="3"/>
        <v>3</v>
      </c>
      <c r="E140" s="4">
        <f>IFERROR(__xludf.DUMMYFUNCTION("SPLIT(A140,"" "")"),46.0)</f>
        <v>46</v>
      </c>
      <c r="F140" s="4">
        <f>IFERROR(__xludf.DUMMYFUNCTION("""COMPUTED_VALUE"""),17.0)</f>
        <v>17</v>
      </c>
      <c r="G140" s="4">
        <f>IFERROR(__xludf.DUMMYFUNCTION("""COMPUTED_VALUE"""),38.0)</f>
        <v>38</v>
      </c>
      <c r="H140" s="4">
        <f>IFERROR(__xludf.DUMMYFUNCTION("""COMPUTED_VALUE"""),11.0)</f>
        <v>11</v>
      </c>
      <c r="I140" s="4">
        <f>IFERROR(__xludf.DUMMYFUNCTION("""COMPUTED_VALUE"""),23.0)</f>
        <v>23</v>
      </c>
    </row>
    <row r="141">
      <c r="A141" s="3" t="s">
        <v>142</v>
      </c>
      <c r="B141" s="2">
        <v>134.0</v>
      </c>
      <c r="C141" s="4">
        <f t="shared" si="2"/>
        <v>26</v>
      </c>
      <c r="D141" s="4">
        <f t="shared" si="3"/>
        <v>4</v>
      </c>
      <c r="E141" s="4">
        <f>IFERROR(__xludf.DUMMYFUNCTION("SPLIT(A141,"" "")"),18.0)</f>
        <v>18</v>
      </c>
      <c r="F141" s="4">
        <f>IFERROR(__xludf.DUMMYFUNCTION("""COMPUTED_VALUE"""),85.0)</f>
        <v>85</v>
      </c>
      <c r="G141" s="4">
        <f>IFERROR(__xludf.DUMMYFUNCTION("""COMPUTED_VALUE"""),52.0)</f>
        <v>52</v>
      </c>
      <c r="H141" s="4">
        <f>IFERROR(__xludf.DUMMYFUNCTION("""COMPUTED_VALUE"""),77.0)</f>
        <v>77</v>
      </c>
      <c r="I141" s="4">
        <f>IFERROR(__xludf.DUMMYFUNCTION("""COMPUTED_VALUE"""),67.0)</f>
        <v>67</v>
      </c>
    </row>
    <row r="142">
      <c r="A142" s="3" t="s">
        <v>143</v>
      </c>
      <c r="B142" s="2">
        <v>135.0</v>
      </c>
      <c r="C142" s="4">
        <f t="shared" si="2"/>
        <v>27</v>
      </c>
      <c r="D142" s="4">
        <f t="shared" si="3"/>
        <v>0</v>
      </c>
      <c r="E142" s="4">
        <f>IFERROR(__xludf.DUMMYFUNCTION("SPLIT(A142,"" "")"),38.0)</f>
        <v>38</v>
      </c>
      <c r="F142" s="4">
        <f>IFERROR(__xludf.DUMMYFUNCTION("""COMPUTED_VALUE"""),98.0)</f>
        <v>98</v>
      </c>
      <c r="G142" s="4">
        <f>IFERROR(__xludf.DUMMYFUNCTION("""COMPUTED_VALUE"""),42.0)</f>
        <v>42</v>
      </c>
      <c r="H142" s="4">
        <f>IFERROR(__xludf.DUMMYFUNCTION("""COMPUTED_VALUE"""),31.0)</f>
        <v>31</v>
      </c>
      <c r="I142" s="4">
        <f>IFERROR(__xludf.DUMMYFUNCTION("""COMPUTED_VALUE"""),40.0)</f>
        <v>40</v>
      </c>
      <c r="K142" s="5" t="b">
        <f>BINGO(E142:I146,$K$6)</f>
        <v>0</v>
      </c>
      <c r="L142" s="5" t="b">
        <f t="shared" ref="L142:DF142" si="57">OR(K142, BINGO($E142:$I146,$K$6:L$6))</f>
        <v>0</v>
      </c>
      <c r="M142" s="5" t="b">
        <f t="shared" si="57"/>
        <v>0</v>
      </c>
      <c r="N142" s="5" t="b">
        <f t="shared" si="57"/>
        <v>0</v>
      </c>
      <c r="O142" s="5" t="b">
        <f t="shared" si="57"/>
        <v>0</v>
      </c>
      <c r="P142" s="5" t="b">
        <f t="shared" si="57"/>
        <v>0</v>
      </c>
      <c r="Q142" s="5" t="b">
        <f t="shared" si="57"/>
        <v>0</v>
      </c>
      <c r="R142" s="5" t="b">
        <f t="shared" si="57"/>
        <v>0</v>
      </c>
      <c r="S142" s="5" t="b">
        <f t="shared" si="57"/>
        <v>0</v>
      </c>
      <c r="T142" s="5" t="b">
        <f t="shared" si="57"/>
        <v>0</v>
      </c>
      <c r="U142" s="5" t="b">
        <f t="shared" si="57"/>
        <v>0</v>
      </c>
      <c r="V142" s="5" t="b">
        <f t="shared" si="57"/>
        <v>0</v>
      </c>
      <c r="W142" s="5" t="b">
        <f t="shared" si="57"/>
        <v>0</v>
      </c>
      <c r="X142" s="5" t="b">
        <f t="shared" si="57"/>
        <v>0</v>
      </c>
      <c r="Y142" s="5" t="b">
        <f t="shared" si="57"/>
        <v>0</v>
      </c>
      <c r="Z142" s="5" t="b">
        <f t="shared" si="57"/>
        <v>0</v>
      </c>
      <c r="AA142" s="5" t="b">
        <f t="shared" si="57"/>
        <v>0</v>
      </c>
      <c r="AB142" s="5" t="b">
        <f t="shared" si="57"/>
        <v>0</v>
      </c>
      <c r="AC142" s="5" t="b">
        <f t="shared" si="57"/>
        <v>0</v>
      </c>
      <c r="AD142" s="5" t="b">
        <f t="shared" si="57"/>
        <v>0</v>
      </c>
      <c r="AE142" s="5" t="b">
        <f t="shared" si="57"/>
        <v>0</v>
      </c>
      <c r="AF142" s="5" t="b">
        <f t="shared" si="57"/>
        <v>0</v>
      </c>
      <c r="AG142" s="5" t="b">
        <f t="shared" si="57"/>
        <v>0</v>
      </c>
      <c r="AH142" s="5" t="b">
        <f t="shared" si="57"/>
        <v>0</v>
      </c>
      <c r="AI142" s="5" t="b">
        <f t="shared" si="57"/>
        <v>0</v>
      </c>
      <c r="AJ142" s="5" t="b">
        <f t="shared" si="57"/>
        <v>0</v>
      </c>
      <c r="AK142" s="5" t="b">
        <f t="shared" si="57"/>
        <v>0</v>
      </c>
      <c r="AL142" s="5" t="b">
        <f t="shared" si="57"/>
        <v>0</v>
      </c>
      <c r="AM142" s="5" t="b">
        <f t="shared" si="57"/>
        <v>0</v>
      </c>
      <c r="AN142" s="5" t="b">
        <f t="shared" si="57"/>
        <v>0</v>
      </c>
      <c r="AO142" s="5" t="b">
        <f t="shared" si="57"/>
        <v>0</v>
      </c>
      <c r="AP142" s="5" t="b">
        <f t="shared" si="57"/>
        <v>0</v>
      </c>
      <c r="AQ142" s="5" t="b">
        <f t="shared" si="57"/>
        <v>0</v>
      </c>
      <c r="AR142" s="5" t="b">
        <f t="shared" si="57"/>
        <v>0</v>
      </c>
      <c r="AS142" s="5" t="b">
        <f t="shared" si="57"/>
        <v>0</v>
      </c>
      <c r="AT142" s="5" t="b">
        <f t="shared" si="57"/>
        <v>0</v>
      </c>
      <c r="AU142" s="5" t="b">
        <f t="shared" si="57"/>
        <v>0</v>
      </c>
      <c r="AV142" s="5" t="b">
        <f t="shared" si="57"/>
        <v>0</v>
      </c>
      <c r="AW142" s="5" t="b">
        <f t="shared" si="57"/>
        <v>0</v>
      </c>
      <c r="AX142" s="5" t="b">
        <f t="shared" si="57"/>
        <v>0</v>
      </c>
      <c r="AY142" s="5" t="b">
        <f t="shared" si="57"/>
        <v>0</v>
      </c>
      <c r="AZ142" s="5" t="b">
        <f t="shared" si="57"/>
        <v>0</v>
      </c>
      <c r="BA142" s="5" t="b">
        <f t="shared" si="57"/>
        <v>0</v>
      </c>
      <c r="BB142" s="5" t="b">
        <f t="shared" si="57"/>
        <v>0</v>
      </c>
      <c r="BC142" s="5" t="b">
        <f t="shared" si="57"/>
        <v>0</v>
      </c>
      <c r="BD142" s="5" t="b">
        <f t="shared" si="57"/>
        <v>0</v>
      </c>
      <c r="BE142" s="5" t="b">
        <f t="shared" si="57"/>
        <v>0</v>
      </c>
      <c r="BF142" s="5" t="b">
        <f t="shared" si="57"/>
        <v>0</v>
      </c>
      <c r="BG142" s="5" t="b">
        <f t="shared" si="57"/>
        <v>0</v>
      </c>
      <c r="BH142" s="5" t="b">
        <f t="shared" si="57"/>
        <v>0</v>
      </c>
      <c r="BI142" s="5" t="b">
        <f t="shared" si="57"/>
        <v>0</v>
      </c>
      <c r="BJ142" s="5" t="b">
        <f t="shared" si="57"/>
        <v>0</v>
      </c>
      <c r="BK142" s="5" t="b">
        <f t="shared" si="57"/>
        <v>0</v>
      </c>
      <c r="BL142" s="5" t="b">
        <f t="shared" si="57"/>
        <v>0</v>
      </c>
      <c r="BM142" s="5" t="b">
        <f t="shared" si="57"/>
        <v>0</v>
      </c>
      <c r="BN142" s="5" t="b">
        <f t="shared" si="57"/>
        <v>0</v>
      </c>
      <c r="BO142" s="5" t="b">
        <f t="shared" si="57"/>
        <v>0</v>
      </c>
      <c r="BP142" s="5" t="b">
        <f t="shared" si="57"/>
        <v>0</v>
      </c>
      <c r="BQ142" s="5" t="b">
        <f t="shared" si="57"/>
        <v>0</v>
      </c>
      <c r="BR142" s="5" t="b">
        <f t="shared" si="57"/>
        <v>0</v>
      </c>
      <c r="BS142" s="5" t="b">
        <f t="shared" si="57"/>
        <v>0</v>
      </c>
      <c r="BT142" s="5" t="b">
        <f t="shared" si="57"/>
        <v>0</v>
      </c>
      <c r="BU142" s="5" t="b">
        <f t="shared" si="57"/>
        <v>0</v>
      </c>
      <c r="BV142" s="5" t="b">
        <f t="shared" si="57"/>
        <v>0</v>
      </c>
      <c r="BW142" s="5" t="b">
        <f t="shared" si="57"/>
        <v>0</v>
      </c>
      <c r="BX142" s="5" t="b">
        <f t="shared" si="57"/>
        <v>0</v>
      </c>
      <c r="BY142" s="5" t="b">
        <f t="shared" si="57"/>
        <v>1</v>
      </c>
      <c r="BZ142" s="5" t="b">
        <f t="shared" si="57"/>
        <v>1</v>
      </c>
      <c r="CA142" s="5" t="b">
        <f t="shared" si="57"/>
        <v>1</v>
      </c>
      <c r="CB142" s="5" t="b">
        <f t="shared" si="57"/>
        <v>1</v>
      </c>
      <c r="CC142" s="5" t="b">
        <f t="shared" si="57"/>
        <v>1</v>
      </c>
      <c r="CD142" s="5" t="b">
        <f t="shared" si="57"/>
        <v>1</v>
      </c>
      <c r="CE142" s="5" t="b">
        <f t="shared" si="57"/>
        <v>1</v>
      </c>
      <c r="CF142" s="5" t="b">
        <f t="shared" si="57"/>
        <v>1</v>
      </c>
      <c r="CG142" s="5" t="b">
        <f t="shared" si="57"/>
        <v>1</v>
      </c>
      <c r="CH142" s="5" t="b">
        <f t="shared" si="57"/>
        <v>1</v>
      </c>
      <c r="CI142" s="5" t="b">
        <f t="shared" si="57"/>
        <v>1</v>
      </c>
      <c r="CJ142" s="5" t="b">
        <f t="shared" si="57"/>
        <v>1</v>
      </c>
      <c r="CK142" s="5" t="b">
        <f t="shared" si="57"/>
        <v>1</v>
      </c>
      <c r="CL142" s="5" t="b">
        <f t="shared" si="57"/>
        <v>1</v>
      </c>
      <c r="CM142" s="5" t="b">
        <f t="shared" si="57"/>
        <v>1</v>
      </c>
      <c r="CN142" s="5" t="b">
        <f t="shared" si="57"/>
        <v>1</v>
      </c>
      <c r="CO142" s="5" t="b">
        <f t="shared" si="57"/>
        <v>1</v>
      </c>
      <c r="CP142" s="5" t="b">
        <f t="shared" si="57"/>
        <v>1</v>
      </c>
      <c r="CQ142" s="5" t="b">
        <f t="shared" si="57"/>
        <v>1</v>
      </c>
      <c r="CR142" s="5" t="b">
        <f t="shared" si="57"/>
        <v>1</v>
      </c>
      <c r="CS142" s="5" t="b">
        <f t="shared" si="57"/>
        <v>1</v>
      </c>
      <c r="CT142" s="5" t="b">
        <f t="shared" si="57"/>
        <v>1</v>
      </c>
      <c r="CU142" s="5" t="b">
        <f t="shared" si="57"/>
        <v>1</v>
      </c>
      <c r="CV142" s="5" t="b">
        <f t="shared" si="57"/>
        <v>1</v>
      </c>
      <c r="CW142" s="5" t="b">
        <f t="shared" si="57"/>
        <v>1</v>
      </c>
      <c r="CX142" s="5" t="b">
        <f t="shared" si="57"/>
        <v>1</v>
      </c>
      <c r="CY142" s="5" t="b">
        <f t="shared" si="57"/>
        <v>1</v>
      </c>
      <c r="CZ142" s="5" t="b">
        <f t="shared" si="57"/>
        <v>1</v>
      </c>
      <c r="DA142" s="5" t="b">
        <f t="shared" si="57"/>
        <v>1</v>
      </c>
      <c r="DB142" s="5" t="b">
        <f t="shared" si="57"/>
        <v>1</v>
      </c>
      <c r="DC142" s="5" t="b">
        <f t="shared" si="57"/>
        <v>1</v>
      </c>
      <c r="DD142" s="5" t="b">
        <f t="shared" si="57"/>
        <v>1</v>
      </c>
      <c r="DE142" s="5" t="b">
        <f t="shared" si="57"/>
        <v>1</v>
      </c>
      <c r="DF142" s="5" t="b">
        <f t="shared" si="57"/>
        <v>1</v>
      </c>
    </row>
    <row r="143">
      <c r="A143" s="3" t="s">
        <v>144</v>
      </c>
      <c r="B143" s="2">
        <v>136.0</v>
      </c>
      <c r="C143" s="4">
        <f t="shared" si="2"/>
        <v>27</v>
      </c>
      <c r="D143" s="4">
        <f t="shared" si="3"/>
        <v>1</v>
      </c>
      <c r="E143" s="4">
        <f>IFERROR(__xludf.DUMMYFUNCTION("SPLIT(A143,"" "")"),76.0)</f>
        <v>76</v>
      </c>
      <c r="F143" s="4">
        <f>IFERROR(__xludf.DUMMYFUNCTION("""COMPUTED_VALUE"""),2.0)</f>
        <v>2</v>
      </c>
      <c r="G143" s="4">
        <f>IFERROR(__xludf.DUMMYFUNCTION("""COMPUTED_VALUE"""),77.0)</f>
        <v>77</v>
      </c>
      <c r="H143" s="4">
        <f>IFERROR(__xludf.DUMMYFUNCTION("""COMPUTED_VALUE"""),82.0)</f>
        <v>82</v>
      </c>
      <c r="I143" s="4">
        <f>IFERROR(__xludf.DUMMYFUNCTION("""COMPUTED_VALUE"""),34.0)</f>
        <v>34</v>
      </c>
      <c r="K143" s="4" t="str">
        <f>IF(K142,SUMOFUNMARKED(E142:I146,$K$6)*LASTCALLED($K$6),)</f>
        <v/>
      </c>
      <c r="L143" s="4" t="str">
        <f t="shared" ref="L143:DF143" si="58">IF(AND(L142,NOT(K142)),SUMOFUNMARKED($E142:$I146,$K$6:L$6)*LASTCALLED($K$6:L$6),)</f>
        <v/>
      </c>
      <c r="M143" s="4" t="str">
        <f t="shared" si="58"/>
        <v/>
      </c>
      <c r="N143" s="4" t="str">
        <f t="shared" si="58"/>
        <v/>
      </c>
      <c r="O143" s="4" t="str">
        <f t="shared" si="58"/>
        <v/>
      </c>
      <c r="P143" s="4" t="str">
        <f t="shared" si="58"/>
        <v/>
      </c>
      <c r="Q143" s="4" t="str">
        <f t="shared" si="58"/>
        <v/>
      </c>
      <c r="R143" s="4" t="str">
        <f t="shared" si="58"/>
        <v/>
      </c>
      <c r="S143" s="4" t="str">
        <f t="shared" si="58"/>
        <v/>
      </c>
      <c r="T143" s="4" t="str">
        <f t="shared" si="58"/>
        <v/>
      </c>
      <c r="U143" s="4" t="str">
        <f t="shared" si="58"/>
        <v/>
      </c>
      <c r="V143" s="4" t="str">
        <f t="shared" si="58"/>
        <v/>
      </c>
      <c r="W143" s="4" t="str">
        <f t="shared" si="58"/>
        <v/>
      </c>
      <c r="X143" s="4" t="str">
        <f t="shared" si="58"/>
        <v/>
      </c>
      <c r="Y143" s="4" t="str">
        <f t="shared" si="58"/>
        <v/>
      </c>
      <c r="Z143" s="4" t="str">
        <f t="shared" si="58"/>
        <v/>
      </c>
      <c r="AA143" s="4" t="str">
        <f t="shared" si="58"/>
        <v/>
      </c>
      <c r="AB143" s="4" t="str">
        <f t="shared" si="58"/>
        <v/>
      </c>
      <c r="AC143" s="4" t="str">
        <f t="shared" si="58"/>
        <v/>
      </c>
      <c r="AD143" s="4" t="str">
        <f t="shared" si="58"/>
        <v/>
      </c>
      <c r="AE143" s="4" t="str">
        <f t="shared" si="58"/>
        <v/>
      </c>
      <c r="AF143" s="4" t="str">
        <f t="shared" si="58"/>
        <v/>
      </c>
      <c r="AG143" s="4" t="str">
        <f t="shared" si="58"/>
        <v/>
      </c>
      <c r="AH143" s="4" t="str">
        <f t="shared" si="58"/>
        <v/>
      </c>
      <c r="AI143" s="4" t="str">
        <f t="shared" si="58"/>
        <v/>
      </c>
      <c r="AJ143" s="4" t="str">
        <f t="shared" si="58"/>
        <v/>
      </c>
      <c r="AK143" s="4" t="str">
        <f t="shared" si="58"/>
        <v/>
      </c>
      <c r="AL143" s="4" t="str">
        <f t="shared" si="58"/>
        <v/>
      </c>
      <c r="AM143" s="4" t="str">
        <f t="shared" si="58"/>
        <v/>
      </c>
      <c r="AN143" s="4" t="str">
        <f t="shared" si="58"/>
        <v/>
      </c>
      <c r="AO143" s="4" t="str">
        <f t="shared" si="58"/>
        <v/>
      </c>
      <c r="AP143" s="4" t="str">
        <f t="shared" si="58"/>
        <v/>
      </c>
      <c r="AQ143" s="4" t="str">
        <f t="shared" si="58"/>
        <v/>
      </c>
      <c r="AR143" s="4" t="str">
        <f t="shared" si="58"/>
        <v/>
      </c>
      <c r="AS143" s="4" t="str">
        <f t="shared" si="58"/>
        <v/>
      </c>
      <c r="AT143" s="4" t="str">
        <f t="shared" si="58"/>
        <v/>
      </c>
      <c r="AU143" s="4" t="str">
        <f t="shared" si="58"/>
        <v/>
      </c>
      <c r="AV143" s="4" t="str">
        <f t="shared" si="58"/>
        <v/>
      </c>
      <c r="AW143" s="4" t="str">
        <f t="shared" si="58"/>
        <v/>
      </c>
      <c r="AX143" s="4" t="str">
        <f t="shared" si="58"/>
        <v/>
      </c>
      <c r="AY143" s="4" t="str">
        <f t="shared" si="58"/>
        <v/>
      </c>
      <c r="AZ143" s="4" t="str">
        <f t="shared" si="58"/>
        <v/>
      </c>
      <c r="BA143" s="4" t="str">
        <f t="shared" si="58"/>
        <v/>
      </c>
      <c r="BB143" s="4" t="str">
        <f t="shared" si="58"/>
        <v/>
      </c>
      <c r="BC143" s="4" t="str">
        <f t="shared" si="58"/>
        <v/>
      </c>
      <c r="BD143" s="4" t="str">
        <f t="shared" si="58"/>
        <v/>
      </c>
      <c r="BE143" s="4" t="str">
        <f t="shared" si="58"/>
        <v/>
      </c>
      <c r="BF143" s="4" t="str">
        <f t="shared" si="58"/>
        <v/>
      </c>
      <c r="BG143" s="4" t="str">
        <f t="shared" si="58"/>
        <v/>
      </c>
      <c r="BH143" s="4" t="str">
        <f t="shared" si="58"/>
        <v/>
      </c>
      <c r="BI143" s="4" t="str">
        <f t="shared" si="58"/>
        <v/>
      </c>
      <c r="BJ143" s="4" t="str">
        <f t="shared" si="58"/>
        <v/>
      </c>
      <c r="BK143" s="4" t="str">
        <f t="shared" si="58"/>
        <v/>
      </c>
      <c r="BL143" s="4" t="str">
        <f t="shared" si="58"/>
        <v/>
      </c>
      <c r="BM143" s="4" t="str">
        <f t="shared" si="58"/>
        <v/>
      </c>
      <c r="BN143" s="4" t="str">
        <f t="shared" si="58"/>
        <v/>
      </c>
      <c r="BO143" s="4" t="str">
        <f t="shared" si="58"/>
        <v/>
      </c>
      <c r="BP143" s="4" t="str">
        <f t="shared" si="58"/>
        <v/>
      </c>
      <c r="BQ143" s="4" t="str">
        <f t="shared" si="58"/>
        <v/>
      </c>
      <c r="BR143" s="4" t="str">
        <f t="shared" si="58"/>
        <v/>
      </c>
      <c r="BS143" s="4" t="str">
        <f t="shared" si="58"/>
        <v/>
      </c>
      <c r="BT143" s="4" t="str">
        <f t="shared" si="58"/>
        <v/>
      </c>
      <c r="BU143" s="4" t="str">
        <f t="shared" si="58"/>
        <v/>
      </c>
      <c r="BV143" s="4" t="str">
        <f t="shared" si="58"/>
        <v/>
      </c>
      <c r="BW143" s="4" t="str">
        <f t="shared" si="58"/>
        <v/>
      </c>
      <c r="BX143" s="4" t="str">
        <f t="shared" si="58"/>
        <v/>
      </c>
      <c r="BY143" s="4">
        <f t="shared" si="58"/>
        <v>36982</v>
      </c>
      <c r="BZ143" s="4" t="str">
        <f t="shared" si="58"/>
        <v/>
      </c>
      <c r="CA143" s="4" t="str">
        <f t="shared" si="58"/>
        <v/>
      </c>
      <c r="CB143" s="4" t="str">
        <f t="shared" si="58"/>
        <v/>
      </c>
      <c r="CC143" s="4" t="str">
        <f t="shared" si="58"/>
        <v/>
      </c>
      <c r="CD143" s="4" t="str">
        <f t="shared" si="58"/>
        <v/>
      </c>
      <c r="CE143" s="4" t="str">
        <f t="shared" si="58"/>
        <v/>
      </c>
      <c r="CF143" s="4" t="str">
        <f t="shared" si="58"/>
        <v/>
      </c>
      <c r="CG143" s="4" t="str">
        <f t="shared" si="58"/>
        <v/>
      </c>
      <c r="CH143" s="4" t="str">
        <f t="shared" si="58"/>
        <v/>
      </c>
      <c r="CI143" s="4" t="str">
        <f t="shared" si="58"/>
        <v/>
      </c>
      <c r="CJ143" s="4" t="str">
        <f t="shared" si="58"/>
        <v/>
      </c>
      <c r="CK143" s="4" t="str">
        <f t="shared" si="58"/>
        <v/>
      </c>
      <c r="CL143" s="4" t="str">
        <f t="shared" si="58"/>
        <v/>
      </c>
      <c r="CM143" s="4" t="str">
        <f t="shared" si="58"/>
        <v/>
      </c>
      <c r="CN143" s="4" t="str">
        <f t="shared" si="58"/>
        <v/>
      </c>
      <c r="CO143" s="4" t="str">
        <f t="shared" si="58"/>
        <v/>
      </c>
      <c r="CP143" s="4" t="str">
        <f t="shared" si="58"/>
        <v/>
      </c>
      <c r="CQ143" s="4" t="str">
        <f t="shared" si="58"/>
        <v/>
      </c>
      <c r="CR143" s="4" t="str">
        <f t="shared" si="58"/>
        <v/>
      </c>
      <c r="CS143" s="4" t="str">
        <f t="shared" si="58"/>
        <v/>
      </c>
      <c r="CT143" s="4" t="str">
        <f t="shared" si="58"/>
        <v/>
      </c>
      <c r="CU143" s="4" t="str">
        <f t="shared" si="58"/>
        <v/>
      </c>
      <c r="CV143" s="4" t="str">
        <f t="shared" si="58"/>
        <v/>
      </c>
      <c r="CW143" s="4" t="str">
        <f t="shared" si="58"/>
        <v/>
      </c>
      <c r="CX143" s="4" t="str">
        <f t="shared" si="58"/>
        <v/>
      </c>
      <c r="CY143" s="4" t="str">
        <f t="shared" si="58"/>
        <v/>
      </c>
      <c r="CZ143" s="4" t="str">
        <f t="shared" si="58"/>
        <v/>
      </c>
      <c r="DA143" s="4" t="str">
        <f t="shared" si="58"/>
        <v/>
      </c>
      <c r="DB143" s="4" t="str">
        <f t="shared" si="58"/>
        <v/>
      </c>
      <c r="DC143" s="4" t="str">
        <f t="shared" si="58"/>
        <v/>
      </c>
      <c r="DD143" s="4" t="str">
        <f t="shared" si="58"/>
        <v/>
      </c>
      <c r="DE143" s="4" t="str">
        <f t="shared" si="58"/>
        <v/>
      </c>
      <c r="DF143" s="4" t="str">
        <f t="shared" si="58"/>
        <v/>
      </c>
    </row>
    <row r="144">
      <c r="A144" s="3" t="s">
        <v>145</v>
      </c>
      <c r="B144" s="2">
        <v>137.0</v>
      </c>
      <c r="C144" s="4">
        <f t="shared" si="2"/>
        <v>27</v>
      </c>
      <c r="D144" s="4">
        <f t="shared" si="3"/>
        <v>2</v>
      </c>
      <c r="E144" s="4">
        <f>IFERROR(__xludf.DUMMYFUNCTION("SPLIT(A144,"" "")"),92.0)</f>
        <v>92</v>
      </c>
      <c r="F144" s="4">
        <f>IFERROR(__xludf.DUMMYFUNCTION("""COMPUTED_VALUE"""),73.0)</f>
        <v>73</v>
      </c>
      <c r="G144" s="4">
        <f>IFERROR(__xludf.DUMMYFUNCTION("""COMPUTED_VALUE"""),55.0)</f>
        <v>55</v>
      </c>
      <c r="H144" s="4">
        <f>IFERROR(__xludf.DUMMYFUNCTION("""COMPUTED_VALUE"""),93.0)</f>
        <v>93</v>
      </c>
      <c r="I144" s="4">
        <f>IFERROR(__xludf.DUMMYFUNCTION("""COMPUTED_VALUE"""),19.0)</f>
        <v>19</v>
      </c>
      <c r="K144" s="6"/>
    </row>
    <row r="145">
      <c r="A145" s="3" t="s">
        <v>146</v>
      </c>
      <c r="B145" s="2">
        <v>138.0</v>
      </c>
      <c r="C145" s="4">
        <f t="shared" si="2"/>
        <v>27</v>
      </c>
      <c r="D145" s="4">
        <f t="shared" si="3"/>
        <v>3</v>
      </c>
      <c r="E145" s="4">
        <f>IFERROR(__xludf.DUMMYFUNCTION("SPLIT(A145,"" "")"),25.0)</f>
        <v>25</v>
      </c>
      <c r="F145" s="4">
        <f>IFERROR(__xludf.DUMMYFUNCTION("""COMPUTED_VALUE"""),58.0)</f>
        <v>58</v>
      </c>
      <c r="G145" s="4">
        <f>IFERROR(__xludf.DUMMYFUNCTION("""COMPUTED_VALUE"""),90.0)</f>
        <v>90</v>
      </c>
      <c r="H145" s="4">
        <f>IFERROR(__xludf.DUMMYFUNCTION("""COMPUTED_VALUE"""),10.0)</f>
        <v>10</v>
      </c>
      <c r="I145" s="4">
        <f>IFERROR(__xludf.DUMMYFUNCTION("""COMPUTED_VALUE"""),68.0)</f>
        <v>68</v>
      </c>
    </row>
    <row r="146">
      <c r="A146" s="3" t="s">
        <v>147</v>
      </c>
      <c r="B146" s="2">
        <v>139.0</v>
      </c>
      <c r="C146" s="4">
        <f t="shared" si="2"/>
        <v>27</v>
      </c>
      <c r="D146" s="4">
        <f t="shared" si="3"/>
        <v>4</v>
      </c>
      <c r="E146" s="4">
        <f>IFERROR(__xludf.DUMMYFUNCTION("SPLIT(A146,"" "")"),6.0)</f>
        <v>6</v>
      </c>
      <c r="F146" s="4">
        <f>IFERROR(__xludf.DUMMYFUNCTION("""COMPUTED_VALUE"""),56.0)</f>
        <v>56</v>
      </c>
      <c r="G146" s="4">
        <f>IFERROR(__xludf.DUMMYFUNCTION("""COMPUTED_VALUE"""),85.0)</f>
        <v>85</v>
      </c>
      <c r="H146" s="4">
        <f>IFERROR(__xludf.DUMMYFUNCTION("""COMPUTED_VALUE"""),43.0)</f>
        <v>43</v>
      </c>
      <c r="I146" s="4">
        <f>IFERROR(__xludf.DUMMYFUNCTION("""COMPUTED_VALUE"""),95.0)</f>
        <v>95</v>
      </c>
    </row>
    <row r="147">
      <c r="A147" s="3" t="s">
        <v>148</v>
      </c>
      <c r="B147" s="2">
        <v>140.0</v>
      </c>
      <c r="C147" s="4">
        <f t="shared" si="2"/>
        <v>28</v>
      </c>
      <c r="D147" s="4">
        <f t="shared" si="3"/>
        <v>0</v>
      </c>
      <c r="E147" s="4">
        <f>IFERROR(__xludf.DUMMYFUNCTION("SPLIT(A147,"" "")"),16.0)</f>
        <v>16</v>
      </c>
      <c r="F147" s="4">
        <f>IFERROR(__xludf.DUMMYFUNCTION("""COMPUTED_VALUE"""),71.0)</f>
        <v>71</v>
      </c>
      <c r="G147" s="4">
        <f>IFERROR(__xludf.DUMMYFUNCTION("""COMPUTED_VALUE"""),12.0)</f>
        <v>12</v>
      </c>
      <c r="H147" s="4">
        <f>IFERROR(__xludf.DUMMYFUNCTION("""COMPUTED_VALUE"""),76.0)</f>
        <v>76</v>
      </c>
      <c r="I147" s="4">
        <f>IFERROR(__xludf.DUMMYFUNCTION("""COMPUTED_VALUE"""),86.0)</f>
        <v>86</v>
      </c>
      <c r="K147" s="5" t="b">
        <f>BINGO(E147:I151,$K$6)</f>
        <v>0</v>
      </c>
      <c r="L147" s="5" t="b">
        <f t="shared" ref="L147:DF147" si="59">OR(K147, BINGO($E147:$I151,$K$6:L$6))</f>
        <v>0</v>
      </c>
      <c r="M147" s="5" t="b">
        <f t="shared" si="59"/>
        <v>0</v>
      </c>
      <c r="N147" s="5" t="b">
        <f t="shared" si="59"/>
        <v>0</v>
      </c>
      <c r="O147" s="5" t="b">
        <f t="shared" si="59"/>
        <v>0</v>
      </c>
      <c r="P147" s="5" t="b">
        <f t="shared" si="59"/>
        <v>0</v>
      </c>
      <c r="Q147" s="5" t="b">
        <f t="shared" si="59"/>
        <v>0</v>
      </c>
      <c r="R147" s="5" t="b">
        <f t="shared" si="59"/>
        <v>0</v>
      </c>
      <c r="S147" s="5" t="b">
        <f t="shared" si="59"/>
        <v>0</v>
      </c>
      <c r="T147" s="5" t="b">
        <f t="shared" si="59"/>
        <v>0</v>
      </c>
      <c r="U147" s="5" t="b">
        <f t="shared" si="59"/>
        <v>0</v>
      </c>
      <c r="V147" s="5" t="b">
        <f t="shared" si="59"/>
        <v>0</v>
      </c>
      <c r="W147" s="5" t="b">
        <f t="shared" si="59"/>
        <v>0</v>
      </c>
      <c r="X147" s="5" t="b">
        <f t="shared" si="59"/>
        <v>0</v>
      </c>
      <c r="Y147" s="5" t="b">
        <f t="shared" si="59"/>
        <v>0</v>
      </c>
      <c r="Z147" s="5" t="b">
        <f t="shared" si="59"/>
        <v>0</v>
      </c>
      <c r="AA147" s="5" t="b">
        <f t="shared" si="59"/>
        <v>0</v>
      </c>
      <c r="AB147" s="5" t="b">
        <f t="shared" si="59"/>
        <v>0</v>
      </c>
      <c r="AC147" s="5" t="b">
        <f t="shared" si="59"/>
        <v>0</v>
      </c>
      <c r="AD147" s="5" t="b">
        <f t="shared" si="59"/>
        <v>0</v>
      </c>
      <c r="AE147" s="5" t="b">
        <f t="shared" si="59"/>
        <v>0</v>
      </c>
      <c r="AF147" s="5" t="b">
        <f t="shared" si="59"/>
        <v>0</v>
      </c>
      <c r="AG147" s="5" t="b">
        <f t="shared" si="59"/>
        <v>0</v>
      </c>
      <c r="AH147" s="5" t="b">
        <f t="shared" si="59"/>
        <v>0</v>
      </c>
      <c r="AI147" s="5" t="b">
        <f t="shared" si="59"/>
        <v>0</v>
      </c>
      <c r="AJ147" s="5" t="b">
        <f t="shared" si="59"/>
        <v>0</v>
      </c>
      <c r="AK147" s="5" t="b">
        <f t="shared" si="59"/>
        <v>0</v>
      </c>
      <c r="AL147" s="5" t="b">
        <f t="shared" si="59"/>
        <v>0</v>
      </c>
      <c r="AM147" s="5" t="b">
        <f t="shared" si="59"/>
        <v>0</v>
      </c>
      <c r="AN147" s="5" t="b">
        <f t="shared" si="59"/>
        <v>0</v>
      </c>
      <c r="AO147" s="5" t="b">
        <f t="shared" si="59"/>
        <v>0</v>
      </c>
      <c r="AP147" s="5" t="b">
        <f t="shared" si="59"/>
        <v>0</v>
      </c>
      <c r="AQ147" s="5" t="b">
        <f t="shared" si="59"/>
        <v>0</v>
      </c>
      <c r="AR147" s="5" t="b">
        <f t="shared" si="59"/>
        <v>0</v>
      </c>
      <c r="AS147" s="5" t="b">
        <f t="shared" si="59"/>
        <v>0</v>
      </c>
      <c r="AT147" s="5" t="b">
        <f t="shared" si="59"/>
        <v>0</v>
      </c>
      <c r="AU147" s="5" t="b">
        <f t="shared" si="59"/>
        <v>0</v>
      </c>
      <c r="AV147" s="5" t="b">
        <f t="shared" si="59"/>
        <v>0</v>
      </c>
      <c r="AW147" s="5" t="b">
        <f t="shared" si="59"/>
        <v>0</v>
      </c>
      <c r="AX147" s="5" t="b">
        <f t="shared" si="59"/>
        <v>0</v>
      </c>
      <c r="AY147" s="5" t="b">
        <f t="shared" si="59"/>
        <v>0</v>
      </c>
      <c r="AZ147" s="5" t="b">
        <f t="shared" si="59"/>
        <v>0</v>
      </c>
      <c r="BA147" s="5" t="b">
        <f t="shared" si="59"/>
        <v>0</v>
      </c>
      <c r="BB147" s="5" t="b">
        <f t="shared" si="59"/>
        <v>0</v>
      </c>
      <c r="BC147" s="5" t="b">
        <f t="shared" si="59"/>
        <v>0</v>
      </c>
      <c r="BD147" s="5" t="b">
        <f t="shared" si="59"/>
        <v>0</v>
      </c>
      <c r="BE147" s="5" t="b">
        <f t="shared" si="59"/>
        <v>0</v>
      </c>
      <c r="BF147" s="5" t="b">
        <f t="shared" si="59"/>
        <v>0</v>
      </c>
      <c r="BG147" s="5" t="b">
        <f t="shared" si="59"/>
        <v>0</v>
      </c>
      <c r="BH147" s="5" t="b">
        <f t="shared" si="59"/>
        <v>0</v>
      </c>
      <c r="BI147" s="5" t="b">
        <f t="shared" si="59"/>
        <v>0</v>
      </c>
      <c r="BJ147" s="5" t="b">
        <f t="shared" si="59"/>
        <v>0</v>
      </c>
      <c r="BK147" s="5" t="b">
        <f t="shared" si="59"/>
        <v>0</v>
      </c>
      <c r="BL147" s="5" t="b">
        <f t="shared" si="59"/>
        <v>0</v>
      </c>
      <c r="BM147" s="5" t="b">
        <f t="shared" si="59"/>
        <v>0</v>
      </c>
      <c r="BN147" s="5" t="b">
        <f t="shared" si="59"/>
        <v>0</v>
      </c>
      <c r="BO147" s="5" t="b">
        <f t="shared" si="59"/>
        <v>0</v>
      </c>
      <c r="BP147" s="5" t="b">
        <f t="shared" si="59"/>
        <v>0</v>
      </c>
      <c r="BQ147" s="5" t="b">
        <f t="shared" si="59"/>
        <v>0</v>
      </c>
      <c r="BR147" s="5" t="b">
        <f t="shared" si="59"/>
        <v>0</v>
      </c>
      <c r="BS147" s="5" t="b">
        <f t="shared" si="59"/>
        <v>0</v>
      </c>
      <c r="BT147" s="5" t="b">
        <f t="shared" si="59"/>
        <v>0</v>
      </c>
      <c r="BU147" s="5" t="b">
        <f t="shared" si="59"/>
        <v>0</v>
      </c>
      <c r="BV147" s="5" t="b">
        <f t="shared" si="59"/>
        <v>0</v>
      </c>
      <c r="BW147" s="5" t="b">
        <f t="shared" si="59"/>
        <v>0</v>
      </c>
      <c r="BX147" s="5" t="b">
        <f t="shared" si="59"/>
        <v>0</v>
      </c>
      <c r="BY147" s="5" t="b">
        <f t="shared" si="59"/>
        <v>0</v>
      </c>
      <c r="BZ147" s="5" t="b">
        <f t="shared" si="59"/>
        <v>0</v>
      </c>
      <c r="CA147" s="5" t="b">
        <f t="shared" si="59"/>
        <v>0</v>
      </c>
      <c r="CB147" s="5" t="b">
        <f t="shared" si="59"/>
        <v>0</v>
      </c>
      <c r="CC147" s="5" t="b">
        <f t="shared" si="59"/>
        <v>0</v>
      </c>
      <c r="CD147" s="5" t="b">
        <f t="shared" si="59"/>
        <v>0</v>
      </c>
      <c r="CE147" s="5" t="b">
        <f t="shared" si="59"/>
        <v>0</v>
      </c>
      <c r="CF147" s="5" t="b">
        <f t="shared" si="59"/>
        <v>0</v>
      </c>
      <c r="CG147" s="5" t="b">
        <f t="shared" si="59"/>
        <v>0</v>
      </c>
      <c r="CH147" s="5" t="b">
        <f t="shared" si="59"/>
        <v>0</v>
      </c>
      <c r="CI147" s="5" t="b">
        <f t="shared" si="59"/>
        <v>0</v>
      </c>
      <c r="CJ147" s="5" t="b">
        <f t="shared" si="59"/>
        <v>0</v>
      </c>
      <c r="CK147" s="5" t="b">
        <f t="shared" si="59"/>
        <v>0</v>
      </c>
      <c r="CL147" s="5" t="b">
        <f t="shared" si="59"/>
        <v>1</v>
      </c>
      <c r="CM147" s="5" t="b">
        <f t="shared" si="59"/>
        <v>1</v>
      </c>
      <c r="CN147" s="5" t="b">
        <f t="shared" si="59"/>
        <v>1</v>
      </c>
      <c r="CO147" s="5" t="b">
        <f t="shared" si="59"/>
        <v>1</v>
      </c>
      <c r="CP147" s="5" t="b">
        <f t="shared" si="59"/>
        <v>1</v>
      </c>
      <c r="CQ147" s="5" t="b">
        <f t="shared" si="59"/>
        <v>1</v>
      </c>
      <c r="CR147" s="5" t="b">
        <f t="shared" si="59"/>
        <v>1</v>
      </c>
      <c r="CS147" s="5" t="b">
        <f t="shared" si="59"/>
        <v>1</v>
      </c>
      <c r="CT147" s="5" t="b">
        <f t="shared" si="59"/>
        <v>1</v>
      </c>
      <c r="CU147" s="5" t="b">
        <f t="shared" si="59"/>
        <v>1</v>
      </c>
      <c r="CV147" s="5" t="b">
        <f t="shared" si="59"/>
        <v>1</v>
      </c>
      <c r="CW147" s="5" t="b">
        <f t="shared" si="59"/>
        <v>1</v>
      </c>
      <c r="CX147" s="5" t="b">
        <f t="shared" si="59"/>
        <v>1</v>
      </c>
      <c r="CY147" s="5" t="b">
        <f t="shared" si="59"/>
        <v>1</v>
      </c>
      <c r="CZ147" s="5" t="b">
        <f t="shared" si="59"/>
        <v>1</v>
      </c>
      <c r="DA147" s="5" t="b">
        <f t="shared" si="59"/>
        <v>1</v>
      </c>
      <c r="DB147" s="5" t="b">
        <f t="shared" si="59"/>
        <v>1</v>
      </c>
      <c r="DC147" s="5" t="b">
        <f t="shared" si="59"/>
        <v>1</v>
      </c>
      <c r="DD147" s="5" t="b">
        <f t="shared" si="59"/>
        <v>1</v>
      </c>
      <c r="DE147" s="5" t="b">
        <f t="shared" si="59"/>
        <v>1</v>
      </c>
      <c r="DF147" s="5" t="b">
        <f t="shared" si="59"/>
        <v>1</v>
      </c>
    </row>
    <row r="148">
      <c r="A148" s="3" t="s">
        <v>149</v>
      </c>
      <c r="B148" s="2">
        <v>141.0</v>
      </c>
      <c r="C148" s="4">
        <f t="shared" si="2"/>
        <v>28</v>
      </c>
      <c r="D148" s="4">
        <f t="shared" si="3"/>
        <v>1</v>
      </c>
      <c r="E148" s="4">
        <f>IFERROR(__xludf.DUMMYFUNCTION("SPLIT(A148,"" "")"),78.0)</f>
        <v>78</v>
      </c>
      <c r="F148" s="4">
        <f>IFERROR(__xludf.DUMMYFUNCTION("""COMPUTED_VALUE"""),26.0)</f>
        <v>26</v>
      </c>
      <c r="G148" s="4">
        <f>IFERROR(__xludf.DUMMYFUNCTION("""COMPUTED_VALUE"""),15.0)</f>
        <v>15</v>
      </c>
      <c r="H148" s="4">
        <f>IFERROR(__xludf.DUMMYFUNCTION("""COMPUTED_VALUE"""),34.0)</f>
        <v>34</v>
      </c>
      <c r="I148" s="4">
        <f>IFERROR(__xludf.DUMMYFUNCTION("""COMPUTED_VALUE"""),45.0)</f>
        <v>45</v>
      </c>
      <c r="K148" s="4" t="str">
        <f>IF(K147,SUMOFUNMARKED(E147:I151,$K$6)*LASTCALLED($K$6),)</f>
        <v/>
      </c>
      <c r="L148" s="4" t="str">
        <f t="shared" ref="L148:DF148" si="60">IF(AND(L147,NOT(K147)),SUMOFUNMARKED($E147:$I151,$K$6:L$6)*LASTCALLED($K$6:L$6),)</f>
        <v/>
      </c>
      <c r="M148" s="4" t="str">
        <f t="shared" si="60"/>
        <v/>
      </c>
      <c r="N148" s="4" t="str">
        <f t="shared" si="60"/>
        <v/>
      </c>
      <c r="O148" s="4" t="str">
        <f t="shared" si="60"/>
        <v/>
      </c>
      <c r="P148" s="4" t="str">
        <f t="shared" si="60"/>
        <v/>
      </c>
      <c r="Q148" s="4" t="str">
        <f t="shared" si="60"/>
        <v/>
      </c>
      <c r="R148" s="4" t="str">
        <f t="shared" si="60"/>
        <v/>
      </c>
      <c r="S148" s="4" t="str">
        <f t="shared" si="60"/>
        <v/>
      </c>
      <c r="T148" s="4" t="str">
        <f t="shared" si="60"/>
        <v/>
      </c>
      <c r="U148" s="4" t="str">
        <f t="shared" si="60"/>
        <v/>
      </c>
      <c r="V148" s="4" t="str">
        <f t="shared" si="60"/>
        <v/>
      </c>
      <c r="W148" s="4" t="str">
        <f t="shared" si="60"/>
        <v/>
      </c>
      <c r="X148" s="4" t="str">
        <f t="shared" si="60"/>
        <v/>
      </c>
      <c r="Y148" s="4" t="str">
        <f t="shared" si="60"/>
        <v/>
      </c>
      <c r="Z148" s="4" t="str">
        <f t="shared" si="60"/>
        <v/>
      </c>
      <c r="AA148" s="4" t="str">
        <f t="shared" si="60"/>
        <v/>
      </c>
      <c r="AB148" s="4" t="str">
        <f t="shared" si="60"/>
        <v/>
      </c>
      <c r="AC148" s="4" t="str">
        <f t="shared" si="60"/>
        <v/>
      </c>
      <c r="AD148" s="4" t="str">
        <f t="shared" si="60"/>
        <v/>
      </c>
      <c r="AE148" s="4" t="str">
        <f t="shared" si="60"/>
        <v/>
      </c>
      <c r="AF148" s="4" t="str">
        <f t="shared" si="60"/>
        <v/>
      </c>
      <c r="AG148" s="4" t="str">
        <f t="shared" si="60"/>
        <v/>
      </c>
      <c r="AH148" s="4" t="str">
        <f t="shared" si="60"/>
        <v/>
      </c>
      <c r="AI148" s="4" t="str">
        <f t="shared" si="60"/>
        <v/>
      </c>
      <c r="AJ148" s="4" t="str">
        <f t="shared" si="60"/>
        <v/>
      </c>
      <c r="AK148" s="4" t="str">
        <f t="shared" si="60"/>
        <v/>
      </c>
      <c r="AL148" s="4" t="str">
        <f t="shared" si="60"/>
        <v/>
      </c>
      <c r="AM148" s="4" t="str">
        <f t="shared" si="60"/>
        <v/>
      </c>
      <c r="AN148" s="4" t="str">
        <f t="shared" si="60"/>
        <v/>
      </c>
      <c r="AO148" s="4" t="str">
        <f t="shared" si="60"/>
        <v/>
      </c>
      <c r="AP148" s="4" t="str">
        <f t="shared" si="60"/>
        <v/>
      </c>
      <c r="AQ148" s="4" t="str">
        <f t="shared" si="60"/>
        <v/>
      </c>
      <c r="AR148" s="4" t="str">
        <f t="shared" si="60"/>
        <v/>
      </c>
      <c r="AS148" s="4" t="str">
        <f t="shared" si="60"/>
        <v/>
      </c>
      <c r="AT148" s="4" t="str">
        <f t="shared" si="60"/>
        <v/>
      </c>
      <c r="AU148" s="4" t="str">
        <f t="shared" si="60"/>
        <v/>
      </c>
      <c r="AV148" s="4" t="str">
        <f t="shared" si="60"/>
        <v/>
      </c>
      <c r="AW148" s="4" t="str">
        <f t="shared" si="60"/>
        <v/>
      </c>
      <c r="AX148" s="4" t="str">
        <f t="shared" si="60"/>
        <v/>
      </c>
      <c r="AY148" s="4" t="str">
        <f t="shared" si="60"/>
        <v/>
      </c>
      <c r="AZ148" s="4" t="str">
        <f t="shared" si="60"/>
        <v/>
      </c>
      <c r="BA148" s="4" t="str">
        <f t="shared" si="60"/>
        <v/>
      </c>
      <c r="BB148" s="4" t="str">
        <f t="shared" si="60"/>
        <v/>
      </c>
      <c r="BC148" s="4" t="str">
        <f t="shared" si="60"/>
        <v/>
      </c>
      <c r="BD148" s="4" t="str">
        <f t="shared" si="60"/>
        <v/>
      </c>
      <c r="BE148" s="4" t="str">
        <f t="shared" si="60"/>
        <v/>
      </c>
      <c r="BF148" s="4" t="str">
        <f t="shared" si="60"/>
        <v/>
      </c>
      <c r="BG148" s="4" t="str">
        <f t="shared" si="60"/>
        <v/>
      </c>
      <c r="BH148" s="4" t="str">
        <f t="shared" si="60"/>
        <v/>
      </c>
      <c r="BI148" s="4" t="str">
        <f t="shared" si="60"/>
        <v/>
      </c>
      <c r="BJ148" s="4" t="str">
        <f t="shared" si="60"/>
        <v/>
      </c>
      <c r="BK148" s="4" t="str">
        <f t="shared" si="60"/>
        <v/>
      </c>
      <c r="BL148" s="4" t="str">
        <f t="shared" si="60"/>
        <v/>
      </c>
      <c r="BM148" s="4" t="str">
        <f t="shared" si="60"/>
        <v/>
      </c>
      <c r="BN148" s="4" t="str">
        <f t="shared" si="60"/>
        <v/>
      </c>
      <c r="BO148" s="4" t="str">
        <f t="shared" si="60"/>
        <v/>
      </c>
      <c r="BP148" s="4" t="str">
        <f t="shared" si="60"/>
        <v/>
      </c>
      <c r="BQ148" s="4" t="str">
        <f t="shared" si="60"/>
        <v/>
      </c>
      <c r="BR148" s="4" t="str">
        <f t="shared" si="60"/>
        <v/>
      </c>
      <c r="BS148" s="4" t="str">
        <f t="shared" si="60"/>
        <v/>
      </c>
      <c r="BT148" s="4" t="str">
        <f t="shared" si="60"/>
        <v/>
      </c>
      <c r="BU148" s="4" t="str">
        <f t="shared" si="60"/>
        <v/>
      </c>
      <c r="BV148" s="4" t="str">
        <f t="shared" si="60"/>
        <v/>
      </c>
      <c r="BW148" s="4" t="str">
        <f t="shared" si="60"/>
        <v/>
      </c>
      <c r="BX148" s="4" t="str">
        <f t="shared" si="60"/>
        <v/>
      </c>
      <c r="BY148" s="4" t="str">
        <f t="shared" si="60"/>
        <v/>
      </c>
      <c r="BZ148" s="4" t="str">
        <f t="shared" si="60"/>
        <v/>
      </c>
      <c r="CA148" s="4" t="str">
        <f t="shared" si="60"/>
        <v/>
      </c>
      <c r="CB148" s="4" t="str">
        <f t="shared" si="60"/>
        <v/>
      </c>
      <c r="CC148" s="4" t="str">
        <f t="shared" si="60"/>
        <v/>
      </c>
      <c r="CD148" s="4" t="str">
        <f t="shared" si="60"/>
        <v/>
      </c>
      <c r="CE148" s="4" t="str">
        <f t="shared" si="60"/>
        <v/>
      </c>
      <c r="CF148" s="4" t="str">
        <f t="shared" si="60"/>
        <v/>
      </c>
      <c r="CG148" s="4" t="str">
        <f t="shared" si="60"/>
        <v/>
      </c>
      <c r="CH148" s="4" t="str">
        <f t="shared" si="60"/>
        <v/>
      </c>
      <c r="CI148" s="4" t="str">
        <f t="shared" si="60"/>
        <v/>
      </c>
      <c r="CJ148" s="4" t="str">
        <f t="shared" si="60"/>
        <v/>
      </c>
      <c r="CK148" s="4" t="str">
        <f t="shared" si="60"/>
        <v/>
      </c>
      <c r="CL148" s="4">
        <f t="shared" si="60"/>
        <v>9960</v>
      </c>
      <c r="CM148" s="4" t="str">
        <f t="shared" si="60"/>
        <v/>
      </c>
      <c r="CN148" s="4" t="str">
        <f t="shared" si="60"/>
        <v/>
      </c>
      <c r="CO148" s="4" t="str">
        <f t="shared" si="60"/>
        <v/>
      </c>
      <c r="CP148" s="4" t="str">
        <f t="shared" si="60"/>
        <v/>
      </c>
      <c r="CQ148" s="4" t="str">
        <f t="shared" si="60"/>
        <v/>
      </c>
      <c r="CR148" s="4" t="str">
        <f t="shared" si="60"/>
        <v/>
      </c>
      <c r="CS148" s="4" t="str">
        <f t="shared" si="60"/>
        <v/>
      </c>
      <c r="CT148" s="4" t="str">
        <f t="shared" si="60"/>
        <v/>
      </c>
      <c r="CU148" s="4" t="str">
        <f t="shared" si="60"/>
        <v/>
      </c>
      <c r="CV148" s="4" t="str">
        <f t="shared" si="60"/>
        <v/>
      </c>
      <c r="CW148" s="4" t="str">
        <f t="shared" si="60"/>
        <v/>
      </c>
      <c r="CX148" s="4" t="str">
        <f t="shared" si="60"/>
        <v/>
      </c>
      <c r="CY148" s="4" t="str">
        <f t="shared" si="60"/>
        <v/>
      </c>
      <c r="CZ148" s="4" t="str">
        <f t="shared" si="60"/>
        <v/>
      </c>
      <c r="DA148" s="4" t="str">
        <f t="shared" si="60"/>
        <v/>
      </c>
      <c r="DB148" s="4" t="str">
        <f t="shared" si="60"/>
        <v/>
      </c>
      <c r="DC148" s="4" t="str">
        <f t="shared" si="60"/>
        <v/>
      </c>
      <c r="DD148" s="4" t="str">
        <f t="shared" si="60"/>
        <v/>
      </c>
      <c r="DE148" s="4" t="str">
        <f t="shared" si="60"/>
        <v/>
      </c>
      <c r="DF148" s="4" t="str">
        <f t="shared" si="60"/>
        <v/>
      </c>
    </row>
    <row r="149">
      <c r="A149" s="3" t="s">
        <v>150</v>
      </c>
      <c r="B149" s="2">
        <v>142.0</v>
      </c>
      <c r="C149" s="4">
        <f t="shared" si="2"/>
        <v>28</v>
      </c>
      <c r="D149" s="4">
        <f t="shared" si="3"/>
        <v>2</v>
      </c>
      <c r="E149" s="4">
        <f>IFERROR(__xludf.DUMMYFUNCTION("SPLIT(A149,"" "")"),17.0)</f>
        <v>17</v>
      </c>
      <c r="F149" s="4">
        <f>IFERROR(__xludf.DUMMYFUNCTION("""COMPUTED_VALUE"""),22.0)</f>
        <v>22</v>
      </c>
      <c r="G149" s="4">
        <f>IFERROR(__xludf.DUMMYFUNCTION("""COMPUTED_VALUE"""),20.0)</f>
        <v>20</v>
      </c>
      <c r="H149" s="4">
        <f>IFERROR(__xludf.DUMMYFUNCTION("""COMPUTED_VALUE"""),8.0)</f>
        <v>8</v>
      </c>
      <c r="I149" s="4">
        <f>IFERROR(__xludf.DUMMYFUNCTION("""COMPUTED_VALUE"""),1.0)</f>
        <v>1</v>
      </c>
      <c r="K149" s="6"/>
    </row>
    <row r="150">
      <c r="A150" s="3" t="s">
        <v>151</v>
      </c>
      <c r="B150" s="2">
        <v>143.0</v>
      </c>
      <c r="C150" s="4">
        <f t="shared" si="2"/>
        <v>28</v>
      </c>
      <c r="D150" s="4">
        <f t="shared" si="3"/>
        <v>3</v>
      </c>
      <c r="E150" s="4">
        <f>IFERROR(__xludf.DUMMYFUNCTION("SPLIT(A150,"" "")"),51.0)</f>
        <v>51</v>
      </c>
      <c r="F150" s="4">
        <f>IFERROR(__xludf.DUMMYFUNCTION("""COMPUTED_VALUE"""),52.0)</f>
        <v>52</v>
      </c>
      <c r="G150" s="4">
        <f>IFERROR(__xludf.DUMMYFUNCTION("""COMPUTED_VALUE"""),24.0)</f>
        <v>24</v>
      </c>
      <c r="H150" s="4">
        <f>IFERROR(__xludf.DUMMYFUNCTION("""COMPUTED_VALUE"""),90.0)</f>
        <v>90</v>
      </c>
      <c r="I150" s="4">
        <f>IFERROR(__xludf.DUMMYFUNCTION("""COMPUTED_VALUE"""),79.0)</f>
        <v>79</v>
      </c>
    </row>
    <row r="151">
      <c r="A151" s="3" t="s">
        <v>152</v>
      </c>
      <c r="B151" s="2">
        <v>144.0</v>
      </c>
      <c r="C151" s="4">
        <f t="shared" si="2"/>
        <v>28</v>
      </c>
      <c r="D151" s="4">
        <f t="shared" si="3"/>
        <v>4</v>
      </c>
      <c r="E151" s="4">
        <f>IFERROR(__xludf.DUMMYFUNCTION("SPLIT(A151,"" "")"),53.0)</f>
        <v>53</v>
      </c>
      <c r="F151" s="4">
        <f>IFERROR(__xludf.DUMMYFUNCTION("""COMPUTED_VALUE"""),40.0)</f>
        <v>40</v>
      </c>
      <c r="G151" s="4">
        <f>IFERROR(__xludf.DUMMYFUNCTION("""COMPUTED_VALUE"""),14.0)</f>
        <v>14</v>
      </c>
      <c r="H151" s="4">
        <f>IFERROR(__xludf.DUMMYFUNCTION("""COMPUTED_VALUE"""),69.0)</f>
        <v>69</v>
      </c>
      <c r="I151" s="4">
        <f>IFERROR(__xludf.DUMMYFUNCTION("""COMPUTED_VALUE"""),21.0)</f>
        <v>21</v>
      </c>
    </row>
    <row r="152">
      <c r="A152" s="3" t="s">
        <v>153</v>
      </c>
      <c r="B152" s="2">
        <v>145.0</v>
      </c>
      <c r="C152" s="4">
        <f t="shared" si="2"/>
        <v>29</v>
      </c>
      <c r="D152" s="4">
        <f t="shared" si="3"/>
        <v>0</v>
      </c>
      <c r="E152" s="4">
        <f>IFERROR(__xludf.DUMMYFUNCTION("SPLIT(A152,"" "")"),77.0)</f>
        <v>77</v>
      </c>
      <c r="F152" s="4">
        <f>IFERROR(__xludf.DUMMYFUNCTION("""COMPUTED_VALUE"""),75.0)</f>
        <v>75</v>
      </c>
      <c r="G152" s="4">
        <f>IFERROR(__xludf.DUMMYFUNCTION("""COMPUTED_VALUE"""),68.0)</f>
        <v>68</v>
      </c>
      <c r="H152" s="4">
        <f>IFERROR(__xludf.DUMMYFUNCTION("""COMPUTED_VALUE"""),32.0)</f>
        <v>32</v>
      </c>
      <c r="I152" s="4">
        <f>IFERROR(__xludf.DUMMYFUNCTION("""COMPUTED_VALUE"""),69.0)</f>
        <v>69</v>
      </c>
      <c r="K152" s="5" t="b">
        <f>BINGO(E152:I156,$K$6)</f>
        <v>0</v>
      </c>
      <c r="L152" s="5" t="b">
        <f t="shared" ref="L152:DF152" si="61">OR(K152, BINGO($E152:$I156,$K$6:L$6))</f>
        <v>0</v>
      </c>
      <c r="M152" s="5" t="b">
        <f t="shared" si="61"/>
        <v>0</v>
      </c>
      <c r="N152" s="5" t="b">
        <f t="shared" si="61"/>
        <v>0</v>
      </c>
      <c r="O152" s="5" t="b">
        <f t="shared" si="61"/>
        <v>0</v>
      </c>
      <c r="P152" s="5" t="b">
        <f t="shared" si="61"/>
        <v>0</v>
      </c>
      <c r="Q152" s="5" t="b">
        <f t="shared" si="61"/>
        <v>0</v>
      </c>
      <c r="R152" s="5" t="b">
        <f t="shared" si="61"/>
        <v>0</v>
      </c>
      <c r="S152" s="5" t="b">
        <f t="shared" si="61"/>
        <v>0</v>
      </c>
      <c r="T152" s="5" t="b">
        <f t="shared" si="61"/>
        <v>0</v>
      </c>
      <c r="U152" s="5" t="b">
        <f t="shared" si="61"/>
        <v>0</v>
      </c>
      <c r="V152" s="5" t="b">
        <f t="shared" si="61"/>
        <v>0</v>
      </c>
      <c r="W152" s="5" t="b">
        <f t="shared" si="61"/>
        <v>0</v>
      </c>
      <c r="X152" s="5" t="b">
        <f t="shared" si="61"/>
        <v>0</v>
      </c>
      <c r="Y152" s="5" t="b">
        <f t="shared" si="61"/>
        <v>0</v>
      </c>
      <c r="Z152" s="5" t="b">
        <f t="shared" si="61"/>
        <v>0</v>
      </c>
      <c r="AA152" s="5" t="b">
        <f t="shared" si="61"/>
        <v>0</v>
      </c>
      <c r="AB152" s="5" t="b">
        <f t="shared" si="61"/>
        <v>0</v>
      </c>
      <c r="AC152" s="5" t="b">
        <f t="shared" si="61"/>
        <v>0</v>
      </c>
      <c r="AD152" s="5" t="b">
        <f t="shared" si="61"/>
        <v>0</v>
      </c>
      <c r="AE152" s="5" t="b">
        <f t="shared" si="61"/>
        <v>0</v>
      </c>
      <c r="AF152" s="5" t="b">
        <f t="shared" si="61"/>
        <v>0</v>
      </c>
      <c r="AG152" s="5" t="b">
        <f t="shared" si="61"/>
        <v>0</v>
      </c>
      <c r="AH152" s="5" t="b">
        <f t="shared" si="61"/>
        <v>0</v>
      </c>
      <c r="AI152" s="5" t="b">
        <f t="shared" si="61"/>
        <v>0</v>
      </c>
      <c r="AJ152" s="5" t="b">
        <f t="shared" si="61"/>
        <v>0</v>
      </c>
      <c r="AK152" s="5" t="b">
        <f t="shared" si="61"/>
        <v>0</v>
      </c>
      <c r="AL152" s="5" t="b">
        <f t="shared" si="61"/>
        <v>0</v>
      </c>
      <c r="AM152" s="5" t="b">
        <f t="shared" si="61"/>
        <v>0</v>
      </c>
      <c r="AN152" s="5" t="b">
        <f t="shared" si="61"/>
        <v>0</v>
      </c>
      <c r="AO152" s="5" t="b">
        <f t="shared" si="61"/>
        <v>0</v>
      </c>
      <c r="AP152" s="5" t="b">
        <f t="shared" si="61"/>
        <v>0</v>
      </c>
      <c r="AQ152" s="5" t="b">
        <f t="shared" si="61"/>
        <v>0</v>
      </c>
      <c r="AR152" s="5" t="b">
        <f t="shared" si="61"/>
        <v>0</v>
      </c>
      <c r="AS152" s="5" t="b">
        <f t="shared" si="61"/>
        <v>0</v>
      </c>
      <c r="AT152" s="5" t="b">
        <f t="shared" si="61"/>
        <v>0</v>
      </c>
      <c r="AU152" s="5" t="b">
        <f t="shared" si="61"/>
        <v>0</v>
      </c>
      <c r="AV152" s="5" t="b">
        <f t="shared" si="61"/>
        <v>0</v>
      </c>
      <c r="AW152" s="5" t="b">
        <f t="shared" si="61"/>
        <v>0</v>
      </c>
      <c r="AX152" s="5" t="b">
        <f t="shared" si="61"/>
        <v>0</v>
      </c>
      <c r="AY152" s="5" t="b">
        <f t="shared" si="61"/>
        <v>0</v>
      </c>
      <c r="AZ152" s="5" t="b">
        <f t="shared" si="61"/>
        <v>0</v>
      </c>
      <c r="BA152" s="5" t="b">
        <f t="shared" si="61"/>
        <v>0</v>
      </c>
      <c r="BB152" s="5" t="b">
        <f t="shared" si="61"/>
        <v>0</v>
      </c>
      <c r="BC152" s="5" t="b">
        <f t="shared" si="61"/>
        <v>0</v>
      </c>
      <c r="BD152" s="5" t="b">
        <f t="shared" si="61"/>
        <v>0</v>
      </c>
      <c r="BE152" s="5" t="b">
        <f t="shared" si="61"/>
        <v>0</v>
      </c>
      <c r="BF152" s="5" t="b">
        <f t="shared" si="61"/>
        <v>0</v>
      </c>
      <c r="BG152" s="5" t="b">
        <f t="shared" si="61"/>
        <v>0</v>
      </c>
      <c r="BH152" s="5" t="b">
        <f t="shared" si="61"/>
        <v>0</v>
      </c>
      <c r="BI152" s="5" t="b">
        <f t="shared" si="61"/>
        <v>0</v>
      </c>
      <c r="BJ152" s="5" t="b">
        <f t="shared" si="61"/>
        <v>0</v>
      </c>
      <c r="BK152" s="5" t="b">
        <f t="shared" si="61"/>
        <v>0</v>
      </c>
      <c r="BL152" s="5" t="b">
        <f t="shared" si="61"/>
        <v>0</v>
      </c>
      <c r="BM152" s="5" t="b">
        <f t="shared" si="61"/>
        <v>0</v>
      </c>
      <c r="BN152" s="5" t="b">
        <f t="shared" si="61"/>
        <v>0</v>
      </c>
      <c r="BO152" s="5" t="b">
        <f t="shared" si="61"/>
        <v>0</v>
      </c>
      <c r="BP152" s="5" t="b">
        <f t="shared" si="61"/>
        <v>0</v>
      </c>
      <c r="BQ152" s="5" t="b">
        <f t="shared" si="61"/>
        <v>0</v>
      </c>
      <c r="BR152" s="5" t="b">
        <f t="shared" si="61"/>
        <v>0</v>
      </c>
      <c r="BS152" s="5" t="b">
        <f t="shared" si="61"/>
        <v>0</v>
      </c>
      <c r="BT152" s="5" t="b">
        <f t="shared" si="61"/>
        <v>0</v>
      </c>
      <c r="BU152" s="5" t="b">
        <f t="shared" si="61"/>
        <v>0</v>
      </c>
      <c r="BV152" s="5" t="b">
        <f t="shared" si="61"/>
        <v>0</v>
      </c>
      <c r="BW152" s="5" t="b">
        <f t="shared" si="61"/>
        <v>0</v>
      </c>
      <c r="BX152" s="5" t="b">
        <f t="shared" si="61"/>
        <v>0</v>
      </c>
      <c r="BY152" s="5" t="b">
        <f t="shared" si="61"/>
        <v>0</v>
      </c>
      <c r="BZ152" s="5" t="b">
        <f t="shared" si="61"/>
        <v>0</v>
      </c>
      <c r="CA152" s="5" t="b">
        <f t="shared" si="61"/>
        <v>1</v>
      </c>
      <c r="CB152" s="5" t="b">
        <f t="shared" si="61"/>
        <v>1</v>
      </c>
      <c r="CC152" s="5" t="b">
        <f t="shared" si="61"/>
        <v>1</v>
      </c>
      <c r="CD152" s="5" t="b">
        <f t="shared" si="61"/>
        <v>1</v>
      </c>
      <c r="CE152" s="5" t="b">
        <f t="shared" si="61"/>
        <v>1</v>
      </c>
      <c r="CF152" s="5" t="b">
        <f t="shared" si="61"/>
        <v>1</v>
      </c>
      <c r="CG152" s="5" t="b">
        <f t="shared" si="61"/>
        <v>1</v>
      </c>
      <c r="CH152" s="5" t="b">
        <f t="shared" si="61"/>
        <v>1</v>
      </c>
      <c r="CI152" s="5" t="b">
        <f t="shared" si="61"/>
        <v>1</v>
      </c>
      <c r="CJ152" s="5" t="b">
        <f t="shared" si="61"/>
        <v>1</v>
      </c>
      <c r="CK152" s="5" t="b">
        <f t="shared" si="61"/>
        <v>1</v>
      </c>
      <c r="CL152" s="5" t="b">
        <f t="shared" si="61"/>
        <v>1</v>
      </c>
      <c r="CM152" s="5" t="b">
        <f t="shared" si="61"/>
        <v>1</v>
      </c>
      <c r="CN152" s="5" t="b">
        <f t="shared" si="61"/>
        <v>1</v>
      </c>
      <c r="CO152" s="5" t="b">
        <f t="shared" si="61"/>
        <v>1</v>
      </c>
      <c r="CP152" s="5" t="b">
        <f t="shared" si="61"/>
        <v>1</v>
      </c>
      <c r="CQ152" s="5" t="b">
        <f t="shared" si="61"/>
        <v>1</v>
      </c>
      <c r="CR152" s="5" t="b">
        <f t="shared" si="61"/>
        <v>1</v>
      </c>
      <c r="CS152" s="5" t="b">
        <f t="shared" si="61"/>
        <v>1</v>
      </c>
      <c r="CT152" s="5" t="b">
        <f t="shared" si="61"/>
        <v>1</v>
      </c>
      <c r="CU152" s="5" t="b">
        <f t="shared" si="61"/>
        <v>1</v>
      </c>
      <c r="CV152" s="5" t="b">
        <f t="shared" si="61"/>
        <v>1</v>
      </c>
      <c r="CW152" s="5" t="b">
        <f t="shared" si="61"/>
        <v>1</v>
      </c>
      <c r="CX152" s="5" t="b">
        <f t="shared" si="61"/>
        <v>1</v>
      </c>
      <c r="CY152" s="5" t="b">
        <f t="shared" si="61"/>
        <v>1</v>
      </c>
      <c r="CZ152" s="5" t="b">
        <f t="shared" si="61"/>
        <v>1</v>
      </c>
      <c r="DA152" s="5" t="b">
        <f t="shared" si="61"/>
        <v>1</v>
      </c>
      <c r="DB152" s="5" t="b">
        <f t="shared" si="61"/>
        <v>1</v>
      </c>
      <c r="DC152" s="5" t="b">
        <f t="shared" si="61"/>
        <v>1</v>
      </c>
      <c r="DD152" s="5" t="b">
        <f t="shared" si="61"/>
        <v>1</v>
      </c>
      <c r="DE152" s="5" t="b">
        <f t="shared" si="61"/>
        <v>1</v>
      </c>
      <c r="DF152" s="5" t="b">
        <f t="shared" si="61"/>
        <v>1</v>
      </c>
    </row>
    <row r="153">
      <c r="A153" s="3" t="s">
        <v>154</v>
      </c>
      <c r="B153" s="2">
        <v>146.0</v>
      </c>
      <c r="C153" s="4">
        <f t="shared" si="2"/>
        <v>29</v>
      </c>
      <c r="D153" s="4">
        <f t="shared" si="3"/>
        <v>1</v>
      </c>
      <c r="E153" s="4">
        <f>IFERROR(__xludf.DUMMYFUNCTION("SPLIT(A153,"" "")"),61.0)</f>
        <v>61</v>
      </c>
      <c r="F153" s="4">
        <f>IFERROR(__xludf.DUMMYFUNCTION("""COMPUTED_VALUE"""),9.0)</f>
        <v>9</v>
      </c>
      <c r="G153" s="4">
        <f>IFERROR(__xludf.DUMMYFUNCTION("""COMPUTED_VALUE"""),74.0)</f>
        <v>74</v>
      </c>
      <c r="H153" s="4">
        <f>IFERROR(__xludf.DUMMYFUNCTION("""COMPUTED_VALUE"""),58.0)</f>
        <v>58</v>
      </c>
      <c r="I153" s="4">
        <f>IFERROR(__xludf.DUMMYFUNCTION("""COMPUTED_VALUE"""),44.0)</f>
        <v>44</v>
      </c>
      <c r="K153" s="4" t="str">
        <f>IF(K152,SUMOFUNMARKED(E152:I156,$K$6)*LASTCALLED($K$6),)</f>
        <v/>
      </c>
      <c r="L153" s="4" t="str">
        <f t="shared" ref="L153:DF153" si="62">IF(AND(L152,NOT(K152)),SUMOFUNMARKED($E152:$I156,$K$6:L$6)*LASTCALLED($K$6:L$6),)</f>
        <v/>
      </c>
      <c r="M153" s="4" t="str">
        <f t="shared" si="62"/>
        <v/>
      </c>
      <c r="N153" s="4" t="str">
        <f t="shared" si="62"/>
        <v/>
      </c>
      <c r="O153" s="4" t="str">
        <f t="shared" si="62"/>
        <v/>
      </c>
      <c r="P153" s="4" t="str">
        <f t="shared" si="62"/>
        <v/>
      </c>
      <c r="Q153" s="4" t="str">
        <f t="shared" si="62"/>
        <v/>
      </c>
      <c r="R153" s="4" t="str">
        <f t="shared" si="62"/>
        <v/>
      </c>
      <c r="S153" s="4" t="str">
        <f t="shared" si="62"/>
        <v/>
      </c>
      <c r="T153" s="4" t="str">
        <f t="shared" si="62"/>
        <v/>
      </c>
      <c r="U153" s="4" t="str">
        <f t="shared" si="62"/>
        <v/>
      </c>
      <c r="V153" s="4" t="str">
        <f t="shared" si="62"/>
        <v/>
      </c>
      <c r="W153" s="4" t="str">
        <f t="shared" si="62"/>
        <v/>
      </c>
      <c r="X153" s="4" t="str">
        <f t="shared" si="62"/>
        <v/>
      </c>
      <c r="Y153" s="4" t="str">
        <f t="shared" si="62"/>
        <v/>
      </c>
      <c r="Z153" s="4" t="str">
        <f t="shared" si="62"/>
        <v/>
      </c>
      <c r="AA153" s="4" t="str">
        <f t="shared" si="62"/>
        <v/>
      </c>
      <c r="AB153" s="4" t="str">
        <f t="shared" si="62"/>
        <v/>
      </c>
      <c r="AC153" s="4" t="str">
        <f t="shared" si="62"/>
        <v/>
      </c>
      <c r="AD153" s="4" t="str">
        <f t="shared" si="62"/>
        <v/>
      </c>
      <c r="AE153" s="4" t="str">
        <f t="shared" si="62"/>
        <v/>
      </c>
      <c r="AF153" s="4" t="str">
        <f t="shared" si="62"/>
        <v/>
      </c>
      <c r="AG153" s="4" t="str">
        <f t="shared" si="62"/>
        <v/>
      </c>
      <c r="AH153" s="4" t="str">
        <f t="shared" si="62"/>
        <v/>
      </c>
      <c r="AI153" s="4" t="str">
        <f t="shared" si="62"/>
        <v/>
      </c>
      <c r="AJ153" s="4" t="str">
        <f t="shared" si="62"/>
        <v/>
      </c>
      <c r="AK153" s="4" t="str">
        <f t="shared" si="62"/>
        <v/>
      </c>
      <c r="AL153" s="4" t="str">
        <f t="shared" si="62"/>
        <v/>
      </c>
      <c r="AM153" s="4" t="str">
        <f t="shared" si="62"/>
        <v/>
      </c>
      <c r="AN153" s="4" t="str">
        <f t="shared" si="62"/>
        <v/>
      </c>
      <c r="AO153" s="4" t="str">
        <f t="shared" si="62"/>
        <v/>
      </c>
      <c r="AP153" s="4" t="str">
        <f t="shared" si="62"/>
        <v/>
      </c>
      <c r="AQ153" s="4" t="str">
        <f t="shared" si="62"/>
        <v/>
      </c>
      <c r="AR153" s="4" t="str">
        <f t="shared" si="62"/>
        <v/>
      </c>
      <c r="AS153" s="4" t="str">
        <f t="shared" si="62"/>
        <v/>
      </c>
      <c r="AT153" s="4" t="str">
        <f t="shared" si="62"/>
        <v/>
      </c>
      <c r="AU153" s="4" t="str">
        <f t="shared" si="62"/>
        <v/>
      </c>
      <c r="AV153" s="4" t="str">
        <f t="shared" si="62"/>
        <v/>
      </c>
      <c r="AW153" s="4" t="str">
        <f t="shared" si="62"/>
        <v/>
      </c>
      <c r="AX153" s="4" t="str">
        <f t="shared" si="62"/>
        <v/>
      </c>
      <c r="AY153" s="4" t="str">
        <f t="shared" si="62"/>
        <v/>
      </c>
      <c r="AZ153" s="4" t="str">
        <f t="shared" si="62"/>
        <v/>
      </c>
      <c r="BA153" s="4" t="str">
        <f t="shared" si="62"/>
        <v/>
      </c>
      <c r="BB153" s="4" t="str">
        <f t="shared" si="62"/>
        <v/>
      </c>
      <c r="BC153" s="4" t="str">
        <f t="shared" si="62"/>
        <v/>
      </c>
      <c r="BD153" s="4" t="str">
        <f t="shared" si="62"/>
        <v/>
      </c>
      <c r="BE153" s="4" t="str">
        <f t="shared" si="62"/>
        <v/>
      </c>
      <c r="BF153" s="4" t="str">
        <f t="shared" si="62"/>
        <v/>
      </c>
      <c r="BG153" s="4" t="str">
        <f t="shared" si="62"/>
        <v/>
      </c>
      <c r="BH153" s="4" t="str">
        <f t="shared" si="62"/>
        <v/>
      </c>
      <c r="BI153" s="4" t="str">
        <f t="shared" si="62"/>
        <v/>
      </c>
      <c r="BJ153" s="4" t="str">
        <f t="shared" si="62"/>
        <v/>
      </c>
      <c r="BK153" s="4" t="str">
        <f t="shared" si="62"/>
        <v/>
      </c>
      <c r="BL153" s="4" t="str">
        <f t="shared" si="62"/>
        <v/>
      </c>
      <c r="BM153" s="4" t="str">
        <f t="shared" si="62"/>
        <v/>
      </c>
      <c r="BN153" s="4" t="str">
        <f t="shared" si="62"/>
        <v/>
      </c>
      <c r="BO153" s="4" t="str">
        <f t="shared" si="62"/>
        <v/>
      </c>
      <c r="BP153" s="4" t="str">
        <f t="shared" si="62"/>
        <v/>
      </c>
      <c r="BQ153" s="4" t="str">
        <f t="shared" si="62"/>
        <v/>
      </c>
      <c r="BR153" s="4" t="str">
        <f t="shared" si="62"/>
        <v/>
      </c>
      <c r="BS153" s="4" t="str">
        <f t="shared" si="62"/>
        <v/>
      </c>
      <c r="BT153" s="4" t="str">
        <f t="shared" si="62"/>
        <v/>
      </c>
      <c r="BU153" s="4" t="str">
        <f t="shared" si="62"/>
        <v/>
      </c>
      <c r="BV153" s="4" t="str">
        <f t="shared" si="62"/>
        <v/>
      </c>
      <c r="BW153" s="4" t="str">
        <f t="shared" si="62"/>
        <v/>
      </c>
      <c r="BX153" s="4" t="str">
        <f t="shared" si="62"/>
        <v/>
      </c>
      <c r="BY153" s="4" t="str">
        <f t="shared" si="62"/>
        <v/>
      </c>
      <c r="BZ153" s="4" t="str">
        <f t="shared" si="62"/>
        <v/>
      </c>
      <c r="CA153" s="4">
        <f t="shared" si="62"/>
        <v>23973</v>
      </c>
      <c r="CB153" s="4" t="str">
        <f t="shared" si="62"/>
        <v/>
      </c>
      <c r="CC153" s="4" t="str">
        <f t="shared" si="62"/>
        <v/>
      </c>
      <c r="CD153" s="4" t="str">
        <f t="shared" si="62"/>
        <v/>
      </c>
      <c r="CE153" s="4" t="str">
        <f t="shared" si="62"/>
        <v/>
      </c>
      <c r="CF153" s="4" t="str">
        <f t="shared" si="62"/>
        <v/>
      </c>
      <c r="CG153" s="4" t="str">
        <f t="shared" si="62"/>
        <v/>
      </c>
      <c r="CH153" s="4" t="str">
        <f t="shared" si="62"/>
        <v/>
      </c>
      <c r="CI153" s="4" t="str">
        <f t="shared" si="62"/>
        <v/>
      </c>
      <c r="CJ153" s="4" t="str">
        <f t="shared" si="62"/>
        <v/>
      </c>
      <c r="CK153" s="4" t="str">
        <f t="shared" si="62"/>
        <v/>
      </c>
      <c r="CL153" s="4" t="str">
        <f t="shared" si="62"/>
        <v/>
      </c>
      <c r="CM153" s="4" t="str">
        <f t="shared" si="62"/>
        <v/>
      </c>
      <c r="CN153" s="4" t="str">
        <f t="shared" si="62"/>
        <v/>
      </c>
      <c r="CO153" s="4" t="str">
        <f t="shared" si="62"/>
        <v/>
      </c>
      <c r="CP153" s="4" t="str">
        <f t="shared" si="62"/>
        <v/>
      </c>
      <c r="CQ153" s="4" t="str">
        <f t="shared" si="62"/>
        <v/>
      </c>
      <c r="CR153" s="4" t="str">
        <f t="shared" si="62"/>
        <v/>
      </c>
      <c r="CS153" s="4" t="str">
        <f t="shared" si="62"/>
        <v/>
      </c>
      <c r="CT153" s="4" t="str">
        <f t="shared" si="62"/>
        <v/>
      </c>
      <c r="CU153" s="4" t="str">
        <f t="shared" si="62"/>
        <v/>
      </c>
      <c r="CV153" s="4" t="str">
        <f t="shared" si="62"/>
        <v/>
      </c>
      <c r="CW153" s="4" t="str">
        <f t="shared" si="62"/>
        <v/>
      </c>
      <c r="CX153" s="4" t="str">
        <f t="shared" si="62"/>
        <v/>
      </c>
      <c r="CY153" s="4" t="str">
        <f t="shared" si="62"/>
        <v/>
      </c>
      <c r="CZ153" s="4" t="str">
        <f t="shared" si="62"/>
        <v/>
      </c>
      <c r="DA153" s="4" t="str">
        <f t="shared" si="62"/>
        <v/>
      </c>
      <c r="DB153" s="4" t="str">
        <f t="shared" si="62"/>
        <v/>
      </c>
      <c r="DC153" s="4" t="str">
        <f t="shared" si="62"/>
        <v/>
      </c>
      <c r="DD153" s="4" t="str">
        <f t="shared" si="62"/>
        <v/>
      </c>
      <c r="DE153" s="4" t="str">
        <f t="shared" si="62"/>
        <v/>
      </c>
      <c r="DF153" s="4" t="str">
        <f t="shared" si="62"/>
        <v/>
      </c>
    </row>
    <row r="154">
      <c r="A154" s="3" t="s">
        <v>155</v>
      </c>
      <c r="B154" s="2">
        <v>147.0</v>
      </c>
      <c r="C154" s="4">
        <f t="shared" si="2"/>
        <v>29</v>
      </c>
      <c r="D154" s="4">
        <f t="shared" si="3"/>
        <v>2</v>
      </c>
      <c r="E154" s="4">
        <f>IFERROR(__xludf.DUMMYFUNCTION("SPLIT(A154,"" "")"),21.0)</f>
        <v>21</v>
      </c>
      <c r="F154" s="4">
        <f>IFERROR(__xludf.DUMMYFUNCTION("""COMPUTED_VALUE"""),39.0)</f>
        <v>39</v>
      </c>
      <c r="G154" s="4">
        <f>IFERROR(__xludf.DUMMYFUNCTION("""COMPUTED_VALUE"""),94.0)</f>
        <v>94</v>
      </c>
      <c r="H154" s="4">
        <f>IFERROR(__xludf.DUMMYFUNCTION("""COMPUTED_VALUE"""),84.0)</f>
        <v>84</v>
      </c>
      <c r="I154" s="4">
        <f>IFERROR(__xludf.DUMMYFUNCTION("""COMPUTED_VALUE"""),46.0)</f>
        <v>46</v>
      </c>
      <c r="K154" s="6"/>
    </row>
    <row r="155">
      <c r="A155" s="3" t="s">
        <v>156</v>
      </c>
      <c r="B155" s="2">
        <v>148.0</v>
      </c>
      <c r="C155" s="4">
        <f t="shared" si="2"/>
        <v>29</v>
      </c>
      <c r="D155" s="4">
        <f t="shared" si="3"/>
        <v>3</v>
      </c>
      <c r="E155" s="4">
        <f>IFERROR(__xludf.DUMMYFUNCTION("SPLIT(A155,"" "")"),14.0)</f>
        <v>14</v>
      </c>
      <c r="F155" s="4">
        <f>IFERROR(__xludf.DUMMYFUNCTION("""COMPUTED_VALUE"""),29.0)</f>
        <v>29</v>
      </c>
      <c r="G155" s="4">
        <f>IFERROR(__xludf.DUMMYFUNCTION("""COMPUTED_VALUE"""),93.0)</f>
        <v>93</v>
      </c>
      <c r="H155" s="4">
        <f>IFERROR(__xludf.DUMMYFUNCTION("""COMPUTED_VALUE"""),31.0)</f>
        <v>31</v>
      </c>
      <c r="I155" s="4">
        <f>IFERROR(__xludf.DUMMYFUNCTION("""COMPUTED_VALUE"""),63.0)</f>
        <v>63</v>
      </c>
    </row>
    <row r="156">
      <c r="A156" s="3" t="s">
        <v>157</v>
      </c>
      <c r="B156" s="2">
        <v>149.0</v>
      </c>
      <c r="C156" s="4">
        <f t="shared" si="2"/>
        <v>29</v>
      </c>
      <c r="D156" s="4">
        <f t="shared" si="3"/>
        <v>4</v>
      </c>
      <c r="E156" s="4">
        <f>IFERROR(__xludf.DUMMYFUNCTION("SPLIT(A156,"" "")"),12.0)</f>
        <v>12</v>
      </c>
      <c r="F156" s="4">
        <f>IFERROR(__xludf.DUMMYFUNCTION("""COMPUTED_VALUE"""),72.0)</f>
        <v>72</v>
      </c>
      <c r="G156" s="4">
        <f>IFERROR(__xludf.DUMMYFUNCTION("""COMPUTED_VALUE"""),2.0)</f>
        <v>2</v>
      </c>
      <c r="H156" s="4">
        <f>IFERROR(__xludf.DUMMYFUNCTION("""COMPUTED_VALUE"""),98.0)</f>
        <v>98</v>
      </c>
      <c r="I156" s="4">
        <f>IFERROR(__xludf.DUMMYFUNCTION("""COMPUTED_VALUE"""),40.0)</f>
        <v>40</v>
      </c>
    </row>
    <row r="157">
      <c r="A157" s="3" t="s">
        <v>158</v>
      </c>
      <c r="B157" s="2">
        <v>150.0</v>
      </c>
      <c r="C157" s="4">
        <f t="shared" si="2"/>
        <v>30</v>
      </c>
      <c r="D157" s="4">
        <f t="shared" si="3"/>
        <v>0</v>
      </c>
      <c r="E157" s="4">
        <f>IFERROR(__xludf.DUMMYFUNCTION("SPLIT(A157,"" "")"),68.0)</f>
        <v>68</v>
      </c>
      <c r="F157" s="4">
        <f>IFERROR(__xludf.DUMMYFUNCTION("""COMPUTED_VALUE"""),32.0)</f>
        <v>32</v>
      </c>
      <c r="G157" s="4">
        <f>IFERROR(__xludf.DUMMYFUNCTION("""COMPUTED_VALUE"""),38.0)</f>
        <v>38</v>
      </c>
      <c r="H157" s="4">
        <f>IFERROR(__xludf.DUMMYFUNCTION("""COMPUTED_VALUE"""),58.0)</f>
        <v>58</v>
      </c>
      <c r="I157" s="4">
        <f>IFERROR(__xludf.DUMMYFUNCTION("""COMPUTED_VALUE"""),24.0)</f>
        <v>24</v>
      </c>
      <c r="K157" s="5" t="b">
        <f>BINGO(E157:I161,$K$6)</f>
        <v>0</v>
      </c>
      <c r="L157" s="5" t="b">
        <f t="shared" ref="L157:DF157" si="63">OR(K157, BINGO($E157:$I161,$K$6:L$6))</f>
        <v>0</v>
      </c>
      <c r="M157" s="5" t="b">
        <f t="shared" si="63"/>
        <v>0</v>
      </c>
      <c r="N157" s="5" t="b">
        <f t="shared" si="63"/>
        <v>0</v>
      </c>
      <c r="O157" s="5" t="b">
        <f t="shared" si="63"/>
        <v>0</v>
      </c>
      <c r="P157" s="5" t="b">
        <f t="shared" si="63"/>
        <v>0</v>
      </c>
      <c r="Q157" s="5" t="b">
        <f t="shared" si="63"/>
        <v>0</v>
      </c>
      <c r="R157" s="5" t="b">
        <f t="shared" si="63"/>
        <v>0</v>
      </c>
      <c r="S157" s="5" t="b">
        <f t="shared" si="63"/>
        <v>0</v>
      </c>
      <c r="T157" s="5" t="b">
        <f t="shared" si="63"/>
        <v>0</v>
      </c>
      <c r="U157" s="5" t="b">
        <f t="shared" si="63"/>
        <v>0</v>
      </c>
      <c r="V157" s="5" t="b">
        <f t="shared" si="63"/>
        <v>0</v>
      </c>
      <c r="W157" s="5" t="b">
        <f t="shared" si="63"/>
        <v>0</v>
      </c>
      <c r="X157" s="5" t="b">
        <f t="shared" si="63"/>
        <v>0</v>
      </c>
      <c r="Y157" s="5" t="b">
        <f t="shared" si="63"/>
        <v>0</v>
      </c>
      <c r="Z157" s="5" t="b">
        <f t="shared" si="63"/>
        <v>0</v>
      </c>
      <c r="AA157" s="5" t="b">
        <f t="shared" si="63"/>
        <v>0</v>
      </c>
      <c r="AB157" s="5" t="b">
        <f t="shared" si="63"/>
        <v>0</v>
      </c>
      <c r="AC157" s="5" t="b">
        <f t="shared" si="63"/>
        <v>0</v>
      </c>
      <c r="AD157" s="5" t="b">
        <f t="shared" si="63"/>
        <v>0</v>
      </c>
      <c r="AE157" s="5" t="b">
        <f t="shared" si="63"/>
        <v>0</v>
      </c>
      <c r="AF157" s="5" t="b">
        <f t="shared" si="63"/>
        <v>0</v>
      </c>
      <c r="AG157" s="5" t="b">
        <f t="shared" si="63"/>
        <v>0</v>
      </c>
      <c r="AH157" s="5" t="b">
        <f t="shared" si="63"/>
        <v>0</v>
      </c>
      <c r="AI157" s="5" t="b">
        <f t="shared" si="63"/>
        <v>0</v>
      </c>
      <c r="AJ157" s="5" t="b">
        <f t="shared" si="63"/>
        <v>0</v>
      </c>
      <c r="AK157" s="5" t="b">
        <f t="shared" si="63"/>
        <v>0</v>
      </c>
      <c r="AL157" s="5" t="b">
        <f t="shared" si="63"/>
        <v>0</v>
      </c>
      <c r="AM157" s="5" t="b">
        <f t="shared" si="63"/>
        <v>0</v>
      </c>
      <c r="AN157" s="5" t="b">
        <f t="shared" si="63"/>
        <v>0</v>
      </c>
      <c r="AO157" s="5" t="b">
        <f t="shared" si="63"/>
        <v>0</v>
      </c>
      <c r="AP157" s="5" t="b">
        <f t="shared" si="63"/>
        <v>0</v>
      </c>
      <c r="AQ157" s="5" t="b">
        <f t="shared" si="63"/>
        <v>0</v>
      </c>
      <c r="AR157" s="5" t="b">
        <f t="shared" si="63"/>
        <v>0</v>
      </c>
      <c r="AS157" s="5" t="b">
        <f t="shared" si="63"/>
        <v>0</v>
      </c>
      <c r="AT157" s="5" t="b">
        <f t="shared" si="63"/>
        <v>0</v>
      </c>
      <c r="AU157" s="5" t="b">
        <f t="shared" si="63"/>
        <v>0</v>
      </c>
      <c r="AV157" s="5" t="b">
        <f t="shared" si="63"/>
        <v>0</v>
      </c>
      <c r="AW157" s="5" t="b">
        <f t="shared" si="63"/>
        <v>0</v>
      </c>
      <c r="AX157" s="5" t="b">
        <f t="shared" si="63"/>
        <v>0</v>
      </c>
      <c r="AY157" s="5" t="b">
        <f t="shared" si="63"/>
        <v>0</v>
      </c>
      <c r="AZ157" s="5" t="b">
        <f t="shared" si="63"/>
        <v>0</v>
      </c>
      <c r="BA157" s="5" t="b">
        <f t="shared" si="63"/>
        <v>0</v>
      </c>
      <c r="BB157" s="5" t="b">
        <f t="shared" si="63"/>
        <v>0</v>
      </c>
      <c r="BC157" s="5" t="b">
        <f t="shared" si="63"/>
        <v>0</v>
      </c>
      <c r="BD157" s="5" t="b">
        <f t="shared" si="63"/>
        <v>0</v>
      </c>
      <c r="BE157" s="5" t="b">
        <f t="shared" si="63"/>
        <v>0</v>
      </c>
      <c r="BF157" s="5" t="b">
        <f t="shared" si="63"/>
        <v>0</v>
      </c>
      <c r="BG157" s="5" t="b">
        <f t="shared" si="63"/>
        <v>0</v>
      </c>
      <c r="BH157" s="5" t="b">
        <f t="shared" si="63"/>
        <v>0</v>
      </c>
      <c r="BI157" s="5" t="b">
        <f t="shared" si="63"/>
        <v>0</v>
      </c>
      <c r="BJ157" s="5" t="b">
        <f t="shared" si="63"/>
        <v>0</v>
      </c>
      <c r="BK157" s="5" t="b">
        <f t="shared" si="63"/>
        <v>0</v>
      </c>
      <c r="BL157" s="5" t="b">
        <f t="shared" si="63"/>
        <v>0</v>
      </c>
      <c r="BM157" s="5" t="b">
        <f t="shared" si="63"/>
        <v>0</v>
      </c>
      <c r="BN157" s="5" t="b">
        <f t="shared" si="63"/>
        <v>0</v>
      </c>
      <c r="BO157" s="5" t="b">
        <f t="shared" si="63"/>
        <v>1</v>
      </c>
      <c r="BP157" s="5" t="b">
        <f t="shared" si="63"/>
        <v>1</v>
      </c>
      <c r="BQ157" s="5" t="b">
        <f t="shared" si="63"/>
        <v>1</v>
      </c>
      <c r="BR157" s="5" t="b">
        <f t="shared" si="63"/>
        <v>1</v>
      </c>
      <c r="BS157" s="5" t="b">
        <f t="shared" si="63"/>
        <v>1</v>
      </c>
      <c r="BT157" s="5" t="b">
        <f t="shared" si="63"/>
        <v>1</v>
      </c>
      <c r="BU157" s="5" t="b">
        <f t="shared" si="63"/>
        <v>1</v>
      </c>
      <c r="BV157" s="5" t="b">
        <f t="shared" si="63"/>
        <v>1</v>
      </c>
      <c r="BW157" s="5" t="b">
        <f t="shared" si="63"/>
        <v>1</v>
      </c>
      <c r="BX157" s="5" t="b">
        <f t="shared" si="63"/>
        <v>1</v>
      </c>
      <c r="BY157" s="5" t="b">
        <f t="shared" si="63"/>
        <v>1</v>
      </c>
      <c r="BZ157" s="5" t="b">
        <f t="shared" si="63"/>
        <v>1</v>
      </c>
      <c r="CA157" s="5" t="b">
        <f t="shared" si="63"/>
        <v>1</v>
      </c>
      <c r="CB157" s="5" t="b">
        <f t="shared" si="63"/>
        <v>1</v>
      </c>
      <c r="CC157" s="5" t="b">
        <f t="shared" si="63"/>
        <v>1</v>
      </c>
      <c r="CD157" s="5" t="b">
        <f t="shared" si="63"/>
        <v>1</v>
      </c>
      <c r="CE157" s="5" t="b">
        <f t="shared" si="63"/>
        <v>1</v>
      </c>
      <c r="CF157" s="5" t="b">
        <f t="shared" si="63"/>
        <v>1</v>
      </c>
      <c r="CG157" s="5" t="b">
        <f t="shared" si="63"/>
        <v>1</v>
      </c>
      <c r="CH157" s="5" t="b">
        <f t="shared" si="63"/>
        <v>1</v>
      </c>
      <c r="CI157" s="5" t="b">
        <f t="shared" si="63"/>
        <v>1</v>
      </c>
      <c r="CJ157" s="5" t="b">
        <f t="shared" si="63"/>
        <v>1</v>
      </c>
      <c r="CK157" s="5" t="b">
        <f t="shared" si="63"/>
        <v>1</v>
      </c>
      <c r="CL157" s="5" t="b">
        <f t="shared" si="63"/>
        <v>1</v>
      </c>
      <c r="CM157" s="5" t="b">
        <f t="shared" si="63"/>
        <v>1</v>
      </c>
      <c r="CN157" s="5" t="b">
        <f t="shared" si="63"/>
        <v>1</v>
      </c>
      <c r="CO157" s="5" t="b">
        <f t="shared" si="63"/>
        <v>1</v>
      </c>
      <c r="CP157" s="5" t="b">
        <f t="shared" si="63"/>
        <v>1</v>
      </c>
      <c r="CQ157" s="5" t="b">
        <f t="shared" si="63"/>
        <v>1</v>
      </c>
      <c r="CR157" s="5" t="b">
        <f t="shared" si="63"/>
        <v>1</v>
      </c>
      <c r="CS157" s="5" t="b">
        <f t="shared" si="63"/>
        <v>1</v>
      </c>
      <c r="CT157" s="5" t="b">
        <f t="shared" si="63"/>
        <v>1</v>
      </c>
      <c r="CU157" s="5" t="b">
        <f t="shared" si="63"/>
        <v>1</v>
      </c>
      <c r="CV157" s="5" t="b">
        <f t="shared" si="63"/>
        <v>1</v>
      </c>
      <c r="CW157" s="5" t="b">
        <f t="shared" si="63"/>
        <v>1</v>
      </c>
      <c r="CX157" s="5" t="b">
        <f t="shared" si="63"/>
        <v>1</v>
      </c>
      <c r="CY157" s="5" t="b">
        <f t="shared" si="63"/>
        <v>1</v>
      </c>
      <c r="CZ157" s="5" t="b">
        <f t="shared" si="63"/>
        <v>1</v>
      </c>
      <c r="DA157" s="5" t="b">
        <f t="shared" si="63"/>
        <v>1</v>
      </c>
      <c r="DB157" s="5" t="b">
        <f t="shared" si="63"/>
        <v>1</v>
      </c>
      <c r="DC157" s="5" t="b">
        <f t="shared" si="63"/>
        <v>1</v>
      </c>
      <c r="DD157" s="5" t="b">
        <f t="shared" si="63"/>
        <v>1</v>
      </c>
      <c r="DE157" s="5" t="b">
        <f t="shared" si="63"/>
        <v>1</v>
      </c>
      <c r="DF157" s="5" t="b">
        <f t="shared" si="63"/>
        <v>1</v>
      </c>
    </row>
    <row r="158">
      <c r="A158" s="3" t="s">
        <v>159</v>
      </c>
      <c r="B158" s="2">
        <v>151.0</v>
      </c>
      <c r="C158" s="4">
        <f t="shared" si="2"/>
        <v>30</v>
      </c>
      <c r="D158" s="4">
        <f t="shared" si="3"/>
        <v>1</v>
      </c>
      <c r="E158" s="4">
        <f>IFERROR(__xludf.DUMMYFUNCTION("SPLIT(A158,"" "")"),61.0)</f>
        <v>61</v>
      </c>
      <c r="F158" s="4">
        <f>IFERROR(__xludf.DUMMYFUNCTION("""COMPUTED_VALUE"""),11.0)</f>
        <v>11</v>
      </c>
      <c r="G158" s="4">
        <f>IFERROR(__xludf.DUMMYFUNCTION("""COMPUTED_VALUE"""),76.0)</f>
        <v>76</v>
      </c>
      <c r="H158" s="4">
        <f>IFERROR(__xludf.DUMMYFUNCTION("""COMPUTED_VALUE"""),55.0)</f>
        <v>55</v>
      </c>
      <c r="I158" s="4">
        <f>IFERROR(__xludf.DUMMYFUNCTION("""COMPUTED_VALUE"""),39.0)</f>
        <v>39</v>
      </c>
      <c r="K158" s="4" t="str">
        <f>IF(K157,SUMOFUNMARKED(E157:I161,$K$6)*LASTCALLED($K$6),)</f>
        <v/>
      </c>
      <c r="L158" s="4" t="str">
        <f t="shared" ref="L158:DF158" si="64">IF(AND(L157,NOT(K157)),SUMOFUNMARKED($E157:$I161,$K$6:L$6)*LASTCALLED($K$6:L$6),)</f>
        <v/>
      </c>
      <c r="M158" s="4" t="str">
        <f t="shared" si="64"/>
        <v/>
      </c>
      <c r="N158" s="4" t="str">
        <f t="shared" si="64"/>
        <v/>
      </c>
      <c r="O158" s="4" t="str">
        <f t="shared" si="64"/>
        <v/>
      </c>
      <c r="P158" s="4" t="str">
        <f t="shared" si="64"/>
        <v/>
      </c>
      <c r="Q158" s="4" t="str">
        <f t="shared" si="64"/>
        <v/>
      </c>
      <c r="R158" s="4" t="str">
        <f t="shared" si="64"/>
        <v/>
      </c>
      <c r="S158" s="4" t="str">
        <f t="shared" si="64"/>
        <v/>
      </c>
      <c r="T158" s="4" t="str">
        <f t="shared" si="64"/>
        <v/>
      </c>
      <c r="U158" s="4" t="str">
        <f t="shared" si="64"/>
        <v/>
      </c>
      <c r="V158" s="4" t="str">
        <f t="shared" si="64"/>
        <v/>
      </c>
      <c r="W158" s="4" t="str">
        <f t="shared" si="64"/>
        <v/>
      </c>
      <c r="X158" s="4" t="str">
        <f t="shared" si="64"/>
        <v/>
      </c>
      <c r="Y158" s="4" t="str">
        <f t="shared" si="64"/>
        <v/>
      </c>
      <c r="Z158" s="4" t="str">
        <f t="shared" si="64"/>
        <v/>
      </c>
      <c r="AA158" s="4" t="str">
        <f t="shared" si="64"/>
        <v/>
      </c>
      <c r="AB158" s="4" t="str">
        <f t="shared" si="64"/>
        <v/>
      </c>
      <c r="AC158" s="4" t="str">
        <f t="shared" si="64"/>
        <v/>
      </c>
      <c r="AD158" s="4" t="str">
        <f t="shared" si="64"/>
        <v/>
      </c>
      <c r="AE158" s="4" t="str">
        <f t="shared" si="64"/>
        <v/>
      </c>
      <c r="AF158" s="4" t="str">
        <f t="shared" si="64"/>
        <v/>
      </c>
      <c r="AG158" s="4" t="str">
        <f t="shared" si="64"/>
        <v/>
      </c>
      <c r="AH158" s="4" t="str">
        <f t="shared" si="64"/>
        <v/>
      </c>
      <c r="AI158" s="4" t="str">
        <f t="shared" si="64"/>
        <v/>
      </c>
      <c r="AJ158" s="4" t="str">
        <f t="shared" si="64"/>
        <v/>
      </c>
      <c r="AK158" s="4" t="str">
        <f t="shared" si="64"/>
        <v/>
      </c>
      <c r="AL158" s="4" t="str">
        <f t="shared" si="64"/>
        <v/>
      </c>
      <c r="AM158" s="4" t="str">
        <f t="shared" si="64"/>
        <v/>
      </c>
      <c r="AN158" s="4" t="str">
        <f t="shared" si="64"/>
        <v/>
      </c>
      <c r="AO158" s="4" t="str">
        <f t="shared" si="64"/>
        <v/>
      </c>
      <c r="AP158" s="4" t="str">
        <f t="shared" si="64"/>
        <v/>
      </c>
      <c r="AQ158" s="4" t="str">
        <f t="shared" si="64"/>
        <v/>
      </c>
      <c r="AR158" s="4" t="str">
        <f t="shared" si="64"/>
        <v/>
      </c>
      <c r="AS158" s="4" t="str">
        <f t="shared" si="64"/>
        <v/>
      </c>
      <c r="AT158" s="4" t="str">
        <f t="shared" si="64"/>
        <v/>
      </c>
      <c r="AU158" s="4" t="str">
        <f t="shared" si="64"/>
        <v/>
      </c>
      <c r="AV158" s="4" t="str">
        <f t="shared" si="64"/>
        <v/>
      </c>
      <c r="AW158" s="4" t="str">
        <f t="shared" si="64"/>
        <v/>
      </c>
      <c r="AX158" s="4" t="str">
        <f t="shared" si="64"/>
        <v/>
      </c>
      <c r="AY158" s="4" t="str">
        <f t="shared" si="64"/>
        <v/>
      </c>
      <c r="AZ158" s="4" t="str">
        <f t="shared" si="64"/>
        <v/>
      </c>
      <c r="BA158" s="4" t="str">
        <f t="shared" si="64"/>
        <v/>
      </c>
      <c r="BB158" s="4" t="str">
        <f t="shared" si="64"/>
        <v/>
      </c>
      <c r="BC158" s="4" t="str">
        <f t="shared" si="64"/>
        <v/>
      </c>
      <c r="BD158" s="4" t="str">
        <f t="shared" si="64"/>
        <v/>
      </c>
      <c r="BE158" s="4" t="str">
        <f t="shared" si="64"/>
        <v/>
      </c>
      <c r="BF158" s="4" t="str">
        <f t="shared" si="64"/>
        <v/>
      </c>
      <c r="BG158" s="4" t="str">
        <f t="shared" si="64"/>
        <v/>
      </c>
      <c r="BH158" s="4" t="str">
        <f t="shared" si="64"/>
        <v/>
      </c>
      <c r="BI158" s="4" t="str">
        <f t="shared" si="64"/>
        <v/>
      </c>
      <c r="BJ158" s="4" t="str">
        <f t="shared" si="64"/>
        <v/>
      </c>
      <c r="BK158" s="4" t="str">
        <f t="shared" si="64"/>
        <v/>
      </c>
      <c r="BL158" s="4" t="str">
        <f t="shared" si="64"/>
        <v/>
      </c>
      <c r="BM158" s="4" t="str">
        <f t="shared" si="64"/>
        <v/>
      </c>
      <c r="BN158" s="4" t="str">
        <f t="shared" si="64"/>
        <v/>
      </c>
      <c r="BO158" s="4">
        <f t="shared" si="64"/>
        <v>5992</v>
      </c>
      <c r="BP158" s="4" t="str">
        <f t="shared" si="64"/>
        <v/>
      </c>
      <c r="BQ158" s="4" t="str">
        <f t="shared" si="64"/>
        <v/>
      </c>
      <c r="BR158" s="4" t="str">
        <f t="shared" si="64"/>
        <v/>
      </c>
      <c r="BS158" s="4" t="str">
        <f t="shared" si="64"/>
        <v/>
      </c>
      <c r="BT158" s="4" t="str">
        <f t="shared" si="64"/>
        <v/>
      </c>
      <c r="BU158" s="4" t="str">
        <f t="shared" si="64"/>
        <v/>
      </c>
      <c r="BV158" s="4" t="str">
        <f t="shared" si="64"/>
        <v/>
      </c>
      <c r="BW158" s="4" t="str">
        <f t="shared" si="64"/>
        <v/>
      </c>
      <c r="BX158" s="4" t="str">
        <f t="shared" si="64"/>
        <v/>
      </c>
      <c r="BY158" s="4" t="str">
        <f t="shared" si="64"/>
        <v/>
      </c>
      <c r="BZ158" s="4" t="str">
        <f t="shared" si="64"/>
        <v/>
      </c>
      <c r="CA158" s="4" t="str">
        <f t="shared" si="64"/>
        <v/>
      </c>
      <c r="CB158" s="4" t="str">
        <f t="shared" si="64"/>
        <v/>
      </c>
      <c r="CC158" s="4" t="str">
        <f t="shared" si="64"/>
        <v/>
      </c>
      <c r="CD158" s="4" t="str">
        <f t="shared" si="64"/>
        <v/>
      </c>
      <c r="CE158" s="4" t="str">
        <f t="shared" si="64"/>
        <v/>
      </c>
      <c r="CF158" s="4" t="str">
        <f t="shared" si="64"/>
        <v/>
      </c>
      <c r="CG158" s="4" t="str">
        <f t="shared" si="64"/>
        <v/>
      </c>
      <c r="CH158" s="4" t="str">
        <f t="shared" si="64"/>
        <v/>
      </c>
      <c r="CI158" s="4" t="str">
        <f t="shared" si="64"/>
        <v/>
      </c>
      <c r="CJ158" s="4" t="str">
        <f t="shared" si="64"/>
        <v/>
      </c>
      <c r="CK158" s="4" t="str">
        <f t="shared" si="64"/>
        <v/>
      </c>
      <c r="CL158" s="4" t="str">
        <f t="shared" si="64"/>
        <v/>
      </c>
      <c r="CM158" s="4" t="str">
        <f t="shared" si="64"/>
        <v/>
      </c>
      <c r="CN158" s="4" t="str">
        <f t="shared" si="64"/>
        <v/>
      </c>
      <c r="CO158" s="4" t="str">
        <f t="shared" si="64"/>
        <v/>
      </c>
      <c r="CP158" s="4" t="str">
        <f t="shared" si="64"/>
        <v/>
      </c>
      <c r="CQ158" s="4" t="str">
        <f t="shared" si="64"/>
        <v/>
      </c>
      <c r="CR158" s="4" t="str">
        <f t="shared" si="64"/>
        <v/>
      </c>
      <c r="CS158" s="4" t="str">
        <f t="shared" si="64"/>
        <v/>
      </c>
      <c r="CT158" s="4" t="str">
        <f t="shared" si="64"/>
        <v/>
      </c>
      <c r="CU158" s="4" t="str">
        <f t="shared" si="64"/>
        <v/>
      </c>
      <c r="CV158" s="4" t="str">
        <f t="shared" si="64"/>
        <v/>
      </c>
      <c r="CW158" s="4" t="str">
        <f t="shared" si="64"/>
        <v/>
      </c>
      <c r="CX158" s="4" t="str">
        <f t="shared" si="64"/>
        <v/>
      </c>
      <c r="CY158" s="4" t="str">
        <f t="shared" si="64"/>
        <v/>
      </c>
      <c r="CZ158" s="4" t="str">
        <f t="shared" si="64"/>
        <v/>
      </c>
      <c r="DA158" s="4" t="str">
        <f t="shared" si="64"/>
        <v/>
      </c>
      <c r="DB158" s="4" t="str">
        <f t="shared" si="64"/>
        <v/>
      </c>
      <c r="DC158" s="4" t="str">
        <f t="shared" si="64"/>
        <v/>
      </c>
      <c r="DD158" s="4" t="str">
        <f t="shared" si="64"/>
        <v/>
      </c>
      <c r="DE158" s="4" t="str">
        <f t="shared" si="64"/>
        <v/>
      </c>
      <c r="DF158" s="4" t="str">
        <f t="shared" si="64"/>
        <v/>
      </c>
    </row>
    <row r="159">
      <c r="A159" s="3" t="s">
        <v>160</v>
      </c>
      <c r="B159" s="2">
        <v>152.0</v>
      </c>
      <c r="C159" s="4">
        <f t="shared" si="2"/>
        <v>30</v>
      </c>
      <c r="D159" s="4">
        <f t="shared" si="3"/>
        <v>2</v>
      </c>
      <c r="E159" s="4">
        <f>IFERROR(__xludf.DUMMYFUNCTION("SPLIT(A159,"" "")"),6.0)</f>
        <v>6</v>
      </c>
      <c r="F159" s="4">
        <f>IFERROR(__xludf.DUMMYFUNCTION("""COMPUTED_VALUE"""),21.0)</f>
        <v>21</v>
      </c>
      <c r="G159" s="4">
        <f>IFERROR(__xludf.DUMMYFUNCTION("""COMPUTED_VALUE"""),31.0)</f>
        <v>31</v>
      </c>
      <c r="H159" s="4">
        <f>IFERROR(__xludf.DUMMYFUNCTION("""COMPUTED_VALUE"""),93.0)</f>
        <v>93</v>
      </c>
      <c r="I159" s="4">
        <f>IFERROR(__xludf.DUMMYFUNCTION("""COMPUTED_VALUE"""),99.0)</f>
        <v>99</v>
      </c>
      <c r="K159" s="6"/>
    </row>
    <row r="160">
      <c r="A160" s="3" t="s">
        <v>161</v>
      </c>
      <c r="B160" s="2">
        <v>153.0</v>
      </c>
      <c r="C160" s="4">
        <f t="shared" si="2"/>
        <v>30</v>
      </c>
      <c r="D160" s="4">
        <f t="shared" si="3"/>
        <v>3</v>
      </c>
      <c r="E160" s="4">
        <f>IFERROR(__xludf.DUMMYFUNCTION("SPLIT(A160,"" "")"),64.0)</f>
        <v>64</v>
      </c>
      <c r="F160" s="4">
        <f>IFERROR(__xludf.DUMMYFUNCTION("""COMPUTED_VALUE"""),75.0)</f>
        <v>75</v>
      </c>
      <c r="G160" s="4">
        <f>IFERROR(__xludf.DUMMYFUNCTION("""COMPUTED_VALUE"""),15.0)</f>
        <v>15</v>
      </c>
      <c r="H160" s="4">
        <f>IFERROR(__xludf.DUMMYFUNCTION("""COMPUTED_VALUE"""),62.0)</f>
        <v>62</v>
      </c>
      <c r="I160" s="4">
        <f>IFERROR(__xludf.DUMMYFUNCTION("""COMPUTED_VALUE"""),56.0)</f>
        <v>56</v>
      </c>
    </row>
    <row r="161">
      <c r="A161" s="3" t="s">
        <v>162</v>
      </c>
      <c r="B161" s="2">
        <v>154.0</v>
      </c>
      <c r="C161" s="4">
        <f t="shared" si="2"/>
        <v>30</v>
      </c>
      <c r="D161" s="4">
        <f t="shared" si="3"/>
        <v>4</v>
      </c>
      <c r="E161" s="4">
        <f>IFERROR(__xludf.DUMMYFUNCTION("SPLIT(A161,"" "")"),34.0)</f>
        <v>34</v>
      </c>
      <c r="F161" s="4">
        <f>IFERROR(__xludf.DUMMYFUNCTION("""COMPUTED_VALUE"""),12.0)</f>
        <v>12</v>
      </c>
      <c r="G161" s="4">
        <f>IFERROR(__xludf.DUMMYFUNCTION("""COMPUTED_VALUE"""),14.0)</f>
        <v>14</v>
      </c>
      <c r="H161" s="4">
        <f>IFERROR(__xludf.DUMMYFUNCTION("""COMPUTED_VALUE"""),73.0)</f>
        <v>73</v>
      </c>
      <c r="I161" s="4">
        <f>IFERROR(__xludf.DUMMYFUNCTION("""COMPUTED_VALUE"""),77.0)</f>
        <v>77</v>
      </c>
    </row>
    <row r="162">
      <c r="A162" s="3" t="s">
        <v>163</v>
      </c>
      <c r="B162" s="2">
        <v>155.0</v>
      </c>
      <c r="C162" s="4">
        <f t="shared" si="2"/>
        <v>31</v>
      </c>
      <c r="D162" s="4">
        <f t="shared" si="3"/>
        <v>0</v>
      </c>
      <c r="E162" s="4">
        <f>IFERROR(__xludf.DUMMYFUNCTION("SPLIT(A162,"" "")"),50.0)</f>
        <v>50</v>
      </c>
      <c r="F162" s="4">
        <f>IFERROR(__xludf.DUMMYFUNCTION("""COMPUTED_VALUE"""),24.0)</f>
        <v>24</v>
      </c>
      <c r="G162" s="4">
        <f>IFERROR(__xludf.DUMMYFUNCTION("""COMPUTED_VALUE"""),71.0)</f>
        <v>71</v>
      </c>
      <c r="H162" s="4">
        <f>IFERROR(__xludf.DUMMYFUNCTION("""COMPUTED_VALUE"""),22.0)</f>
        <v>22</v>
      </c>
      <c r="I162" s="4">
        <f>IFERROR(__xludf.DUMMYFUNCTION("""COMPUTED_VALUE"""),67.0)</f>
        <v>67</v>
      </c>
      <c r="K162" s="5" t="b">
        <f>BINGO(E162:I166,$K$6)</f>
        <v>0</v>
      </c>
      <c r="L162" s="5" t="b">
        <f t="shared" ref="L162:DF162" si="65">OR(K162, BINGO($E162:$I166,$K$6:L$6))</f>
        <v>0</v>
      </c>
      <c r="M162" s="5" t="b">
        <f t="shared" si="65"/>
        <v>0</v>
      </c>
      <c r="N162" s="5" t="b">
        <f t="shared" si="65"/>
        <v>0</v>
      </c>
      <c r="O162" s="5" t="b">
        <f t="shared" si="65"/>
        <v>0</v>
      </c>
      <c r="P162" s="5" t="b">
        <f t="shared" si="65"/>
        <v>0</v>
      </c>
      <c r="Q162" s="5" t="b">
        <f t="shared" si="65"/>
        <v>0</v>
      </c>
      <c r="R162" s="5" t="b">
        <f t="shared" si="65"/>
        <v>0</v>
      </c>
      <c r="S162" s="5" t="b">
        <f t="shared" si="65"/>
        <v>0</v>
      </c>
      <c r="T162" s="5" t="b">
        <f t="shared" si="65"/>
        <v>0</v>
      </c>
      <c r="U162" s="5" t="b">
        <f t="shared" si="65"/>
        <v>0</v>
      </c>
      <c r="V162" s="5" t="b">
        <f t="shared" si="65"/>
        <v>0</v>
      </c>
      <c r="W162" s="5" t="b">
        <f t="shared" si="65"/>
        <v>0</v>
      </c>
      <c r="X162" s="5" t="b">
        <f t="shared" si="65"/>
        <v>0</v>
      </c>
      <c r="Y162" s="5" t="b">
        <f t="shared" si="65"/>
        <v>0</v>
      </c>
      <c r="Z162" s="5" t="b">
        <f t="shared" si="65"/>
        <v>0</v>
      </c>
      <c r="AA162" s="5" t="b">
        <f t="shared" si="65"/>
        <v>0</v>
      </c>
      <c r="AB162" s="5" t="b">
        <f t="shared" si="65"/>
        <v>0</v>
      </c>
      <c r="AC162" s="5" t="b">
        <f t="shared" si="65"/>
        <v>0</v>
      </c>
      <c r="AD162" s="5" t="b">
        <f t="shared" si="65"/>
        <v>0</v>
      </c>
      <c r="AE162" s="5" t="b">
        <f t="shared" si="65"/>
        <v>0</v>
      </c>
      <c r="AF162" s="5" t="b">
        <f t="shared" si="65"/>
        <v>0</v>
      </c>
      <c r="AG162" s="5" t="b">
        <f t="shared" si="65"/>
        <v>0</v>
      </c>
      <c r="AH162" s="5" t="b">
        <f t="shared" si="65"/>
        <v>0</v>
      </c>
      <c r="AI162" s="5" t="b">
        <f t="shared" si="65"/>
        <v>0</v>
      </c>
      <c r="AJ162" s="5" t="b">
        <f t="shared" si="65"/>
        <v>0</v>
      </c>
      <c r="AK162" s="5" t="b">
        <f t="shared" si="65"/>
        <v>0</v>
      </c>
      <c r="AL162" s="5" t="b">
        <f t="shared" si="65"/>
        <v>0</v>
      </c>
      <c r="AM162" s="5" t="b">
        <f t="shared" si="65"/>
        <v>0</v>
      </c>
      <c r="AN162" s="5" t="b">
        <f t="shared" si="65"/>
        <v>0</v>
      </c>
      <c r="AO162" s="5" t="b">
        <f t="shared" si="65"/>
        <v>0</v>
      </c>
      <c r="AP162" s="5" t="b">
        <f t="shared" si="65"/>
        <v>0</v>
      </c>
      <c r="AQ162" s="5" t="b">
        <f t="shared" si="65"/>
        <v>0</v>
      </c>
      <c r="AR162" s="5" t="b">
        <f t="shared" si="65"/>
        <v>0</v>
      </c>
      <c r="AS162" s="5" t="b">
        <f t="shared" si="65"/>
        <v>0</v>
      </c>
      <c r="AT162" s="5" t="b">
        <f t="shared" si="65"/>
        <v>0</v>
      </c>
      <c r="AU162" s="5" t="b">
        <f t="shared" si="65"/>
        <v>0</v>
      </c>
      <c r="AV162" s="5" t="b">
        <f t="shared" si="65"/>
        <v>0</v>
      </c>
      <c r="AW162" s="5" t="b">
        <f t="shared" si="65"/>
        <v>0</v>
      </c>
      <c r="AX162" s="5" t="b">
        <f t="shared" si="65"/>
        <v>0</v>
      </c>
      <c r="AY162" s="5" t="b">
        <f t="shared" si="65"/>
        <v>0</v>
      </c>
      <c r="AZ162" s="5" t="b">
        <f t="shared" si="65"/>
        <v>0</v>
      </c>
      <c r="BA162" s="5" t="b">
        <f t="shared" si="65"/>
        <v>0</v>
      </c>
      <c r="BB162" s="5" t="b">
        <f t="shared" si="65"/>
        <v>0</v>
      </c>
      <c r="BC162" s="5" t="b">
        <f t="shared" si="65"/>
        <v>0</v>
      </c>
      <c r="BD162" s="5" t="b">
        <f t="shared" si="65"/>
        <v>0</v>
      </c>
      <c r="BE162" s="5" t="b">
        <f t="shared" si="65"/>
        <v>0</v>
      </c>
      <c r="BF162" s="5" t="b">
        <f t="shared" si="65"/>
        <v>0</v>
      </c>
      <c r="BG162" s="5" t="b">
        <f t="shared" si="65"/>
        <v>0</v>
      </c>
      <c r="BH162" s="5" t="b">
        <f t="shared" si="65"/>
        <v>0</v>
      </c>
      <c r="BI162" s="5" t="b">
        <f t="shared" si="65"/>
        <v>0</v>
      </c>
      <c r="BJ162" s="5" t="b">
        <f t="shared" si="65"/>
        <v>0</v>
      </c>
      <c r="BK162" s="5" t="b">
        <f t="shared" si="65"/>
        <v>0</v>
      </c>
      <c r="BL162" s="5" t="b">
        <f t="shared" si="65"/>
        <v>0</v>
      </c>
      <c r="BM162" s="5" t="b">
        <f t="shared" si="65"/>
        <v>0</v>
      </c>
      <c r="BN162" s="5" t="b">
        <f t="shared" si="65"/>
        <v>0</v>
      </c>
      <c r="BO162" s="5" t="b">
        <f t="shared" si="65"/>
        <v>0</v>
      </c>
      <c r="BP162" s="5" t="b">
        <f t="shared" si="65"/>
        <v>0</v>
      </c>
      <c r="BQ162" s="5" t="b">
        <f t="shared" si="65"/>
        <v>0</v>
      </c>
      <c r="BR162" s="5" t="b">
        <f t="shared" si="65"/>
        <v>0</v>
      </c>
      <c r="BS162" s="5" t="b">
        <f t="shared" si="65"/>
        <v>0</v>
      </c>
      <c r="BT162" s="5" t="b">
        <f t="shared" si="65"/>
        <v>0</v>
      </c>
      <c r="BU162" s="5" t="b">
        <f t="shared" si="65"/>
        <v>0</v>
      </c>
      <c r="BV162" s="5" t="b">
        <f t="shared" si="65"/>
        <v>0</v>
      </c>
      <c r="BW162" s="5" t="b">
        <f t="shared" si="65"/>
        <v>0</v>
      </c>
      <c r="BX162" s="5" t="b">
        <f t="shared" si="65"/>
        <v>0</v>
      </c>
      <c r="BY162" s="5" t="b">
        <f t="shared" si="65"/>
        <v>0</v>
      </c>
      <c r="BZ162" s="5" t="b">
        <f t="shared" si="65"/>
        <v>0</v>
      </c>
      <c r="CA162" s="5" t="b">
        <f t="shared" si="65"/>
        <v>0</v>
      </c>
      <c r="CB162" s="5" t="b">
        <f t="shared" si="65"/>
        <v>0</v>
      </c>
      <c r="CC162" s="5" t="b">
        <f t="shared" si="65"/>
        <v>0</v>
      </c>
      <c r="CD162" s="5" t="b">
        <f t="shared" si="65"/>
        <v>0</v>
      </c>
      <c r="CE162" s="5" t="b">
        <f t="shared" si="65"/>
        <v>0</v>
      </c>
      <c r="CF162" s="5" t="b">
        <f t="shared" si="65"/>
        <v>0</v>
      </c>
      <c r="CG162" s="5" t="b">
        <f t="shared" si="65"/>
        <v>0</v>
      </c>
      <c r="CH162" s="5" t="b">
        <f t="shared" si="65"/>
        <v>0</v>
      </c>
      <c r="CI162" s="5" t="b">
        <f t="shared" si="65"/>
        <v>1</v>
      </c>
      <c r="CJ162" s="5" t="b">
        <f t="shared" si="65"/>
        <v>1</v>
      </c>
      <c r="CK162" s="5" t="b">
        <f t="shared" si="65"/>
        <v>1</v>
      </c>
      <c r="CL162" s="5" t="b">
        <f t="shared" si="65"/>
        <v>1</v>
      </c>
      <c r="CM162" s="5" t="b">
        <f t="shared" si="65"/>
        <v>1</v>
      </c>
      <c r="CN162" s="5" t="b">
        <f t="shared" si="65"/>
        <v>1</v>
      </c>
      <c r="CO162" s="5" t="b">
        <f t="shared" si="65"/>
        <v>1</v>
      </c>
      <c r="CP162" s="5" t="b">
        <f t="shared" si="65"/>
        <v>1</v>
      </c>
      <c r="CQ162" s="5" t="b">
        <f t="shared" si="65"/>
        <v>1</v>
      </c>
      <c r="CR162" s="5" t="b">
        <f t="shared" si="65"/>
        <v>1</v>
      </c>
      <c r="CS162" s="5" t="b">
        <f t="shared" si="65"/>
        <v>1</v>
      </c>
      <c r="CT162" s="5" t="b">
        <f t="shared" si="65"/>
        <v>1</v>
      </c>
      <c r="CU162" s="5" t="b">
        <f t="shared" si="65"/>
        <v>1</v>
      </c>
      <c r="CV162" s="5" t="b">
        <f t="shared" si="65"/>
        <v>1</v>
      </c>
      <c r="CW162" s="5" t="b">
        <f t="shared" si="65"/>
        <v>1</v>
      </c>
      <c r="CX162" s="5" t="b">
        <f t="shared" si="65"/>
        <v>1</v>
      </c>
      <c r="CY162" s="5" t="b">
        <f t="shared" si="65"/>
        <v>1</v>
      </c>
      <c r="CZ162" s="5" t="b">
        <f t="shared" si="65"/>
        <v>1</v>
      </c>
      <c r="DA162" s="5" t="b">
        <f t="shared" si="65"/>
        <v>1</v>
      </c>
      <c r="DB162" s="5" t="b">
        <f t="shared" si="65"/>
        <v>1</v>
      </c>
      <c r="DC162" s="5" t="b">
        <f t="shared" si="65"/>
        <v>1</v>
      </c>
      <c r="DD162" s="5" t="b">
        <f t="shared" si="65"/>
        <v>1</v>
      </c>
      <c r="DE162" s="5" t="b">
        <f t="shared" si="65"/>
        <v>1</v>
      </c>
      <c r="DF162" s="5" t="b">
        <f t="shared" si="65"/>
        <v>1</v>
      </c>
    </row>
    <row r="163">
      <c r="A163" s="3" t="s">
        <v>164</v>
      </c>
      <c r="B163" s="2">
        <v>156.0</v>
      </c>
      <c r="C163" s="4">
        <f t="shared" si="2"/>
        <v>31</v>
      </c>
      <c r="D163" s="4">
        <f t="shared" si="3"/>
        <v>1</v>
      </c>
      <c r="E163" s="4">
        <f>IFERROR(__xludf.DUMMYFUNCTION("SPLIT(A163,"" "")"),18.0)</f>
        <v>18</v>
      </c>
      <c r="F163" s="4">
        <f>IFERROR(__xludf.DUMMYFUNCTION("""COMPUTED_VALUE"""),80.0)</f>
        <v>80</v>
      </c>
      <c r="G163" s="4">
        <f>IFERROR(__xludf.DUMMYFUNCTION("""COMPUTED_VALUE"""),89.0)</f>
        <v>89</v>
      </c>
      <c r="H163" s="4">
        <f>IFERROR(__xludf.DUMMYFUNCTION("""COMPUTED_VALUE"""),51.0)</f>
        <v>51</v>
      </c>
      <c r="I163" s="4">
        <f>IFERROR(__xludf.DUMMYFUNCTION("""COMPUTED_VALUE"""),90.0)</f>
        <v>90</v>
      </c>
      <c r="K163" s="4" t="str">
        <f>IF(K162,SUMOFUNMARKED(E162:I166,$K$6)*LASTCALLED($K$6),)</f>
        <v/>
      </c>
      <c r="L163" s="4" t="str">
        <f t="shared" ref="L163:DF163" si="66">IF(AND(L162,NOT(K162)),SUMOFUNMARKED($E162:$I166,$K$6:L$6)*LASTCALLED($K$6:L$6),)</f>
        <v/>
      </c>
      <c r="M163" s="4" t="str">
        <f t="shared" si="66"/>
        <v/>
      </c>
      <c r="N163" s="4" t="str">
        <f t="shared" si="66"/>
        <v/>
      </c>
      <c r="O163" s="4" t="str">
        <f t="shared" si="66"/>
        <v/>
      </c>
      <c r="P163" s="4" t="str">
        <f t="shared" si="66"/>
        <v/>
      </c>
      <c r="Q163" s="4" t="str">
        <f t="shared" si="66"/>
        <v/>
      </c>
      <c r="R163" s="4" t="str">
        <f t="shared" si="66"/>
        <v/>
      </c>
      <c r="S163" s="4" t="str">
        <f t="shared" si="66"/>
        <v/>
      </c>
      <c r="T163" s="4" t="str">
        <f t="shared" si="66"/>
        <v/>
      </c>
      <c r="U163" s="4" t="str">
        <f t="shared" si="66"/>
        <v/>
      </c>
      <c r="V163" s="4" t="str">
        <f t="shared" si="66"/>
        <v/>
      </c>
      <c r="W163" s="4" t="str">
        <f t="shared" si="66"/>
        <v/>
      </c>
      <c r="X163" s="4" t="str">
        <f t="shared" si="66"/>
        <v/>
      </c>
      <c r="Y163" s="4" t="str">
        <f t="shared" si="66"/>
        <v/>
      </c>
      <c r="Z163" s="4" t="str">
        <f t="shared" si="66"/>
        <v/>
      </c>
      <c r="AA163" s="4" t="str">
        <f t="shared" si="66"/>
        <v/>
      </c>
      <c r="AB163" s="4" t="str">
        <f t="shared" si="66"/>
        <v/>
      </c>
      <c r="AC163" s="4" t="str">
        <f t="shared" si="66"/>
        <v/>
      </c>
      <c r="AD163" s="4" t="str">
        <f t="shared" si="66"/>
        <v/>
      </c>
      <c r="AE163" s="4" t="str">
        <f t="shared" si="66"/>
        <v/>
      </c>
      <c r="AF163" s="4" t="str">
        <f t="shared" si="66"/>
        <v/>
      </c>
      <c r="AG163" s="4" t="str">
        <f t="shared" si="66"/>
        <v/>
      </c>
      <c r="AH163" s="4" t="str">
        <f t="shared" si="66"/>
        <v/>
      </c>
      <c r="AI163" s="4" t="str">
        <f t="shared" si="66"/>
        <v/>
      </c>
      <c r="AJ163" s="4" t="str">
        <f t="shared" si="66"/>
        <v/>
      </c>
      <c r="AK163" s="4" t="str">
        <f t="shared" si="66"/>
        <v/>
      </c>
      <c r="AL163" s="4" t="str">
        <f t="shared" si="66"/>
        <v/>
      </c>
      <c r="AM163" s="4" t="str">
        <f t="shared" si="66"/>
        <v/>
      </c>
      <c r="AN163" s="4" t="str">
        <f t="shared" si="66"/>
        <v/>
      </c>
      <c r="AO163" s="4" t="str">
        <f t="shared" si="66"/>
        <v/>
      </c>
      <c r="AP163" s="4" t="str">
        <f t="shared" si="66"/>
        <v/>
      </c>
      <c r="AQ163" s="4" t="str">
        <f t="shared" si="66"/>
        <v/>
      </c>
      <c r="AR163" s="4" t="str">
        <f t="shared" si="66"/>
        <v/>
      </c>
      <c r="AS163" s="4" t="str">
        <f t="shared" si="66"/>
        <v/>
      </c>
      <c r="AT163" s="4" t="str">
        <f t="shared" si="66"/>
        <v/>
      </c>
      <c r="AU163" s="4" t="str">
        <f t="shared" si="66"/>
        <v/>
      </c>
      <c r="AV163" s="4" t="str">
        <f t="shared" si="66"/>
        <v/>
      </c>
      <c r="AW163" s="4" t="str">
        <f t="shared" si="66"/>
        <v/>
      </c>
      <c r="AX163" s="4" t="str">
        <f t="shared" si="66"/>
        <v/>
      </c>
      <c r="AY163" s="4" t="str">
        <f t="shared" si="66"/>
        <v/>
      </c>
      <c r="AZ163" s="4" t="str">
        <f t="shared" si="66"/>
        <v/>
      </c>
      <c r="BA163" s="4" t="str">
        <f t="shared" si="66"/>
        <v/>
      </c>
      <c r="BB163" s="4" t="str">
        <f t="shared" si="66"/>
        <v/>
      </c>
      <c r="BC163" s="4" t="str">
        <f t="shared" si="66"/>
        <v/>
      </c>
      <c r="BD163" s="4" t="str">
        <f t="shared" si="66"/>
        <v/>
      </c>
      <c r="BE163" s="4" t="str">
        <f t="shared" si="66"/>
        <v/>
      </c>
      <c r="BF163" s="4" t="str">
        <f t="shared" si="66"/>
        <v/>
      </c>
      <c r="BG163" s="4" t="str">
        <f t="shared" si="66"/>
        <v/>
      </c>
      <c r="BH163" s="4" t="str">
        <f t="shared" si="66"/>
        <v/>
      </c>
      <c r="BI163" s="4" t="str">
        <f t="shared" si="66"/>
        <v/>
      </c>
      <c r="BJ163" s="4" t="str">
        <f t="shared" si="66"/>
        <v/>
      </c>
      <c r="BK163" s="4" t="str">
        <f t="shared" si="66"/>
        <v/>
      </c>
      <c r="BL163" s="4" t="str">
        <f t="shared" si="66"/>
        <v/>
      </c>
      <c r="BM163" s="4" t="str">
        <f t="shared" si="66"/>
        <v/>
      </c>
      <c r="BN163" s="4" t="str">
        <f t="shared" si="66"/>
        <v/>
      </c>
      <c r="BO163" s="4" t="str">
        <f t="shared" si="66"/>
        <v/>
      </c>
      <c r="BP163" s="4" t="str">
        <f t="shared" si="66"/>
        <v/>
      </c>
      <c r="BQ163" s="4" t="str">
        <f t="shared" si="66"/>
        <v/>
      </c>
      <c r="BR163" s="4" t="str">
        <f t="shared" si="66"/>
        <v/>
      </c>
      <c r="BS163" s="4" t="str">
        <f t="shared" si="66"/>
        <v/>
      </c>
      <c r="BT163" s="4" t="str">
        <f t="shared" si="66"/>
        <v/>
      </c>
      <c r="BU163" s="4" t="str">
        <f t="shared" si="66"/>
        <v/>
      </c>
      <c r="BV163" s="4" t="str">
        <f t="shared" si="66"/>
        <v/>
      </c>
      <c r="BW163" s="4" t="str">
        <f t="shared" si="66"/>
        <v/>
      </c>
      <c r="BX163" s="4" t="str">
        <f t="shared" si="66"/>
        <v/>
      </c>
      <c r="BY163" s="4" t="str">
        <f t="shared" si="66"/>
        <v/>
      </c>
      <c r="BZ163" s="4" t="str">
        <f t="shared" si="66"/>
        <v/>
      </c>
      <c r="CA163" s="4" t="str">
        <f t="shared" si="66"/>
        <v/>
      </c>
      <c r="CB163" s="4" t="str">
        <f t="shared" si="66"/>
        <v/>
      </c>
      <c r="CC163" s="4" t="str">
        <f t="shared" si="66"/>
        <v/>
      </c>
      <c r="CD163" s="4" t="str">
        <f t="shared" si="66"/>
        <v/>
      </c>
      <c r="CE163" s="4" t="str">
        <f t="shared" si="66"/>
        <v/>
      </c>
      <c r="CF163" s="4" t="str">
        <f t="shared" si="66"/>
        <v/>
      </c>
      <c r="CG163" s="4" t="str">
        <f t="shared" si="66"/>
        <v/>
      </c>
      <c r="CH163" s="4" t="str">
        <f t="shared" si="66"/>
        <v/>
      </c>
      <c r="CI163" s="4">
        <f t="shared" si="66"/>
        <v>26775</v>
      </c>
      <c r="CJ163" s="4" t="str">
        <f t="shared" si="66"/>
        <v/>
      </c>
      <c r="CK163" s="4" t="str">
        <f t="shared" si="66"/>
        <v/>
      </c>
      <c r="CL163" s="4" t="str">
        <f t="shared" si="66"/>
        <v/>
      </c>
      <c r="CM163" s="4" t="str">
        <f t="shared" si="66"/>
        <v/>
      </c>
      <c r="CN163" s="4" t="str">
        <f t="shared" si="66"/>
        <v/>
      </c>
      <c r="CO163" s="4" t="str">
        <f t="shared" si="66"/>
        <v/>
      </c>
      <c r="CP163" s="4" t="str">
        <f t="shared" si="66"/>
        <v/>
      </c>
      <c r="CQ163" s="4" t="str">
        <f t="shared" si="66"/>
        <v/>
      </c>
      <c r="CR163" s="4" t="str">
        <f t="shared" si="66"/>
        <v/>
      </c>
      <c r="CS163" s="4" t="str">
        <f t="shared" si="66"/>
        <v/>
      </c>
      <c r="CT163" s="4" t="str">
        <f t="shared" si="66"/>
        <v/>
      </c>
      <c r="CU163" s="4" t="str">
        <f t="shared" si="66"/>
        <v/>
      </c>
      <c r="CV163" s="4" t="str">
        <f t="shared" si="66"/>
        <v/>
      </c>
      <c r="CW163" s="4" t="str">
        <f t="shared" si="66"/>
        <v/>
      </c>
      <c r="CX163" s="4" t="str">
        <f t="shared" si="66"/>
        <v/>
      </c>
      <c r="CY163" s="4" t="str">
        <f t="shared" si="66"/>
        <v/>
      </c>
      <c r="CZ163" s="4" t="str">
        <f t="shared" si="66"/>
        <v/>
      </c>
      <c r="DA163" s="4" t="str">
        <f t="shared" si="66"/>
        <v/>
      </c>
      <c r="DB163" s="4" t="str">
        <f t="shared" si="66"/>
        <v/>
      </c>
      <c r="DC163" s="4" t="str">
        <f t="shared" si="66"/>
        <v/>
      </c>
      <c r="DD163" s="4" t="str">
        <f t="shared" si="66"/>
        <v/>
      </c>
      <c r="DE163" s="4" t="str">
        <f t="shared" si="66"/>
        <v/>
      </c>
      <c r="DF163" s="4" t="str">
        <f t="shared" si="66"/>
        <v/>
      </c>
    </row>
    <row r="164">
      <c r="A164" s="3" t="s">
        <v>165</v>
      </c>
      <c r="B164" s="2">
        <v>157.0</v>
      </c>
      <c r="C164" s="4">
        <f t="shared" si="2"/>
        <v>31</v>
      </c>
      <c r="D164" s="4">
        <f t="shared" si="3"/>
        <v>2</v>
      </c>
      <c r="E164" s="4">
        <f>IFERROR(__xludf.DUMMYFUNCTION("SPLIT(A164,"" "")"),54.0)</f>
        <v>54</v>
      </c>
      <c r="F164" s="4">
        <f>IFERROR(__xludf.DUMMYFUNCTION("""COMPUTED_VALUE"""),64.0)</f>
        <v>64</v>
      </c>
      <c r="G164" s="4">
        <f>IFERROR(__xludf.DUMMYFUNCTION("""COMPUTED_VALUE"""),31.0)</f>
        <v>31</v>
      </c>
      <c r="H164" s="4">
        <f>IFERROR(__xludf.DUMMYFUNCTION("""COMPUTED_VALUE"""),19.0)</f>
        <v>19</v>
      </c>
      <c r="I164" s="4">
        <f>IFERROR(__xludf.DUMMYFUNCTION("""COMPUTED_VALUE"""),44.0)</f>
        <v>44</v>
      </c>
      <c r="K164" s="6"/>
    </row>
    <row r="165">
      <c r="A165" s="3" t="s">
        <v>166</v>
      </c>
      <c r="B165" s="2">
        <v>158.0</v>
      </c>
      <c r="C165" s="4">
        <f t="shared" si="2"/>
        <v>31</v>
      </c>
      <c r="D165" s="4">
        <f t="shared" si="3"/>
        <v>3</v>
      </c>
      <c r="E165" s="4">
        <f>IFERROR(__xludf.DUMMYFUNCTION("SPLIT(A165,"" "")"),61.0)</f>
        <v>61</v>
      </c>
      <c r="F165" s="4">
        <f>IFERROR(__xludf.DUMMYFUNCTION("""COMPUTED_VALUE"""),88.0)</f>
        <v>88</v>
      </c>
      <c r="G165" s="4">
        <f>IFERROR(__xludf.DUMMYFUNCTION("""COMPUTED_VALUE"""),85.0)</f>
        <v>85</v>
      </c>
      <c r="H165" s="4">
        <f>IFERROR(__xludf.DUMMYFUNCTION("""COMPUTED_VALUE"""),25.0)</f>
        <v>25</v>
      </c>
      <c r="I165" s="4">
        <f>IFERROR(__xludf.DUMMYFUNCTION("""COMPUTED_VALUE"""),98.0)</f>
        <v>98</v>
      </c>
    </row>
    <row r="166">
      <c r="A166" s="3" t="s">
        <v>167</v>
      </c>
      <c r="B166" s="2">
        <v>159.0</v>
      </c>
      <c r="C166" s="4">
        <f t="shared" si="2"/>
        <v>31</v>
      </c>
      <c r="D166" s="4">
        <f t="shared" si="3"/>
        <v>4</v>
      </c>
      <c r="E166" s="4">
        <f>IFERROR(__xludf.DUMMYFUNCTION("SPLIT(A166,"" "")"),73.0)</f>
        <v>73</v>
      </c>
      <c r="F166" s="4">
        <f>IFERROR(__xludf.DUMMYFUNCTION("""COMPUTED_VALUE"""),69.0)</f>
        <v>69</v>
      </c>
      <c r="G166" s="4">
        <f>IFERROR(__xludf.DUMMYFUNCTION("""COMPUTED_VALUE"""),37.0)</f>
        <v>37</v>
      </c>
      <c r="H166" s="4">
        <f>IFERROR(__xludf.DUMMYFUNCTION("""COMPUTED_VALUE"""),72.0)</f>
        <v>72</v>
      </c>
      <c r="I166" s="4">
        <f>IFERROR(__xludf.DUMMYFUNCTION("""COMPUTED_VALUE"""),39.0)</f>
        <v>39</v>
      </c>
    </row>
    <row r="167">
      <c r="A167" s="3" t="s">
        <v>168</v>
      </c>
      <c r="B167" s="2">
        <v>160.0</v>
      </c>
      <c r="C167" s="4">
        <f t="shared" si="2"/>
        <v>32</v>
      </c>
      <c r="D167" s="4">
        <f t="shared" si="3"/>
        <v>0</v>
      </c>
      <c r="E167" s="4">
        <f>IFERROR(__xludf.DUMMYFUNCTION("SPLIT(A167,"" "")"),79.0)</f>
        <v>79</v>
      </c>
      <c r="F167" s="4">
        <f>IFERROR(__xludf.DUMMYFUNCTION("""COMPUTED_VALUE"""),2.0)</f>
        <v>2</v>
      </c>
      <c r="G167" s="4">
        <f>IFERROR(__xludf.DUMMYFUNCTION("""COMPUTED_VALUE"""),62.0)</f>
        <v>62</v>
      </c>
      <c r="H167" s="4">
        <f>IFERROR(__xludf.DUMMYFUNCTION("""COMPUTED_VALUE"""),91.0)</f>
        <v>91</v>
      </c>
      <c r="I167" s="4">
        <f>IFERROR(__xludf.DUMMYFUNCTION("""COMPUTED_VALUE"""),97.0)</f>
        <v>97</v>
      </c>
      <c r="K167" s="5" t="b">
        <f>BINGO(E167:I171,$K$6)</f>
        <v>0</v>
      </c>
      <c r="L167" s="5" t="b">
        <f t="shared" ref="L167:DF167" si="67">OR(K167, BINGO($E167:$I171,$K$6:L$6))</f>
        <v>0</v>
      </c>
      <c r="M167" s="5" t="b">
        <f t="shared" si="67"/>
        <v>0</v>
      </c>
      <c r="N167" s="5" t="b">
        <f t="shared" si="67"/>
        <v>0</v>
      </c>
      <c r="O167" s="5" t="b">
        <f t="shared" si="67"/>
        <v>0</v>
      </c>
      <c r="P167" s="5" t="b">
        <f t="shared" si="67"/>
        <v>0</v>
      </c>
      <c r="Q167" s="5" t="b">
        <f t="shared" si="67"/>
        <v>0</v>
      </c>
      <c r="R167" s="5" t="b">
        <f t="shared" si="67"/>
        <v>0</v>
      </c>
      <c r="S167" s="5" t="b">
        <f t="shared" si="67"/>
        <v>0</v>
      </c>
      <c r="T167" s="5" t="b">
        <f t="shared" si="67"/>
        <v>0</v>
      </c>
      <c r="U167" s="5" t="b">
        <f t="shared" si="67"/>
        <v>0</v>
      </c>
      <c r="V167" s="5" t="b">
        <f t="shared" si="67"/>
        <v>0</v>
      </c>
      <c r="W167" s="5" t="b">
        <f t="shared" si="67"/>
        <v>0</v>
      </c>
      <c r="X167" s="5" t="b">
        <f t="shared" si="67"/>
        <v>0</v>
      </c>
      <c r="Y167" s="5" t="b">
        <f t="shared" si="67"/>
        <v>0</v>
      </c>
      <c r="Z167" s="5" t="b">
        <f t="shared" si="67"/>
        <v>0</v>
      </c>
      <c r="AA167" s="5" t="b">
        <f t="shared" si="67"/>
        <v>0</v>
      </c>
      <c r="AB167" s="5" t="b">
        <f t="shared" si="67"/>
        <v>0</v>
      </c>
      <c r="AC167" s="5" t="b">
        <f t="shared" si="67"/>
        <v>0</v>
      </c>
      <c r="AD167" s="5" t="b">
        <f t="shared" si="67"/>
        <v>0</v>
      </c>
      <c r="AE167" s="5" t="b">
        <f t="shared" si="67"/>
        <v>0</v>
      </c>
      <c r="AF167" s="5" t="b">
        <f t="shared" si="67"/>
        <v>0</v>
      </c>
      <c r="AG167" s="5" t="b">
        <f t="shared" si="67"/>
        <v>0</v>
      </c>
      <c r="AH167" s="5" t="b">
        <f t="shared" si="67"/>
        <v>0</v>
      </c>
      <c r="AI167" s="5" t="b">
        <f t="shared" si="67"/>
        <v>0</v>
      </c>
      <c r="AJ167" s="5" t="b">
        <f t="shared" si="67"/>
        <v>0</v>
      </c>
      <c r="AK167" s="5" t="b">
        <f t="shared" si="67"/>
        <v>0</v>
      </c>
      <c r="AL167" s="5" t="b">
        <f t="shared" si="67"/>
        <v>0</v>
      </c>
      <c r="AM167" s="5" t="b">
        <f t="shared" si="67"/>
        <v>0</v>
      </c>
      <c r="AN167" s="5" t="b">
        <f t="shared" si="67"/>
        <v>0</v>
      </c>
      <c r="AO167" s="5" t="b">
        <f t="shared" si="67"/>
        <v>0</v>
      </c>
      <c r="AP167" s="5" t="b">
        <f t="shared" si="67"/>
        <v>0</v>
      </c>
      <c r="AQ167" s="5" t="b">
        <f t="shared" si="67"/>
        <v>0</v>
      </c>
      <c r="AR167" s="5" t="b">
        <f t="shared" si="67"/>
        <v>0</v>
      </c>
      <c r="AS167" s="5" t="b">
        <f t="shared" si="67"/>
        <v>0</v>
      </c>
      <c r="AT167" s="5" t="b">
        <f t="shared" si="67"/>
        <v>0</v>
      </c>
      <c r="AU167" s="5" t="b">
        <f t="shared" si="67"/>
        <v>0</v>
      </c>
      <c r="AV167" s="5" t="b">
        <f t="shared" si="67"/>
        <v>0</v>
      </c>
      <c r="AW167" s="5" t="b">
        <f t="shared" si="67"/>
        <v>0</v>
      </c>
      <c r="AX167" s="5" t="b">
        <f t="shared" si="67"/>
        <v>0</v>
      </c>
      <c r="AY167" s="5" t="b">
        <f t="shared" si="67"/>
        <v>0</v>
      </c>
      <c r="AZ167" s="5" t="b">
        <f t="shared" si="67"/>
        <v>0</v>
      </c>
      <c r="BA167" s="5" t="b">
        <f t="shared" si="67"/>
        <v>0</v>
      </c>
      <c r="BB167" s="5" t="b">
        <f t="shared" si="67"/>
        <v>0</v>
      </c>
      <c r="BC167" s="5" t="b">
        <f t="shared" si="67"/>
        <v>0</v>
      </c>
      <c r="BD167" s="5" t="b">
        <f t="shared" si="67"/>
        <v>0</v>
      </c>
      <c r="BE167" s="5" t="b">
        <f t="shared" si="67"/>
        <v>0</v>
      </c>
      <c r="BF167" s="5" t="b">
        <f t="shared" si="67"/>
        <v>1</v>
      </c>
      <c r="BG167" s="5" t="b">
        <f t="shared" si="67"/>
        <v>1</v>
      </c>
      <c r="BH167" s="5" t="b">
        <f t="shared" si="67"/>
        <v>1</v>
      </c>
      <c r="BI167" s="5" t="b">
        <f t="shared" si="67"/>
        <v>1</v>
      </c>
      <c r="BJ167" s="5" t="b">
        <f t="shared" si="67"/>
        <v>1</v>
      </c>
      <c r="BK167" s="5" t="b">
        <f t="shared" si="67"/>
        <v>1</v>
      </c>
      <c r="BL167" s="5" t="b">
        <f t="shared" si="67"/>
        <v>1</v>
      </c>
      <c r="BM167" s="5" t="b">
        <f t="shared" si="67"/>
        <v>1</v>
      </c>
      <c r="BN167" s="5" t="b">
        <f t="shared" si="67"/>
        <v>1</v>
      </c>
      <c r="BO167" s="5" t="b">
        <f t="shared" si="67"/>
        <v>1</v>
      </c>
      <c r="BP167" s="5" t="b">
        <f t="shared" si="67"/>
        <v>1</v>
      </c>
      <c r="BQ167" s="5" t="b">
        <f t="shared" si="67"/>
        <v>1</v>
      </c>
      <c r="BR167" s="5" t="b">
        <f t="shared" si="67"/>
        <v>1</v>
      </c>
      <c r="BS167" s="5" t="b">
        <f t="shared" si="67"/>
        <v>1</v>
      </c>
      <c r="BT167" s="5" t="b">
        <f t="shared" si="67"/>
        <v>1</v>
      </c>
      <c r="BU167" s="5" t="b">
        <f t="shared" si="67"/>
        <v>1</v>
      </c>
      <c r="BV167" s="5" t="b">
        <f t="shared" si="67"/>
        <v>1</v>
      </c>
      <c r="BW167" s="5" t="b">
        <f t="shared" si="67"/>
        <v>1</v>
      </c>
      <c r="BX167" s="5" t="b">
        <f t="shared" si="67"/>
        <v>1</v>
      </c>
      <c r="BY167" s="5" t="b">
        <f t="shared" si="67"/>
        <v>1</v>
      </c>
      <c r="BZ167" s="5" t="b">
        <f t="shared" si="67"/>
        <v>1</v>
      </c>
      <c r="CA167" s="5" t="b">
        <f t="shared" si="67"/>
        <v>1</v>
      </c>
      <c r="CB167" s="5" t="b">
        <f t="shared" si="67"/>
        <v>1</v>
      </c>
      <c r="CC167" s="5" t="b">
        <f t="shared" si="67"/>
        <v>1</v>
      </c>
      <c r="CD167" s="5" t="b">
        <f t="shared" si="67"/>
        <v>1</v>
      </c>
      <c r="CE167" s="5" t="b">
        <f t="shared" si="67"/>
        <v>1</v>
      </c>
      <c r="CF167" s="5" t="b">
        <f t="shared" si="67"/>
        <v>1</v>
      </c>
      <c r="CG167" s="5" t="b">
        <f t="shared" si="67"/>
        <v>1</v>
      </c>
      <c r="CH167" s="5" t="b">
        <f t="shared" si="67"/>
        <v>1</v>
      </c>
      <c r="CI167" s="5" t="b">
        <f t="shared" si="67"/>
        <v>1</v>
      </c>
      <c r="CJ167" s="5" t="b">
        <f t="shared" si="67"/>
        <v>1</v>
      </c>
      <c r="CK167" s="5" t="b">
        <f t="shared" si="67"/>
        <v>1</v>
      </c>
      <c r="CL167" s="5" t="b">
        <f t="shared" si="67"/>
        <v>1</v>
      </c>
      <c r="CM167" s="5" t="b">
        <f t="shared" si="67"/>
        <v>1</v>
      </c>
      <c r="CN167" s="5" t="b">
        <f t="shared" si="67"/>
        <v>1</v>
      </c>
      <c r="CO167" s="5" t="b">
        <f t="shared" si="67"/>
        <v>1</v>
      </c>
      <c r="CP167" s="5" t="b">
        <f t="shared" si="67"/>
        <v>1</v>
      </c>
      <c r="CQ167" s="5" t="b">
        <f t="shared" si="67"/>
        <v>1</v>
      </c>
      <c r="CR167" s="5" t="b">
        <f t="shared" si="67"/>
        <v>1</v>
      </c>
      <c r="CS167" s="5" t="b">
        <f t="shared" si="67"/>
        <v>1</v>
      </c>
      <c r="CT167" s="5" t="b">
        <f t="shared" si="67"/>
        <v>1</v>
      </c>
      <c r="CU167" s="5" t="b">
        <f t="shared" si="67"/>
        <v>1</v>
      </c>
      <c r="CV167" s="5" t="b">
        <f t="shared" si="67"/>
        <v>1</v>
      </c>
      <c r="CW167" s="5" t="b">
        <f t="shared" si="67"/>
        <v>1</v>
      </c>
      <c r="CX167" s="5" t="b">
        <f t="shared" si="67"/>
        <v>1</v>
      </c>
      <c r="CY167" s="5" t="b">
        <f t="shared" si="67"/>
        <v>1</v>
      </c>
      <c r="CZ167" s="5" t="b">
        <f t="shared" si="67"/>
        <v>1</v>
      </c>
      <c r="DA167" s="5" t="b">
        <f t="shared" si="67"/>
        <v>1</v>
      </c>
      <c r="DB167" s="5" t="b">
        <f t="shared" si="67"/>
        <v>1</v>
      </c>
      <c r="DC167" s="5" t="b">
        <f t="shared" si="67"/>
        <v>1</v>
      </c>
      <c r="DD167" s="5" t="b">
        <f t="shared" si="67"/>
        <v>1</v>
      </c>
      <c r="DE167" s="5" t="b">
        <f t="shared" si="67"/>
        <v>1</v>
      </c>
      <c r="DF167" s="5" t="b">
        <f t="shared" si="67"/>
        <v>1</v>
      </c>
    </row>
    <row r="168">
      <c r="A168" s="3" t="s">
        <v>169</v>
      </c>
      <c r="B168" s="2">
        <v>161.0</v>
      </c>
      <c r="C168" s="4">
        <f t="shared" si="2"/>
        <v>32</v>
      </c>
      <c r="D168" s="4">
        <f t="shared" si="3"/>
        <v>1</v>
      </c>
      <c r="E168" s="4">
        <f>IFERROR(__xludf.DUMMYFUNCTION("SPLIT(A168,"" "")"),36.0)</f>
        <v>36</v>
      </c>
      <c r="F168" s="4">
        <f>IFERROR(__xludf.DUMMYFUNCTION("""COMPUTED_VALUE"""),41.0)</f>
        <v>41</v>
      </c>
      <c r="G168" s="4">
        <f>IFERROR(__xludf.DUMMYFUNCTION("""COMPUTED_VALUE"""),72.0)</f>
        <v>72</v>
      </c>
      <c r="H168" s="4">
        <f>IFERROR(__xludf.DUMMYFUNCTION("""COMPUTED_VALUE"""),28.0)</f>
        <v>28</v>
      </c>
      <c r="I168" s="4">
        <f>IFERROR(__xludf.DUMMYFUNCTION("""COMPUTED_VALUE"""),42.0)</f>
        <v>42</v>
      </c>
      <c r="K168" s="4" t="str">
        <f>IF(K167,SUMOFUNMARKED(E167:I171,$K$6)*LASTCALLED($K$6),)</f>
        <v/>
      </c>
      <c r="L168" s="4" t="str">
        <f t="shared" ref="L168:DF168" si="68">IF(AND(L167,NOT(K167)),SUMOFUNMARKED($E167:$I171,$K$6:L$6)*LASTCALLED($K$6:L$6),)</f>
        <v/>
      </c>
      <c r="M168" s="4" t="str">
        <f t="shared" si="68"/>
        <v/>
      </c>
      <c r="N168" s="4" t="str">
        <f t="shared" si="68"/>
        <v/>
      </c>
      <c r="O168" s="4" t="str">
        <f t="shared" si="68"/>
        <v/>
      </c>
      <c r="P168" s="4" t="str">
        <f t="shared" si="68"/>
        <v/>
      </c>
      <c r="Q168" s="4" t="str">
        <f t="shared" si="68"/>
        <v/>
      </c>
      <c r="R168" s="4" t="str">
        <f t="shared" si="68"/>
        <v/>
      </c>
      <c r="S168" s="4" t="str">
        <f t="shared" si="68"/>
        <v/>
      </c>
      <c r="T168" s="4" t="str">
        <f t="shared" si="68"/>
        <v/>
      </c>
      <c r="U168" s="4" t="str">
        <f t="shared" si="68"/>
        <v/>
      </c>
      <c r="V168" s="4" t="str">
        <f t="shared" si="68"/>
        <v/>
      </c>
      <c r="W168" s="4" t="str">
        <f t="shared" si="68"/>
        <v/>
      </c>
      <c r="X168" s="4" t="str">
        <f t="shared" si="68"/>
        <v/>
      </c>
      <c r="Y168" s="4" t="str">
        <f t="shared" si="68"/>
        <v/>
      </c>
      <c r="Z168" s="4" t="str">
        <f t="shared" si="68"/>
        <v/>
      </c>
      <c r="AA168" s="4" t="str">
        <f t="shared" si="68"/>
        <v/>
      </c>
      <c r="AB168" s="4" t="str">
        <f t="shared" si="68"/>
        <v/>
      </c>
      <c r="AC168" s="4" t="str">
        <f t="shared" si="68"/>
        <v/>
      </c>
      <c r="AD168" s="4" t="str">
        <f t="shared" si="68"/>
        <v/>
      </c>
      <c r="AE168" s="4" t="str">
        <f t="shared" si="68"/>
        <v/>
      </c>
      <c r="AF168" s="4" t="str">
        <f t="shared" si="68"/>
        <v/>
      </c>
      <c r="AG168" s="4" t="str">
        <f t="shared" si="68"/>
        <v/>
      </c>
      <c r="AH168" s="4" t="str">
        <f t="shared" si="68"/>
        <v/>
      </c>
      <c r="AI168" s="4" t="str">
        <f t="shared" si="68"/>
        <v/>
      </c>
      <c r="AJ168" s="4" t="str">
        <f t="shared" si="68"/>
        <v/>
      </c>
      <c r="AK168" s="4" t="str">
        <f t="shared" si="68"/>
        <v/>
      </c>
      <c r="AL168" s="4" t="str">
        <f t="shared" si="68"/>
        <v/>
      </c>
      <c r="AM168" s="4" t="str">
        <f t="shared" si="68"/>
        <v/>
      </c>
      <c r="AN168" s="4" t="str">
        <f t="shared" si="68"/>
        <v/>
      </c>
      <c r="AO168" s="4" t="str">
        <f t="shared" si="68"/>
        <v/>
      </c>
      <c r="AP168" s="4" t="str">
        <f t="shared" si="68"/>
        <v/>
      </c>
      <c r="AQ168" s="4" t="str">
        <f t="shared" si="68"/>
        <v/>
      </c>
      <c r="AR168" s="4" t="str">
        <f t="shared" si="68"/>
        <v/>
      </c>
      <c r="AS168" s="4" t="str">
        <f t="shared" si="68"/>
        <v/>
      </c>
      <c r="AT168" s="4" t="str">
        <f t="shared" si="68"/>
        <v/>
      </c>
      <c r="AU168" s="4" t="str">
        <f t="shared" si="68"/>
        <v/>
      </c>
      <c r="AV168" s="4" t="str">
        <f t="shared" si="68"/>
        <v/>
      </c>
      <c r="AW168" s="4" t="str">
        <f t="shared" si="68"/>
        <v/>
      </c>
      <c r="AX168" s="4" t="str">
        <f t="shared" si="68"/>
        <v/>
      </c>
      <c r="AY168" s="4" t="str">
        <f t="shared" si="68"/>
        <v/>
      </c>
      <c r="AZ168" s="4" t="str">
        <f t="shared" si="68"/>
        <v/>
      </c>
      <c r="BA168" s="4" t="str">
        <f t="shared" si="68"/>
        <v/>
      </c>
      <c r="BB168" s="4" t="str">
        <f t="shared" si="68"/>
        <v/>
      </c>
      <c r="BC168" s="4" t="str">
        <f t="shared" si="68"/>
        <v/>
      </c>
      <c r="BD168" s="4" t="str">
        <f t="shared" si="68"/>
        <v/>
      </c>
      <c r="BE168" s="4" t="str">
        <f t="shared" si="68"/>
        <v/>
      </c>
      <c r="BF168" s="4">
        <f t="shared" si="68"/>
        <v>63050</v>
      </c>
      <c r="BG168" s="4" t="str">
        <f t="shared" si="68"/>
        <v/>
      </c>
      <c r="BH168" s="4" t="str">
        <f t="shared" si="68"/>
        <v/>
      </c>
      <c r="BI168" s="4" t="str">
        <f t="shared" si="68"/>
        <v/>
      </c>
      <c r="BJ168" s="4" t="str">
        <f t="shared" si="68"/>
        <v/>
      </c>
      <c r="BK168" s="4" t="str">
        <f t="shared" si="68"/>
        <v/>
      </c>
      <c r="BL168" s="4" t="str">
        <f t="shared" si="68"/>
        <v/>
      </c>
      <c r="BM168" s="4" t="str">
        <f t="shared" si="68"/>
        <v/>
      </c>
      <c r="BN168" s="4" t="str">
        <f t="shared" si="68"/>
        <v/>
      </c>
      <c r="BO168" s="4" t="str">
        <f t="shared" si="68"/>
        <v/>
      </c>
      <c r="BP168" s="4" t="str">
        <f t="shared" si="68"/>
        <v/>
      </c>
      <c r="BQ168" s="4" t="str">
        <f t="shared" si="68"/>
        <v/>
      </c>
      <c r="BR168" s="4" t="str">
        <f t="shared" si="68"/>
        <v/>
      </c>
      <c r="BS168" s="4" t="str">
        <f t="shared" si="68"/>
        <v/>
      </c>
      <c r="BT168" s="4" t="str">
        <f t="shared" si="68"/>
        <v/>
      </c>
      <c r="BU168" s="4" t="str">
        <f t="shared" si="68"/>
        <v/>
      </c>
      <c r="BV168" s="4" t="str">
        <f t="shared" si="68"/>
        <v/>
      </c>
      <c r="BW168" s="4" t="str">
        <f t="shared" si="68"/>
        <v/>
      </c>
      <c r="BX168" s="4" t="str">
        <f t="shared" si="68"/>
        <v/>
      </c>
      <c r="BY168" s="4" t="str">
        <f t="shared" si="68"/>
        <v/>
      </c>
      <c r="BZ168" s="4" t="str">
        <f t="shared" si="68"/>
        <v/>
      </c>
      <c r="CA168" s="4" t="str">
        <f t="shared" si="68"/>
        <v/>
      </c>
      <c r="CB168" s="4" t="str">
        <f t="shared" si="68"/>
        <v/>
      </c>
      <c r="CC168" s="4" t="str">
        <f t="shared" si="68"/>
        <v/>
      </c>
      <c r="CD168" s="4" t="str">
        <f t="shared" si="68"/>
        <v/>
      </c>
      <c r="CE168" s="4" t="str">
        <f t="shared" si="68"/>
        <v/>
      </c>
      <c r="CF168" s="4" t="str">
        <f t="shared" si="68"/>
        <v/>
      </c>
      <c r="CG168" s="4" t="str">
        <f t="shared" si="68"/>
        <v/>
      </c>
      <c r="CH168" s="4" t="str">
        <f t="shared" si="68"/>
        <v/>
      </c>
      <c r="CI168" s="4" t="str">
        <f t="shared" si="68"/>
        <v/>
      </c>
      <c r="CJ168" s="4" t="str">
        <f t="shared" si="68"/>
        <v/>
      </c>
      <c r="CK168" s="4" t="str">
        <f t="shared" si="68"/>
        <v/>
      </c>
      <c r="CL168" s="4" t="str">
        <f t="shared" si="68"/>
        <v/>
      </c>
      <c r="CM168" s="4" t="str">
        <f t="shared" si="68"/>
        <v/>
      </c>
      <c r="CN168" s="4" t="str">
        <f t="shared" si="68"/>
        <v/>
      </c>
      <c r="CO168" s="4" t="str">
        <f t="shared" si="68"/>
        <v/>
      </c>
      <c r="CP168" s="4" t="str">
        <f t="shared" si="68"/>
        <v/>
      </c>
      <c r="CQ168" s="4" t="str">
        <f t="shared" si="68"/>
        <v/>
      </c>
      <c r="CR168" s="4" t="str">
        <f t="shared" si="68"/>
        <v/>
      </c>
      <c r="CS168" s="4" t="str">
        <f t="shared" si="68"/>
        <v/>
      </c>
      <c r="CT168" s="4" t="str">
        <f t="shared" si="68"/>
        <v/>
      </c>
      <c r="CU168" s="4" t="str">
        <f t="shared" si="68"/>
        <v/>
      </c>
      <c r="CV168" s="4" t="str">
        <f t="shared" si="68"/>
        <v/>
      </c>
      <c r="CW168" s="4" t="str">
        <f t="shared" si="68"/>
        <v/>
      </c>
      <c r="CX168" s="4" t="str">
        <f t="shared" si="68"/>
        <v/>
      </c>
      <c r="CY168" s="4" t="str">
        <f t="shared" si="68"/>
        <v/>
      </c>
      <c r="CZ168" s="4" t="str">
        <f t="shared" si="68"/>
        <v/>
      </c>
      <c r="DA168" s="4" t="str">
        <f t="shared" si="68"/>
        <v/>
      </c>
      <c r="DB168" s="4" t="str">
        <f t="shared" si="68"/>
        <v/>
      </c>
      <c r="DC168" s="4" t="str">
        <f t="shared" si="68"/>
        <v/>
      </c>
      <c r="DD168" s="4" t="str">
        <f t="shared" si="68"/>
        <v/>
      </c>
      <c r="DE168" s="4" t="str">
        <f t="shared" si="68"/>
        <v/>
      </c>
      <c r="DF168" s="4" t="str">
        <f t="shared" si="68"/>
        <v/>
      </c>
    </row>
    <row r="169">
      <c r="A169" s="3" t="s">
        <v>170</v>
      </c>
      <c r="B169" s="2">
        <v>162.0</v>
      </c>
      <c r="C169" s="4">
        <f t="shared" si="2"/>
        <v>32</v>
      </c>
      <c r="D169" s="4">
        <f t="shared" si="3"/>
        <v>2</v>
      </c>
      <c r="E169" s="4">
        <f>IFERROR(__xludf.DUMMYFUNCTION("SPLIT(A169,"" "")"),26.0)</f>
        <v>26</v>
      </c>
      <c r="F169" s="4">
        <f>IFERROR(__xludf.DUMMYFUNCTION("""COMPUTED_VALUE"""),89.0)</f>
        <v>89</v>
      </c>
      <c r="G169" s="4">
        <f>IFERROR(__xludf.DUMMYFUNCTION("""COMPUTED_VALUE"""),98.0)</f>
        <v>98</v>
      </c>
      <c r="H169" s="4">
        <f>IFERROR(__xludf.DUMMYFUNCTION("""COMPUTED_VALUE"""),86.0)</f>
        <v>86</v>
      </c>
      <c r="I169" s="4">
        <f>IFERROR(__xludf.DUMMYFUNCTION("""COMPUTED_VALUE"""),10.0)</f>
        <v>10</v>
      </c>
      <c r="K169" s="6"/>
    </row>
    <row r="170">
      <c r="A170" s="3" t="s">
        <v>171</v>
      </c>
      <c r="B170" s="2">
        <v>163.0</v>
      </c>
      <c r="C170" s="4">
        <f t="shared" si="2"/>
        <v>32</v>
      </c>
      <c r="D170" s="4">
        <f t="shared" si="3"/>
        <v>3</v>
      </c>
      <c r="E170" s="4">
        <f>IFERROR(__xludf.DUMMYFUNCTION("SPLIT(A170,"" "")"),35.0)</f>
        <v>35</v>
      </c>
      <c r="F170" s="4">
        <f>IFERROR(__xludf.DUMMYFUNCTION("""COMPUTED_VALUE"""),16.0)</f>
        <v>16</v>
      </c>
      <c r="G170" s="4">
        <f>IFERROR(__xludf.DUMMYFUNCTION("""COMPUTED_VALUE"""),85.0)</f>
        <v>85</v>
      </c>
      <c r="H170" s="4">
        <f>IFERROR(__xludf.DUMMYFUNCTION("""COMPUTED_VALUE"""),63.0)</f>
        <v>63</v>
      </c>
      <c r="I170" s="4">
        <f>IFERROR(__xludf.DUMMYFUNCTION("""COMPUTED_VALUE"""),64.0)</f>
        <v>64</v>
      </c>
    </row>
    <row r="171">
      <c r="A171" s="3" t="s">
        <v>172</v>
      </c>
      <c r="B171" s="2">
        <v>164.0</v>
      </c>
      <c r="C171" s="4">
        <f t="shared" si="2"/>
        <v>32</v>
      </c>
      <c r="D171" s="4">
        <f t="shared" si="3"/>
        <v>4</v>
      </c>
      <c r="E171" s="4">
        <f>IFERROR(__xludf.DUMMYFUNCTION("SPLIT(A171,"" "")"),43.0)</f>
        <v>43</v>
      </c>
      <c r="F171" s="4">
        <f>IFERROR(__xludf.DUMMYFUNCTION("""COMPUTED_VALUE"""),51.0)</f>
        <v>51</v>
      </c>
      <c r="G171" s="4">
        <f>IFERROR(__xludf.DUMMYFUNCTION("""COMPUTED_VALUE"""),39.0)</f>
        <v>39</v>
      </c>
      <c r="H171" s="4">
        <f>IFERROR(__xludf.DUMMYFUNCTION("""COMPUTED_VALUE"""),60.0)</f>
        <v>60</v>
      </c>
      <c r="I171" s="4">
        <f>IFERROR(__xludf.DUMMYFUNCTION("""COMPUTED_VALUE"""),55.0)</f>
        <v>55</v>
      </c>
    </row>
    <row r="172">
      <c r="A172" s="3" t="s">
        <v>173</v>
      </c>
      <c r="B172" s="2">
        <v>165.0</v>
      </c>
      <c r="C172" s="4">
        <f t="shared" si="2"/>
        <v>33</v>
      </c>
      <c r="D172" s="4">
        <f t="shared" si="3"/>
        <v>0</v>
      </c>
      <c r="E172" s="4">
        <f>IFERROR(__xludf.DUMMYFUNCTION("SPLIT(A172,"" "")"),47.0)</f>
        <v>47</v>
      </c>
      <c r="F172" s="4">
        <f>IFERROR(__xludf.DUMMYFUNCTION("""COMPUTED_VALUE"""),86.0)</f>
        <v>86</v>
      </c>
      <c r="G172" s="4">
        <f>IFERROR(__xludf.DUMMYFUNCTION("""COMPUTED_VALUE"""),44.0)</f>
        <v>44</v>
      </c>
      <c r="H172" s="4">
        <f>IFERROR(__xludf.DUMMYFUNCTION("""COMPUTED_VALUE"""),56.0)</f>
        <v>56</v>
      </c>
      <c r="I172" s="4">
        <f>IFERROR(__xludf.DUMMYFUNCTION("""COMPUTED_VALUE"""),74.0)</f>
        <v>74</v>
      </c>
      <c r="K172" s="5" t="b">
        <f>BINGO(E172:I176,$K$6)</f>
        <v>0</v>
      </c>
      <c r="L172" s="5" t="b">
        <f t="shared" ref="L172:DF172" si="69">OR(K172, BINGO($E172:$I176,$K$6:L$6))</f>
        <v>0</v>
      </c>
      <c r="M172" s="5" t="b">
        <f t="shared" si="69"/>
        <v>0</v>
      </c>
      <c r="N172" s="5" t="b">
        <f t="shared" si="69"/>
        <v>0</v>
      </c>
      <c r="O172" s="5" t="b">
        <f t="shared" si="69"/>
        <v>0</v>
      </c>
      <c r="P172" s="5" t="b">
        <f t="shared" si="69"/>
        <v>0</v>
      </c>
      <c r="Q172" s="5" t="b">
        <f t="shared" si="69"/>
        <v>0</v>
      </c>
      <c r="R172" s="5" t="b">
        <f t="shared" si="69"/>
        <v>0</v>
      </c>
      <c r="S172" s="5" t="b">
        <f t="shared" si="69"/>
        <v>0</v>
      </c>
      <c r="T172" s="5" t="b">
        <f t="shared" si="69"/>
        <v>0</v>
      </c>
      <c r="U172" s="5" t="b">
        <f t="shared" si="69"/>
        <v>0</v>
      </c>
      <c r="V172" s="5" t="b">
        <f t="shared" si="69"/>
        <v>0</v>
      </c>
      <c r="W172" s="5" t="b">
        <f t="shared" si="69"/>
        <v>0</v>
      </c>
      <c r="X172" s="5" t="b">
        <f t="shared" si="69"/>
        <v>0</v>
      </c>
      <c r="Y172" s="5" t="b">
        <f t="shared" si="69"/>
        <v>0</v>
      </c>
      <c r="Z172" s="5" t="b">
        <f t="shared" si="69"/>
        <v>0</v>
      </c>
      <c r="AA172" s="5" t="b">
        <f t="shared" si="69"/>
        <v>0</v>
      </c>
      <c r="AB172" s="5" t="b">
        <f t="shared" si="69"/>
        <v>0</v>
      </c>
      <c r="AC172" s="5" t="b">
        <f t="shared" si="69"/>
        <v>0</v>
      </c>
      <c r="AD172" s="5" t="b">
        <f t="shared" si="69"/>
        <v>0</v>
      </c>
      <c r="AE172" s="5" t="b">
        <f t="shared" si="69"/>
        <v>0</v>
      </c>
      <c r="AF172" s="5" t="b">
        <f t="shared" si="69"/>
        <v>0</v>
      </c>
      <c r="AG172" s="5" t="b">
        <f t="shared" si="69"/>
        <v>0</v>
      </c>
      <c r="AH172" s="5" t="b">
        <f t="shared" si="69"/>
        <v>0</v>
      </c>
      <c r="AI172" s="5" t="b">
        <f t="shared" si="69"/>
        <v>0</v>
      </c>
      <c r="AJ172" s="5" t="b">
        <f t="shared" si="69"/>
        <v>0</v>
      </c>
      <c r="AK172" s="5" t="b">
        <f t="shared" si="69"/>
        <v>0</v>
      </c>
      <c r="AL172" s="5" t="b">
        <f t="shared" si="69"/>
        <v>0</v>
      </c>
      <c r="AM172" s="5" t="b">
        <f t="shared" si="69"/>
        <v>0</v>
      </c>
      <c r="AN172" s="5" t="b">
        <f t="shared" si="69"/>
        <v>0</v>
      </c>
      <c r="AO172" s="5" t="b">
        <f t="shared" si="69"/>
        <v>0</v>
      </c>
      <c r="AP172" s="5" t="b">
        <f t="shared" si="69"/>
        <v>0</v>
      </c>
      <c r="AQ172" s="5" t="b">
        <f t="shared" si="69"/>
        <v>0</v>
      </c>
      <c r="AR172" s="5" t="b">
        <f t="shared" si="69"/>
        <v>0</v>
      </c>
      <c r="AS172" s="5" t="b">
        <f t="shared" si="69"/>
        <v>0</v>
      </c>
      <c r="AT172" s="5" t="b">
        <f t="shared" si="69"/>
        <v>0</v>
      </c>
      <c r="AU172" s="5" t="b">
        <f t="shared" si="69"/>
        <v>0</v>
      </c>
      <c r="AV172" s="5" t="b">
        <f t="shared" si="69"/>
        <v>0</v>
      </c>
      <c r="AW172" s="5" t="b">
        <f t="shared" si="69"/>
        <v>0</v>
      </c>
      <c r="AX172" s="5" t="b">
        <f t="shared" si="69"/>
        <v>0</v>
      </c>
      <c r="AY172" s="5" t="b">
        <f t="shared" si="69"/>
        <v>0</v>
      </c>
      <c r="AZ172" s="5" t="b">
        <f t="shared" si="69"/>
        <v>0</v>
      </c>
      <c r="BA172" s="5" t="b">
        <f t="shared" si="69"/>
        <v>0</v>
      </c>
      <c r="BB172" s="5" t="b">
        <f t="shared" si="69"/>
        <v>0</v>
      </c>
      <c r="BC172" s="5" t="b">
        <f t="shared" si="69"/>
        <v>0</v>
      </c>
      <c r="BD172" s="5" t="b">
        <f t="shared" si="69"/>
        <v>0</v>
      </c>
      <c r="BE172" s="5" t="b">
        <f t="shared" si="69"/>
        <v>0</v>
      </c>
      <c r="BF172" s="5" t="b">
        <f t="shared" si="69"/>
        <v>1</v>
      </c>
      <c r="BG172" s="5" t="b">
        <f t="shared" si="69"/>
        <v>1</v>
      </c>
      <c r="BH172" s="5" t="b">
        <f t="shared" si="69"/>
        <v>1</v>
      </c>
      <c r="BI172" s="5" t="b">
        <f t="shared" si="69"/>
        <v>1</v>
      </c>
      <c r="BJ172" s="5" t="b">
        <f t="shared" si="69"/>
        <v>1</v>
      </c>
      <c r="BK172" s="5" t="b">
        <f t="shared" si="69"/>
        <v>1</v>
      </c>
      <c r="BL172" s="5" t="b">
        <f t="shared" si="69"/>
        <v>1</v>
      </c>
      <c r="BM172" s="5" t="b">
        <f t="shared" si="69"/>
        <v>1</v>
      </c>
      <c r="BN172" s="5" t="b">
        <f t="shared" si="69"/>
        <v>1</v>
      </c>
      <c r="BO172" s="5" t="b">
        <f t="shared" si="69"/>
        <v>1</v>
      </c>
      <c r="BP172" s="5" t="b">
        <f t="shared" si="69"/>
        <v>1</v>
      </c>
      <c r="BQ172" s="5" t="b">
        <f t="shared" si="69"/>
        <v>1</v>
      </c>
      <c r="BR172" s="5" t="b">
        <f t="shared" si="69"/>
        <v>1</v>
      </c>
      <c r="BS172" s="5" t="b">
        <f t="shared" si="69"/>
        <v>1</v>
      </c>
      <c r="BT172" s="5" t="b">
        <f t="shared" si="69"/>
        <v>1</v>
      </c>
      <c r="BU172" s="5" t="b">
        <f t="shared" si="69"/>
        <v>1</v>
      </c>
      <c r="BV172" s="5" t="b">
        <f t="shared" si="69"/>
        <v>1</v>
      </c>
      <c r="BW172" s="5" t="b">
        <f t="shared" si="69"/>
        <v>1</v>
      </c>
      <c r="BX172" s="5" t="b">
        <f t="shared" si="69"/>
        <v>1</v>
      </c>
      <c r="BY172" s="5" t="b">
        <f t="shared" si="69"/>
        <v>1</v>
      </c>
      <c r="BZ172" s="5" t="b">
        <f t="shared" si="69"/>
        <v>1</v>
      </c>
      <c r="CA172" s="5" t="b">
        <f t="shared" si="69"/>
        <v>1</v>
      </c>
      <c r="CB172" s="5" t="b">
        <f t="shared" si="69"/>
        <v>1</v>
      </c>
      <c r="CC172" s="5" t="b">
        <f t="shared" si="69"/>
        <v>1</v>
      </c>
      <c r="CD172" s="5" t="b">
        <f t="shared" si="69"/>
        <v>1</v>
      </c>
      <c r="CE172" s="5" t="b">
        <f t="shared" si="69"/>
        <v>1</v>
      </c>
      <c r="CF172" s="5" t="b">
        <f t="shared" si="69"/>
        <v>1</v>
      </c>
      <c r="CG172" s="5" t="b">
        <f t="shared" si="69"/>
        <v>1</v>
      </c>
      <c r="CH172" s="5" t="b">
        <f t="shared" si="69"/>
        <v>1</v>
      </c>
      <c r="CI172" s="5" t="b">
        <f t="shared" si="69"/>
        <v>1</v>
      </c>
      <c r="CJ172" s="5" t="b">
        <f t="shared" si="69"/>
        <v>1</v>
      </c>
      <c r="CK172" s="5" t="b">
        <f t="shared" si="69"/>
        <v>1</v>
      </c>
      <c r="CL172" s="5" t="b">
        <f t="shared" si="69"/>
        <v>1</v>
      </c>
      <c r="CM172" s="5" t="b">
        <f t="shared" si="69"/>
        <v>1</v>
      </c>
      <c r="CN172" s="5" t="b">
        <f t="shared" si="69"/>
        <v>1</v>
      </c>
      <c r="CO172" s="5" t="b">
        <f t="shared" si="69"/>
        <v>1</v>
      </c>
      <c r="CP172" s="5" t="b">
        <f t="shared" si="69"/>
        <v>1</v>
      </c>
      <c r="CQ172" s="5" t="b">
        <f t="shared" si="69"/>
        <v>1</v>
      </c>
      <c r="CR172" s="5" t="b">
        <f t="shared" si="69"/>
        <v>1</v>
      </c>
      <c r="CS172" s="5" t="b">
        <f t="shared" si="69"/>
        <v>1</v>
      </c>
      <c r="CT172" s="5" t="b">
        <f t="shared" si="69"/>
        <v>1</v>
      </c>
      <c r="CU172" s="5" t="b">
        <f t="shared" si="69"/>
        <v>1</v>
      </c>
      <c r="CV172" s="5" t="b">
        <f t="shared" si="69"/>
        <v>1</v>
      </c>
      <c r="CW172" s="5" t="b">
        <f t="shared" si="69"/>
        <v>1</v>
      </c>
      <c r="CX172" s="5" t="b">
        <f t="shared" si="69"/>
        <v>1</v>
      </c>
      <c r="CY172" s="5" t="b">
        <f t="shared" si="69"/>
        <v>1</v>
      </c>
      <c r="CZ172" s="5" t="b">
        <f t="shared" si="69"/>
        <v>1</v>
      </c>
      <c r="DA172" s="5" t="b">
        <f t="shared" si="69"/>
        <v>1</v>
      </c>
      <c r="DB172" s="5" t="b">
        <f t="shared" si="69"/>
        <v>1</v>
      </c>
      <c r="DC172" s="5" t="b">
        <f t="shared" si="69"/>
        <v>1</v>
      </c>
      <c r="DD172" s="5" t="b">
        <f t="shared" si="69"/>
        <v>1</v>
      </c>
      <c r="DE172" s="5" t="b">
        <f t="shared" si="69"/>
        <v>1</v>
      </c>
      <c r="DF172" s="5" t="b">
        <f t="shared" si="69"/>
        <v>1</v>
      </c>
    </row>
    <row r="173">
      <c r="A173" s="3" t="s">
        <v>174</v>
      </c>
      <c r="B173" s="2">
        <v>166.0</v>
      </c>
      <c r="C173" s="4">
        <f t="shared" si="2"/>
        <v>33</v>
      </c>
      <c r="D173" s="4">
        <f t="shared" si="3"/>
        <v>1</v>
      </c>
      <c r="E173" s="4">
        <f>IFERROR(__xludf.DUMMYFUNCTION("SPLIT(A173,"" "")"),0.0)</f>
        <v>0</v>
      </c>
      <c r="F173" s="4">
        <f>IFERROR(__xludf.DUMMYFUNCTION("""COMPUTED_VALUE"""),96.0)</f>
        <v>96</v>
      </c>
      <c r="G173" s="4">
        <f>IFERROR(__xludf.DUMMYFUNCTION("""COMPUTED_VALUE"""),39.0)</f>
        <v>39</v>
      </c>
      <c r="H173" s="4">
        <f>IFERROR(__xludf.DUMMYFUNCTION("""COMPUTED_VALUE"""),84.0)</f>
        <v>84</v>
      </c>
      <c r="I173" s="4">
        <f>IFERROR(__xludf.DUMMYFUNCTION("""COMPUTED_VALUE"""),54.0)</f>
        <v>54</v>
      </c>
      <c r="K173" s="4" t="str">
        <f>IF(K172,SUMOFUNMARKED(E172:I176,$K$6)*LASTCALLED($K$6),)</f>
        <v/>
      </c>
      <c r="L173" s="4" t="str">
        <f t="shared" ref="L173:DF173" si="70">IF(AND(L172,NOT(K172)),SUMOFUNMARKED($E172:$I176,$K$6:L$6)*LASTCALLED($K$6:L$6),)</f>
        <v/>
      </c>
      <c r="M173" s="4" t="str">
        <f t="shared" si="70"/>
        <v/>
      </c>
      <c r="N173" s="4" t="str">
        <f t="shared" si="70"/>
        <v/>
      </c>
      <c r="O173" s="4" t="str">
        <f t="shared" si="70"/>
        <v/>
      </c>
      <c r="P173" s="4" t="str">
        <f t="shared" si="70"/>
        <v/>
      </c>
      <c r="Q173" s="4" t="str">
        <f t="shared" si="70"/>
        <v/>
      </c>
      <c r="R173" s="4" t="str">
        <f t="shared" si="70"/>
        <v/>
      </c>
      <c r="S173" s="4" t="str">
        <f t="shared" si="70"/>
        <v/>
      </c>
      <c r="T173" s="4" t="str">
        <f t="shared" si="70"/>
        <v/>
      </c>
      <c r="U173" s="4" t="str">
        <f t="shared" si="70"/>
        <v/>
      </c>
      <c r="V173" s="4" t="str">
        <f t="shared" si="70"/>
        <v/>
      </c>
      <c r="W173" s="4" t="str">
        <f t="shared" si="70"/>
        <v/>
      </c>
      <c r="X173" s="4" t="str">
        <f t="shared" si="70"/>
        <v/>
      </c>
      <c r="Y173" s="4" t="str">
        <f t="shared" si="70"/>
        <v/>
      </c>
      <c r="Z173" s="4" t="str">
        <f t="shared" si="70"/>
        <v/>
      </c>
      <c r="AA173" s="4" t="str">
        <f t="shared" si="70"/>
        <v/>
      </c>
      <c r="AB173" s="4" t="str">
        <f t="shared" si="70"/>
        <v/>
      </c>
      <c r="AC173" s="4" t="str">
        <f t="shared" si="70"/>
        <v/>
      </c>
      <c r="AD173" s="4" t="str">
        <f t="shared" si="70"/>
        <v/>
      </c>
      <c r="AE173" s="4" t="str">
        <f t="shared" si="70"/>
        <v/>
      </c>
      <c r="AF173" s="4" t="str">
        <f t="shared" si="70"/>
        <v/>
      </c>
      <c r="AG173" s="4" t="str">
        <f t="shared" si="70"/>
        <v/>
      </c>
      <c r="AH173" s="4" t="str">
        <f t="shared" si="70"/>
        <v/>
      </c>
      <c r="AI173" s="4" t="str">
        <f t="shared" si="70"/>
        <v/>
      </c>
      <c r="AJ173" s="4" t="str">
        <f t="shared" si="70"/>
        <v/>
      </c>
      <c r="AK173" s="4" t="str">
        <f t="shared" si="70"/>
        <v/>
      </c>
      <c r="AL173" s="4" t="str">
        <f t="shared" si="70"/>
        <v/>
      </c>
      <c r="AM173" s="4" t="str">
        <f t="shared" si="70"/>
        <v/>
      </c>
      <c r="AN173" s="4" t="str">
        <f t="shared" si="70"/>
        <v/>
      </c>
      <c r="AO173" s="4" t="str">
        <f t="shared" si="70"/>
        <v/>
      </c>
      <c r="AP173" s="4" t="str">
        <f t="shared" si="70"/>
        <v/>
      </c>
      <c r="AQ173" s="4" t="str">
        <f t="shared" si="70"/>
        <v/>
      </c>
      <c r="AR173" s="4" t="str">
        <f t="shared" si="70"/>
        <v/>
      </c>
      <c r="AS173" s="4" t="str">
        <f t="shared" si="70"/>
        <v/>
      </c>
      <c r="AT173" s="4" t="str">
        <f t="shared" si="70"/>
        <v/>
      </c>
      <c r="AU173" s="4" t="str">
        <f t="shared" si="70"/>
        <v/>
      </c>
      <c r="AV173" s="4" t="str">
        <f t="shared" si="70"/>
        <v/>
      </c>
      <c r="AW173" s="4" t="str">
        <f t="shared" si="70"/>
        <v/>
      </c>
      <c r="AX173" s="4" t="str">
        <f t="shared" si="70"/>
        <v/>
      </c>
      <c r="AY173" s="4" t="str">
        <f t="shared" si="70"/>
        <v/>
      </c>
      <c r="AZ173" s="4" t="str">
        <f t="shared" si="70"/>
        <v/>
      </c>
      <c r="BA173" s="4" t="str">
        <f t="shared" si="70"/>
        <v/>
      </c>
      <c r="BB173" s="4" t="str">
        <f t="shared" si="70"/>
        <v/>
      </c>
      <c r="BC173" s="4" t="str">
        <f t="shared" si="70"/>
        <v/>
      </c>
      <c r="BD173" s="4" t="str">
        <f t="shared" si="70"/>
        <v/>
      </c>
      <c r="BE173" s="4" t="str">
        <f t="shared" si="70"/>
        <v/>
      </c>
      <c r="BF173" s="4">
        <f t="shared" si="70"/>
        <v>50828</v>
      </c>
      <c r="BG173" s="4" t="str">
        <f t="shared" si="70"/>
        <v/>
      </c>
      <c r="BH173" s="4" t="str">
        <f t="shared" si="70"/>
        <v/>
      </c>
      <c r="BI173" s="4" t="str">
        <f t="shared" si="70"/>
        <v/>
      </c>
      <c r="BJ173" s="4" t="str">
        <f t="shared" si="70"/>
        <v/>
      </c>
      <c r="BK173" s="4" t="str">
        <f t="shared" si="70"/>
        <v/>
      </c>
      <c r="BL173" s="4" t="str">
        <f t="shared" si="70"/>
        <v/>
      </c>
      <c r="BM173" s="4" t="str">
        <f t="shared" si="70"/>
        <v/>
      </c>
      <c r="BN173" s="4" t="str">
        <f t="shared" si="70"/>
        <v/>
      </c>
      <c r="BO173" s="4" t="str">
        <f t="shared" si="70"/>
        <v/>
      </c>
      <c r="BP173" s="4" t="str">
        <f t="shared" si="70"/>
        <v/>
      </c>
      <c r="BQ173" s="4" t="str">
        <f t="shared" si="70"/>
        <v/>
      </c>
      <c r="BR173" s="4" t="str">
        <f t="shared" si="70"/>
        <v/>
      </c>
      <c r="BS173" s="4" t="str">
        <f t="shared" si="70"/>
        <v/>
      </c>
      <c r="BT173" s="4" t="str">
        <f t="shared" si="70"/>
        <v/>
      </c>
      <c r="BU173" s="4" t="str">
        <f t="shared" si="70"/>
        <v/>
      </c>
      <c r="BV173" s="4" t="str">
        <f t="shared" si="70"/>
        <v/>
      </c>
      <c r="BW173" s="4" t="str">
        <f t="shared" si="70"/>
        <v/>
      </c>
      <c r="BX173" s="4" t="str">
        <f t="shared" si="70"/>
        <v/>
      </c>
      <c r="BY173" s="4" t="str">
        <f t="shared" si="70"/>
        <v/>
      </c>
      <c r="BZ173" s="4" t="str">
        <f t="shared" si="70"/>
        <v/>
      </c>
      <c r="CA173" s="4" t="str">
        <f t="shared" si="70"/>
        <v/>
      </c>
      <c r="CB173" s="4" t="str">
        <f t="shared" si="70"/>
        <v/>
      </c>
      <c r="CC173" s="4" t="str">
        <f t="shared" si="70"/>
        <v/>
      </c>
      <c r="CD173" s="4" t="str">
        <f t="shared" si="70"/>
        <v/>
      </c>
      <c r="CE173" s="4" t="str">
        <f t="shared" si="70"/>
        <v/>
      </c>
      <c r="CF173" s="4" t="str">
        <f t="shared" si="70"/>
        <v/>
      </c>
      <c r="CG173" s="4" t="str">
        <f t="shared" si="70"/>
        <v/>
      </c>
      <c r="CH173" s="4" t="str">
        <f t="shared" si="70"/>
        <v/>
      </c>
      <c r="CI173" s="4" t="str">
        <f t="shared" si="70"/>
        <v/>
      </c>
      <c r="CJ173" s="4" t="str">
        <f t="shared" si="70"/>
        <v/>
      </c>
      <c r="CK173" s="4" t="str">
        <f t="shared" si="70"/>
        <v/>
      </c>
      <c r="CL173" s="4" t="str">
        <f t="shared" si="70"/>
        <v/>
      </c>
      <c r="CM173" s="4" t="str">
        <f t="shared" si="70"/>
        <v/>
      </c>
      <c r="CN173" s="4" t="str">
        <f t="shared" si="70"/>
        <v/>
      </c>
      <c r="CO173" s="4" t="str">
        <f t="shared" si="70"/>
        <v/>
      </c>
      <c r="CP173" s="4" t="str">
        <f t="shared" si="70"/>
        <v/>
      </c>
      <c r="CQ173" s="4" t="str">
        <f t="shared" si="70"/>
        <v/>
      </c>
      <c r="CR173" s="4" t="str">
        <f t="shared" si="70"/>
        <v/>
      </c>
      <c r="CS173" s="4" t="str">
        <f t="shared" si="70"/>
        <v/>
      </c>
      <c r="CT173" s="4" t="str">
        <f t="shared" si="70"/>
        <v/>
      </c>
      <c r="CU173" s="4" t="str">
        <f t="shared" si="70"/>
        <v/>
      </c>
      <c r="CV173" s="4" t="str">
        <f t="shared" si="70"/>
        <v/>
      </c>
      <c r="CW173" s="4" t="str">
        <f t="shared" si="70"/>
        <v/>
      </c>
      <c r="CX173" s="4" t="str">
        <f t="shared" si="70"/>
        <v/>
      </c>
      <c r="CY173" s="4" t="str">
        <f t="shared" si="70"/>
        <v/>
      </c>
      <c r="CZ173" s="4" t="str">
        <f t="shared" si="70"/>
        <v/>
      </c>
      <c r="DA173" s="4" t="str">
        <f t="shared" si="70"/>
        <v/>
      </c>
      <c r="DB173" s="4" t="str">
        <f t="shared" si="70"/>
        <v/>
      </c>
      <c r="DC173" s="4" t="str">
        <f t="shared" si="70"/>
        <v/>
      </c>
      <c r="DD173" s="4" t="str">
        <f t="shared" si="70"/>
        <v/>
      </c>
      <c r="DE173" s="4" t="str">
        <f t="shared" si="70"/>
        <v/>
      </c>
      <c r="DF173" s="4" t="str">
        <f t="shared" si="70"/>
        <v/>
      </c>
    </row>
    <row r="174">
      <c r="A174" s="3" t="s">
        <v>175</v>
      </c>
      <c r="B174" s="2">
        <v>167.0</v>
      </c>
      <c r="C174" s="4">
        <f t="shared" si="2"/>
        <v>33</v>
      </c>
      <c r="D174" s="4">
        <f t="shared" si="3"/>
        <v>2</v>
      </c>
      <c r="E174" s="4">
        <f>IFERROR(__xludf.DUMMYFUNCTION("SPLIT(A174,"" "")"),38.0)</f>
        <v>38</v>
      </c>
      <c r="F174" s="4">
        <f>IFERROR(__xludf.DUMMYFUNCTION("""COMPUTED_VALUE"""),45.0)</f>
        <v>45</v>
      </c>
      <c r="G174" s="4">
        <f>IFERROR(__xludf.DUMMYFUNCTION("""COMPUTED_VALUE"""),68.0)</f>
        <v>68</v>
      </c>
      <c r="H174" s="4">
        <f>IFERROR(__xludf.DUMMYFUNCTION("""COMPUTED_VALUE"""),88.0)</f>
        <v>88</v>
      </c>
      <c r="I174" s="4">
        <f>IFERROR(__xludf.DUMMYFUNCTION("""COMPUTED_VALUE"""),21.0)</f>
        <v>21</v>
      </c>
      <c r="K174" s="6"/>
    </row>
    <row r="175">
      <c r="A175" s="3" t="s">
        <v>176</v>
      </c>
      <c r="B175" s="2">
        <v>168.0</v>
      </c>
      <c r="C175" s="4">
        <f t="shared" si="2"/>
        <v>33</v>
      </c>
      <c r="D175" s="4">
        <f t="shared" si="3"/>
        <v>3</v>
      </c>
      <c r="E175" s="4">
        <f>IFERROR(__xludf.DUMMYFUNCTION("SPLIT(A175,"" "")"),11.0)</f>
        <v>11</v>
      </c>
      <c r="F175" s="4">
        <f>IFERROR(__xludf.DUMMYFUNCTION("""COMPUTED_VALUE"""),33.0)</f>
        <v>33</v>
      </c>
      <c r="G175" s="4">
        <f>IFERROR(__xludf.DUMMYFUNCTION("""COMPUTED_VALUE"""),17.0)</f>
        <v>17</v>
      </c>
      <c r="H175" s="4">
        <f>IFERROR(__xludf.DUMMYFUNCTION("""COMPUTED_VALUE"""),52.0)</f>
        <v>52</v>
      </c>
      <c r="I175" s="4">
        <f>IFERROR(__xludf.DUMMYFUNCTION("""COMPUTED_VALUE"""),97.0)</f>
        <v>97</v>
      </c>
    </row>
    <row r="176">
      <c r="A176" s="3" t="s">
        <v>177</v>
      </c>
      <c r="B176" s="2">
        <v>169.0</v>
      </c>
      <c r="C176" s="4">
        <f t="shared" si="2"/>
        <v>33</v>
      </c>
      <c r="D176" s="4">
        <f t="shared" si="3"/>
        <v>4</v>
      </c>
      <c r="E176" s="4">
        <f>IFERROR(__xludf.DUMMYFUNCTION("SPLIT(A176,"" "")"),83.0)</f>
        <v>83</v>
      </c>
      <c r="F176" s="4">
        <f>IFERROR(__xludf.DUMMYFUNCTION("""COMPUTED_VALUE"""),58.0)</f>
        <v>58</v>
      </c>
      <c r="G176" s="4">
        <f>IFERROR(__xludf.DUMMYFUNCTION("""COMPUTED_VALUE"""),42.0)</f>
        <v>42</v>
      </c>
      <c r="H176" s="4">
        <f>IFERROR(__xludf.DUMMYFUNCTION("""COMPUTED_VALUE"""),65.0)</f>
        <v>65</v>
      </c>
      <c r="I176" s="4">
        <f>IFERROR(__xludf.DUMMYFUNCTION("""COMPUTED_VALUE"""),81.0)</f>
        <v>81</v>
      </c>
    </row>
    <row r="177">
      <c r="A177" s="3" t="s">
        <v>178</v>
      </c>
      <c r="B177" s="2">
        <v>170.0</v>
      </c>
      <c r="C177" s="4">
        <f t="shared" si="2"/>
        <v>34</v>
      </c>
      <c r="D177" s="4">
        <f t="shared" si="3"/>
        <v>0</v>
      </c>
      <c r="E177" s="4">
        <f>IFERROR(__xludf.DUMMYFUNCTION("SPLIT(A177,"" "")"),16.0)</f>
        <v>16</v>
      </c>
      <c r="F177" s="4">
        <f>IFERROR(__xludf.DUMMYFUNCTION("""COMPUTED_VALUE"""),1.0)</f>
        <v>1</v>
      </c>
      <c r="G177" s="4">
        <f>IFERROR(__xludf.DUMMYFUNCTION("""COMPUTED_VALUE"""),22.0)</f>
        <v>22</v>
      </c>
      <c r="H177" s="4">
        <f>IFERROR(__xludf.DUMMYFUNCTION("""COMPUTED_VALUE"""),8.0)</f>
        <v>8</v>
      </c>
      <c r="I177" s="4">
        <f>IFERROR(__xludf.DUMMYFUNCTION("""COMPUTED_VALUE"""),24.0)</f>
        <v>24</v>
      </c>
      <c r="K177" s="5" t="b">
        <f>BINGO(E177:I181,$K$6)</f>
        <v>0</v>
      </c>
      <c r="L177" s="5" t="b">
        <f t="shared" ref="L177:DF177" si="71">OR(K177, BINGO($E177:$I181,$K$6:L$6))</f>
        <v>0</v>
      </c>
      <c r="M177" s="5" t="b">
        <f t="shared" si="71"/>
        <v>0</v>
      </c>
      <c r="N177" s="5" t="b">
        <f t="shared" si="71"/>
        <v>0</v>
      </c>
      <c r="O177" s="5" t="b">
        <f t="shared" si="71"/>
        <v>0</v>
      </c>
      <c r="P177" s="5" t="b">
        <f t="shared" si="71"/>
        <v>0</v>
      </c>
      <c r="Q177" s="5" t="b">
        <f t="shared" si="71"/>
        <v>0</v>
      </c>
      <c r="R177" s="5" t="b">
        <f t="shared" si="71"/>
        <v>0</v>
      </c>
      <c r="S177" s="5" t="b">
        <f t="shared" si="71"/>
        <v>0</v>
      </c>
      <c r="T177" s="5" t="b">
        <f t="shared" si="71"/>
        <v>0</v>
      </c>
      <c r="U177" s="5" t="b">
        <f t="shared" si="71"/>
        <v>0</v>
      </c>
      <c r="V177" s="5" t="b">
        <f t="shared" si="71"/>
        <v>0</v>
      </c>
      <c r="W177" s="5" t="b">
        <f t="shared" si="71"/>
        <v>0</v>
      </c>
      <c r="X177" s="5" t="b">
        <f t="shared" si="71"/>
        <v>0</v>
      </c>
      <c r="Y177" s="5" t="b">
        <f t="shared" si="71"/>
        <v>0</v>
      </c>
      <c r="Z177" s="5" t="b">
        <f t="shared" si="71"/>
        <v>0</v>
      </c>
      <c r="AA177" s="5" t="b">
        <f t="shared" si="71"/>
        <v>0</v>
      </c>
      <c r="AB177" s="5" t="b">
        <f t="shared" si="71"/>
        <v>0</v>
      </c>
      <c r="AC177" s="5" t="b">
        <f t="shared" si="71"/>
        <v>0</v>
      </c>
      <c r="AD177" s="5" t="b">
        <f t="shared" si="71"/>
        <v>0</v>
      </c>
      <c r="AE177" s="5" t="b">
        <f t="shared" si="71"/>
        <v>0</v>
      </c>
      <c r="AF177" s="5" t="b">
        <f t="shared" si="71"/>
        <v>0</v>
      </c>
      <c r="AG177" s="5" t="b">
        <f t="shared" si="71"/>
        <v>0</v>
      </c>
      <c r="AH177" s="5" t="b">
        <f t="shared" si="71"/>
        <v>0</v>
      </c>
      <c r="AI177" s="5" t="b">
        <f t="shared" si="71"/>
        <v>0</v>
      </c>
      <c r="AJ177" s="5" t="b">
        <f t="shared" si="71"/>
        <v>0</v>
      </c>
      <c r="AK177" s="5" t="b">
        <f t="shared" si="71"/>
        <v>0</v>
      </c>
      <c r="AL177" s="5" t="b">
        <f t="shared" si="71"/>
        <v>0</v>
      </c>
      <c r="AM177" s="5" t="b">
        <f t="shared" si="71"/>
        <v>0</v>
      </c>
      <c r="AN177" s="5" t="b">
        <f t="shared" si="71"/>
        <v>0</v>
      </c>
      <c r="AO177" s="5" t="b">
        <f t="shared" si="71"/>
        <v>0</v>
      </c>
      <c r="AP177" s="5" t="b">
        <f t="shared" si="71"/>
        <v>0</v>
      </c>
      <c r="AQ177" s="5" t="b">
        <f t="shared" si="71"/>
        <v>0</v>
      </c>
      <c r="AR177" s="5" t="b">
        <f t="shared" si="71"/>
        <v>0</v>
      </c>
      <c r="AS177" s="5" t="b">
        <f t="shared" si="71"/>
        <v>0</v>
      </c>
      <c r="AT177" s="5" t="b">
        <f t="shared" si="71"/>
        <v>0</v>
      </c>
      <c r="AU177" s="5" t="b">
        <f t="shared" si="71"/>
        <v>0</v>
      </c>
      <c r="AV177" s="5" t="b">
        <f t="shared" si="71"/>
        <v>0</v>
      </c>
      <c r="AW177" s="5" t="b">
        <f t="shared" si="71"/>
        <v>0</v>
      </c>
      <c r="AX177" s="5" t="b">
        <f t="shared" si="71"/>
        <v>0</v>
      </c>
      <c r="AY177" s="5" t="b">
        <f t="shared" si="71"/>
        <v>0</v>
      </c>
      <c r="AZ177" s="5" t="b">
        <f t="shared" si="71"/>
        <v>0</v>
      </c>
      <c r="BA177" s="5" t="b">
        <f t="shared" si="71"/>
        <v>0</v>
      </c>
      <c r="BB177" s="5" t="b">
        <f t="shared" si="71"/>
        <v>0</v>
      </c>
      <c r="BC177" s="5" t="b">
        <f t="shared" si="71"/>
        <v>0</v>
      </c>
      <c r="BD177" s="5" t="b">
        <f t="shared" si="71"/>
        <v>0</v>
      </c>
      <c r="BE177" s="5" t="b">
        <f t="shared" si="71"/>
        <v>0</v>
      </c>
      <c r="BF177" s="5" t="b">
        <f t="shared" si="71"/>
        <v>0</v>
      </c>
      <c r="BG177" s="5" t="b">
        <f t="shared" si="71"/>
        <v>0</v>
      </c>
      <c r="BH177" s="5" t="b">
        <f t="shared" si="71"/>
        <v>0</v>
      </c>
      <c r="BI177" s="5" t="b">
        <f t="shared" si="71"/>
        <v>0</v>
      </c>
      <c r="BJ177" s="5" t="b">
        <f t="shared" si="71"/>
        <v>0</v>
      </c>
      <c r="BK177" s="5" t="b">
        <f t="shared" si="71"/>
        <v>0</v>
      </c>
      <c r="BL177" s="5" t="b">
        <f t="shared" si="71"/>
        <v>0</v>
      </c>
      <c r="BM177" s="5" t="b">
        <f t="shared" si="71"/>
        <v>0</v>
      </c>
      <c r="BN177" s="5" t="b">
        <f t="shared" si="71"/>
        <v>0</v>
      </c>
      <c r="BO177" s="5" t="b">
        <f t="shared" si="71"/>
        <v>1</v>
      </c>
      <c r="BP177" s="5" t="b">
        <f t="shared" si="71"/>
        <v>1</v>
      </c>
      <c r="BQ177" s="5" t="b">
        <f t="shared" si="71"/>
        <v>1</v>
      </c>
      <c r="BR177" s="5" t="b">
        <f t="shared" si="71"/>
        <v>1</v>
      </c>
      <c r="BS177" s="5" t="b">
        <f t="shared" si="71"/>
        <v>1</v>
      </c>
      <c r="BT177" s="5" t="b">
        <f t="shared" si="71"/>
        <v>1</v>
      </c>
      <c r="BU177" s="5" t="b">
        <f t="shared" si="71"/>
        <v>1</v>
      </c>
      <c r="BV177" s="5" t="b">
        <f t="shared" si="71"/>
        <v>1</v>
      </c>
      <c r="BW177" s="5" t="b">
        <f t="shared" si="71"/>
        <v>1</v>
      </c>
      <c r="BX177" s="5" t="b">
        <f t="shared" si="71"/>
        <v>1</v>
      </c>
      <c r="BY177" s="5" t="b">
        <f t="shared" si="71"/>
        <v>1</v>
      </c>
      <c r="BZ177" s="5" t="b">
        <f t="shared" si="71"/>
        <v>1</v>
      </c>
      <c r="CA177" s="5" t="b">
        <f t="shared" si="71"/>
        <v>1</v>
      </c>
      <c r="CB177" s="5" t="b">
        <f t="shared" si="71"/>
        <v>1</v>
      </c>
      <c r="CC177" s="5" t="b">
        <f t="shared" si="71"/>
        <v>1</v>
      </c>
      <c r="CD177" s="5" t="b">
        <f t="shared" si="71"/>
        <v>1</v>
      </c>
      <c r="CE177" s="5" t="b">
        <f t="shared" si="71"/>
        <v>1</v>
      </c>
      <c r="CF177" s="5" t="b">
        <f t="shared" si="71"/>
        <v>1</v>
      </c>
      <c r="CG177" s="5" t="b">
        <f t="shared" si="71"/>
        <v>1</v>
      </c>
      <c r="CH177" s="5" t="b">
        <f t="shared" si="71"/>
        <v>1</v>
      </c>
      <c r="CI177" s="5" t="b">
        <f t="shared" si="71"/>
        <v>1</v>
      </c>
      <c r="CJ177" s="5" t="b">
        <f t="shared" si="71"/>
        <v>1</v>
      </c>
      <c r="CK177" s="5" t="b">
        <f t="shared" si="71"/>
        <v>1</v>
      </c>
      <c r="CL177" s="5" t="b">
        <f t="shared" si="71"/>
        <v>1</v>
      </c>
      <c r="CM177" s="5" t="b">
        <f t="shared" si="71"/>
        <v>1</v>
      </c>
      <c r="CN177" s="5" t="b">
        <f t="shared" si="71"/>
        <v>1</v>
      </c>
      <c r="CO177" s="5" t="b">
        <f t="shared" si="71"/>
        <v>1</v>
      </c>
      <c r="CP177" s="5" t="b">
        <f t="shared" si="71"/>
        <v>1</v>
      </c>
      <c r="CQ177" s="5" t="b">
        <f t="shared" si="71"/>
        <v>1</v>
      </c>
      <c r="CR177" s="5" t="b">
        <f t="shared" si="71"/>
        <v>1</v>
      </c>
      <c r="CS177" s="5" t="b">
        <f t="shared" si="71"/>
        <v>1</v>
      </c>
      <c r="CT177" s="5" t="b">
        <f t="shared" si="71"/>
        <v>1</v>
      </c>
      <c r="CU177" s="5" t="b">
        <f t="shared" si="71"/>
        <v>1</v>
      </c>
      <c r="CV177" s="5" t="b">
        <f t="shared" si="71"/>
        <v>1</v>
      </c>
      <c r="CW177" s="5" t="b">
        <f t="shared" si="71"/>
        <v>1</v>
      </c>
      <c r="CX177" s="5" t="b">
        <f t="shared" si="71"/>
        <v>1</v>
      </c>
      <c r="CY177" s="5" t="b">
        <f t="shared" si="71"/>
        <v>1</v>
      </c>
      <c r="CZ177" s="5" t="b">
        <f t="shared" si="71"/>
        <v>1</v>
      </c>
      <c r="DA177" s="5" t="b">
        <f t="shared" si="71"/>
        <v>1</v>
      </c>
      <c r="DB177" s="5" t="b">
        <f t="shared" si="71"/>
        <v>1</v>
      </c>
      <c r="DC177" s="5" t="b">
        <f t="shared" si="71"/>
        <v>1</v>
      </c>
      <c r="DD177" s="5" t="b">
        <f t="shared" si="71"/>
        <v>1</v>
      </c>
      <c r="DE177" s="5" t="b">
        <f t="shared" si="71"/>
        <v>1</v>
      </c>
      <c r="DF177" s="5" t="b">
        <f t="shared" si="71"/>
        <v>1</v>
      </c>
    </row>
    <row r="178">
      <c r="A178" s="3" t="s">
        <v>179</v>
      </c>
      <c r="B178" s="2">
        <v>171.0</v>
      </c>
      <c r="C178" s="4">
        <f t="shared" si="2"/>
        <v>34</v>
      </c>
      <c r="D178" s="4">
        <f t="shared" si="3"/>
        <v>1</v>
      </c>
      <c r="E178" s="4">
        <f>IFERROR(__xludf.DUMMYFUNCTION("SPLIT(A178,"" "")"),7.0)</f>
        <v>7</v>
      </c>
      <c r="F178" s="4">
        <f>IFERROR(__xludf.DUMMYFUNCTION("""COMPUTED_VALUE"""),3.0)</f>
        <v>3</v>
      </c>
      <c r="G178" s="4">
        <f>IFERROR(__xludf.DUMMYFUNCTION("""COMPUTED_VALUE"""),12.0)</f>
        <v>12</v>
      </c>
      <c r="H178" s="4">
        <f>IFERROR(__xludf.DUMMYFUNCTION("""COMPUTED_VALUE"""),30.0)</f>
        <v>30</v>
      </c>
      <c r="I178" s="4">
        <f>IFERROR(__xludf.DUMMYFUNCTION("""COMPUTED_VALUE"""),59.0)</f>
        <v>59</v>
      </c>
      <c r="K178" s="4" t="str">
        <f>IF(K177,SUMOFUNMARKED(E177:I181,$K$6)*LASTCALLED($K$6),)</f>
        <v/>
      </c>
      <c r="L178" s="4" t="str">
        <f t="shared" ref="L178:DF178" si="72">IF(AND(L177,NOT(K177)),SUMOFUNMARKED($E177:$I181,$K$6:L$6)*LASTCALLED($K$6:L$6),)</f>
        <v/>
      </c>
      <c r="M178" s="4" t="str">
        <f t="shared" si="72"/>
        <v/>
      </c>
      <c r="N178" s="4" t="str">
        <f t="shared" si="72"/>
        <v/>
      </c>
      <c r="O178" s="4" t="str">
        <f t="shared" si="72"/>
        <v/>
      </c>
      <c r="P178" s="4" t="str">
        <f t="shared" si="72"/>
        <v/>
      </c>
      <c r="Q178" s="4" t="str">
        <f t="shared" si="72"/>
        <v/>
      </c>
      <c r="R178" s="4" t="str">
        <f t="shared" si="72"/>
        <v/>
      </c>
      <c r="S178" s="4" t="str">
        <f t="shared" si="72"/>
        <v/>
      </c>
      <c r="T178" s="4" t="str">
        <f t="shared" si="72"/>
        <v/>
      </c>
      <c r="U178" s="4" t="str">
        <f t="shared" si="72"/>
        <v/>
      </c>
      <c r="V178" s="4" t="str">
        <f t="shared" si="72"/>
        <v/>
      </c>
      <c r="W178" s="4" t="str">
        <f t="shared" si="72"/>
        <v/>
      </c>
      <c r="X178" s="4" t="str">
        <f t="shared" si="72"/>
        <v/>
      </c>
      <c r="Y178" s="4" t="str">
        <f t="shared" si="72"/>
        <v/>
      </c>
      <c r="Z178" s="4" t="str">
        <f t="shared" si="72"/>
        <v/>
      </c>
      <c r="AA178" s="4" t="str">
        <f t="shared" si="72"/>
        <v/>
      </c>
      <c r="AB178" s="4" t="str">
        <f t="shared" si="72"/>
        <v/>
      </c>
      <c r="AC178" s="4" t="str">
        <f t="shared" si="72"/>
        <v/>
      </c>
      <c r="AD178" s="4" t="str">
        <f t="shared" si="72"/>
        <v/>
      </c>
      <c r="AE178" s="4" t="str">
        <f t="shared" si="72"/>
        <v/>
      </c>
      <c r="AF178" s="4" t="str">
        <f t="shared" si="72"/>
        <v/>
      </c>
      <c r="AG178" s="4" t="str">
        <f t="shared" si="72"/>
        <v/>
      </c>
      <c r="AH178" s="4" t="str">
        <f t="shared" si="72"/>
        <v/>
      </c>
      <c r="AI178" s="4" t="str">
        <f t="shared" si="72"/>
        <v/>
      </c>
      <c r="AJ178" s="4" t="str">
        <f t="shared" si="72"/>
        <v/>
      </c>
      <c r="AK178" s="4" t="str">
        <f t="shared" si="72"/>
        <v/>
      </c>
      <c r="AL178" s="4" t="str">
        <f t="shared" si="72"/>
        <v/>
      </c>
      <c r="AM178" s="4" t="str">
        <f t="shared" si="72"/>
        <v/>
      </c>
      <c r="AN178" s="4" t="str">
        <f t="shared" si="72"/>
        <v/>
      </c>
      <c r="AO178" s="4" t="str">
        <f t="shared" si="72"/>
        <v/>
      </c>
      <c r="AP178" s="4" t="str">
        <f t="shared" si="72"/>
        <v/>
      </c>
      <c r="AQ178" s="4" t="str">
        <f t="shared" si="72"/>
        <v/>
      </c>
      <c r="AR178" s="4" t="str">
        <f t="shared" si="72"/>
        <v/>
      </c>
      <c r="AS178" s="4" t="str">
        <f t="shared" si="72"/>
        <v/>
      </c>
      <c r="AT178" s="4" t="str">
        <f t="shared" si="72"/>
        <v/>
      </c>
      <c r="AU178" s="4" t="str">
        <f t="shared" si="72"/>
        <v/>
      </c>
      <c r="AV178" s="4" t="str">
        <f t="shared" si="72"/>
        <v/>
      </c>
      <c r="AW178" s="4" t="str">
        <f t="shared" si="72"/>
        <v/>
      </c>
      <c r="AX178" s="4" t="str">
        <f t="shared" si="72"/>
        <v/>
      </c>
      <c r="AY178" s="4" t="str">
        <f t="shared" si="72"/>
        <v/>
      </c>
      <c r="AZ178" s="4" t="str">
        <f t="shared" si="72"/>
        <v/>
      </c>
      <c r="BA178" s="4" t="str">
        <f t="shared" si="72"/>
        <v/>
      </c>
      <c r="BB178" s="4" t="str">
        <f t="shared" si="72"/>
        <v/>
      </c>
      <c r="BC178" s="4" t="str">
        <f t="shared" si="72"/>
        <v/>
      </c>
      <c r="BD178" s="4" t="str">
        <f t="shared" si="72"/>
        <v/>
      </c>
      <c r="BE178" s="4" t="str">
        <f t="shared" si="72"/>
        <v/>
      </c>
      <c r="BF178" s="4" t="str">
        <f t="shared" si="72"/>
        <v/>
      </c>
      <c r="BG178" s="4" t="str">
        <f t="shared" si="72"/>
        <v/>
      </c>
      <c r="BH178" s="4" t="str">
        <f t="shared" si="72"/>
        <v/>
      </c>
      <c r="BI178" s="4" t="str">
        <f t="shared" si="72"/>
        <v/>
      </c>
      <c r="BJ178" s="4" t="str">
        <f t="shared" si="72"/>
        <v/>
      </c>
      <c r="BK178" s="4" t="str">
        <f t="shared" si="72"/>
        <v/>
      </c>
      <c r="BL178" s="4" t="str">
        <f t="shared" si="72"/>
        <v/>
      </c>
      <c r="BM178" s="4" t="str">
        <f t="shared" si="72"/>
        <v/>
      </c>
      <c r="BN178" s="4" t="str">
        <f t="shared" si="72"/>
        <v/>
      </c>
      <c r="BO178" s="4">
        <f t="shared" si="72"/>
        <v>6594</v>
      </c>
      <c r="BP178" s="4" t="str">
        <f t="shared" si="72"/>
        <v/>
      </c>
      <c r="BQ178" s="4" t="str">
        <f t="shared" si="72"/>
        <v/>
      </c>
      <c r="BR178" s="4" t="str">
        <f t="shared" si="72"/>
        <v/>
      </c>
      <c r="BS178" s="4" t="str">
        <f t="shared" si="72"/>
        <v/>
      </c>
      <c r="BT178" s="4" t="str">
        <f t="shared" si="72"/>
        <v/>
      </c>
      <c r="BU178" s="4" t="str">
        <f t="shared" si="72"/>
        <v/>
      </c>
      <c r="BV178" s="4" t="str">
        <f t="shared" si="72"/>
        <v/>
      </c>
      <c r="BW178" s="4" t="str">
        <f t="shared" si="72"/>
        <v/>
      </c>
      <c r="BX178" s="4" t="str">
        <f t="shared" si="72"/>
        <v/>
      </c>
      <c r="BY178" s="4" t="str">
        <f t="shared" si="72"/>
        <v/>
      </c>
      <c r="BZ178" s="4" t="str">
        <f t="shared" si="72"/>
        <v/>
      </c>
      <c r="CA178" s="4" t="str">
        <f t="shared" si="72"/>
        <v/>
      </c>
      <c r="CB178" s="4" t="str">
        <f t="shared" si="72"/>
        <v/>
      </c>
      <c r="CC178" s="4" t="str">
        <f t="shared" si="72"/>
        <v/>
      </c>
      <c r="CD178" s="4" t="str">
        <f t="shared" si="72"/>
        <v/>
      </c>
      <c r="CE178" s="4" t="str">
        <f t="shared" si="72"/>
        <v/>
      </c>
      <c r="CF178" s="4" t="str">
        <f t="shared" si="72"/>
        <v/>
      </c>
      <c r="CG178" s="4" t="str">
        <f t="shared" si="72"/>
        <v/>
      </c>
      <c r="CH178" s="4" t="str">
        <f t="shared" si="72"/>
        <v/>
      </c>
      <c r="CI178" s="4" t="str">
        <f t="shared" si="72"/>
        <v/>
      </c>
      <c r="CJ178" s="4" t="str">
        <f t="shared" si="72"/>
        <v/>
      </c>
      <c r="CK178" s="4" t="str">
        <f t="shared" si="72"/>
        <v/>
      </c>
      <c r="CL178" s="4" t="str">
        <f t="shared" si="72"/>
        <v/>
      </c>
      <c r="CM178" s="4" t="str">
        <f t="shared" si="72"/>
        <v/>
      </c>
      <c r="CN178" s="4" t="str">
        <f t="shared" si="72"/>
        <v/>
      </c>
      <c r="CO178" s="4" t="str">
        <f t="shared" si="72"/>
        <v/>
      </c>
      <c r="CP178" s="4" t="str">
        <f t="shared" si="72"/>
        <v/>
      </c>
      <c r="CQ178" s="4" t="str">
        <f t="shared" si="72"/>
        <v/>
      </c>
      <c r="CR178" s="4" t="str">
        <f t="shared" si="72"/>
        <v/>
      </c>
      <c r="CS178" s="4" t="str">
        <f t="shared" si="72"/>
        <v/>
      </c>
      <c r="CT178" s="4" t="str">
        <f t="shared" si="72"/>
        <v/>
      </c>
      <c r="CU178" s="4" t="str">
        <f t="shared" si="72"/>
        <v/>
      </c>
      <c r="CV178" s="4" t="str">
        <f t="shared" si="72"/>
        <v/>
      </c>
      <c r="CW178" s="4" t="str">
        <f t="shared" si="72"/>
        <v/>
      </c>
      <c r="CX178" s="4" t="str">
        <f t="shared" si="72"/>
        <v/>
      </c>
      <c r="CY178" s="4" t="str">
        <f t="shared" si="72"/>
        <v/>
      </c>
      <c r="CZ178" s="4" t="str">
        <f t="shared" si="72"/>
        <v/>
      </c>
      <c r="DA178" s="4" t="str">
        <f t="shared" si="72"/>
        <v/>
      </c>
      <c r="DB178" s="4" t="str">
        <f t="shared" si="72"/>
        <v/>
      </c>
      <c r="DC178" s="4" t="str">
        <f t="shared" si="72"/>
        <v/>
      </c>
      <c r="DD178" s="4" t="str">
        <f t="shared" si="72"/>
        <v/>
      </c>
      <c r="DE178" s="4" t="str">
        <f t="shared" si="72"/>
        <v/>
      </c>
      <c r="DF178" s="4" t="str">
        <f t="shared" si="72"/>
        <v/>
      </c>
    </row>
    <row r="179">
      <c r="A179" s="3" t="s">
        <v>180</v>
      </c>
      <c r="B179" s="2">
        <v>172.0</v>
      </c>
      <c r="C179" s="4">
        <f t="shared" si="2"/>
        <v>34</v>
      </c>
      <c r="D179" s="4">
        <f t="shared" si="3"/>
        <v>2</v>
      </c>
      <c r="E179" s="4">
        <f>IFERROR(__xludf.DUMMYFUNCTION("SPLIT(A179,"" "")"),79.0)</f>
        <v>79</v>
      </c>
      <c r="F179" s="4">
        <f>IFERROR(__xludf.DUMMYFUNCTION("""COMPUTED_VALUE"""),91.0)</f>
        <v>91</v>
      </c>
      <c r="G179" s="4">
        <f>IFERROR(__xludf.DUMMYFUNCTION("""COMPUTED_VALUE"""),53.0)</f>
        <v>53</v>
      </c>
      <c r="H179" s="4">
        <f>IFERROR(__xludf.DUMMYFUNCTION("""COMPUTED_VALUE"""),69.0)</f>
        <v>69</v>
      </c>
      <c r="I179" s="4">
        <f>IFERROR(__xludf.DUMMYFUNCTION("""COMPUTED_VALUE"""),68.0)</f>
        <v>68</v>
      </c>
      <c r="K179" s="6"/>
    </row>
    <row r="180">
      <c r="A180" s="3" t="s">
        <v>181</v>
      </c>
      <c r="B180" s="2">
        <v>173.0</v>
      </c>
      <c r="C180" s="4">
        <f t="shared" si="2"/>
        <v>34</v>
      </c>
      <c r="D180" s="4">
        <f t="shared" si="3"/>
        <v>3</v>
      </c>
      <c r="E180" s="4">
        <f>IFERROR(__xludf.DUMMYFUNCTION("SPLIT(A180,"" "")"),20.0)</f>
        <v>20</v>
      </c>
      <c r="F180" s="4">
        <f>IFERROR(__xludf.DUMMYFUNCTION("""COMPUTED_VALUE"""),88.0)</f>
        <v>88</v>
      </c>
      <c r="G180" s="4">
        <f>IFERROR(__xludf.DUMMYFUNCTION("""COMPUTED_VALUE"""),14.0)</f>
        <v>14</v>
      </c>
      <c r="H180" s="4">
        <f>IFERROR(__xludf.DUMMYFUNCTION("""COMPUTED_VALUE"""),81.0)</f>
        <v>81</v>
      </c>
      <c r="I180" s="4">
        <f>IFERROR(__xludf.DUMMYFUNCTION("""COMPUTED_VALUE"""),51.0)</f>
        <v>51</v>
      </c>
    </row>
    <row r="181">
      <c r="A181" s="3" t="s">
        <v>182</v>
      </c>
      <c r="B181" s="2">
        <v>174.0</v>
      </c>
      <c r="C181" s="4">
        <f t="shared" si="2"/>
        <v>34</v>
      </c>
      <c r="D181" s="4">
        <f t="shared" si="3"/>
        <v>4</v>
      </c>
      <c r="E181" s="4">
        <f>IFERROR(__xludf.DUMMYFUNCTION("SPLIT(A181,"" "")"),89.0)</f>
        <v>89</v>
      </c>
      <c r="F181" s="4">
        <f>IFERROR(__xludf.DUMMYFUNCTION("""COMPUTED_VALUE"""),71.0)</f>
        <v>71</v>
      </c>
      <c r="G181" s="4">
        <f>IFERROR(__xludf.DUMMYFUNCTION("""COMPUTED_VALUE"""),54.0)</f>
        <v>54</v>
      </c>
      <c r="H181" s="4">
        <f>IFERROR(__xludf.DUMMYFUNCTION("""COMPUTED_VALUE"""),56.0)</f>
        <v>56</v>
      </c>
      <c r="I181" s="4">
        <f>IFERROR(__xludf.DUMMYFUNCTION("""COMPUTED_VALUE"""),52.0)</f>
        <v>52</v>
      </c>
    </row>
    <row r="182">
      <c r="A182" s="3" t="s">
        <v>183</v>
      </c>
      <c r="B182" s="2">
        <v>175.0</v>
      </c>
      <c r="C182" s="4">
        <f t="shared" si="2"/>
        <v>35</v>
      </c>
      <c r="D182" s="4">
        <f t="shared" si="3"/>
        <v>0</v>
      </c>
      <c r="E182" s="4">
        <f>IFERROR(__xludf.DUMMYFUNCTION("SPLIT(A182,"" "")"),25.0)</f>
        <v>25</v>
      </c>
      <c r="F182" s="4">
        <f>IFERROR(__xludf.DUMMYFUNCTION("""COMPUTED_VALUE"""),12.0)</f>
        <v>12</v>
      </c>
      <c r="G182" s="4">
        <f>IFERROR(__xludf.DUMMYFUNCTION("""COMPUTED_VALUE"""),32.0)</f>
        <v>32</v>
      </c>
      <c r="H182" s="4">
        <f>IFERROR(__xludf.DUMMYFUNCTION("""COMPUTED_VALUE"""),53.0)</f>
        <v>53</v>
      </c>
      <c r="I182" s="4">
        <f>IFERROR(__xludf.DUMMYFUNCTION("""COMPUTED_VALUE"""),3.0)</f>
        <v>3</v>
      </c>
      <c r="K182" s="5" t="b">
        <f>BINGO(E182:I186,$K$6)</f>
        <v>0</v>
      </c>
      <c r="L182" s="5" t="b">
        <f t="shared" ref="L182:DF182" si="73">OR(K182, BINGO($E182:$I186,$K$6:L$6))</f>
        <v>0</v>
      </c>
      <c r="M182" s="5" t="b">
        <f t="shared" si="73"/>
        <v>0</v>
      </c>
      <c r="N182" s="5" t="b">
        <f t="shared" si="73"/>
        <v>0</v>
      </c>
      <c r="O182" s="5" t="b">
        <f t="shared" si="73"/>
        <v>0</v>
      </c>
      <c r="P182" s="5" t="b">
        <f t="shared" si="73"/>
        <v>0</v>
      </c>
      <c r="Q182" s="5" t="b">
        <f t="shared" si="73"/>
        <v>0</v>
      </c>
      <c r="R182" s="5" t="b">
        <f t="shared" si="73"/>
        <v>0</v>
      </c>
      <c r="S182" s="5" t="b">
        <f t="shared" si="73"/>
        <v>0</v>
      </c>
      <c r="T182" s="5" t="b">
        <f t="shared" si="73"/>
        <v>0</v>
      </c>
      <c r="U182" s="5" t="b">
        <f t="shared" si="73"/>
        <v>0</v>
      </c>
      <c r="V182" s="5" t="b">
        <f t="shared" si="73"/>
        <v>0</v>
      </c>
      <c r="W182" s="5" t="b">
        <f t="shared" si="73"/>
        <v>0</v>
      </c>
      <c r="X182" s="5" t="b">
        <f t="shared" si="73"/>
        <v>0</v>
      </c>
      <c r="Y182" s="5" t="b">
        <f t="shared" si="73"/>
        <v>0</v>
      </c>
      <c r="Z182" s="5" t="b">
        <f t="shared" si="73"/>
        <v>0</v>
      </c>
      <c r="AA182" s="5" t="b">
        <f t="shared" si="73"/>
        <v>0</v>
      </c>
      <c r="AB182" s="5" t="b">
        <f t="shared" si="73"/>
        <v>0</v>
      </c>
      <c r="AC182" s="5" t="b">
        <f t="shared" si="73"/>
        <v>0</v>
      </c>
      <c r="AD182" s="5" t="b">
        <f t="shared" si="73"/>
        <v>0</v>
      </c>
      <c r="AE182" s="5" t="b">
        <f t="shared" si="73"/>
        <v>0</v>
      </c>
      <c r="AF182" s="5" t="b">
        <f t="shared" si="73"/>
        <v>0</v>
      </c>
      <c r="AG182" s="5" t="b">
        <f t="shared" si="73"/>
        <v>0</v>
      </c>
      <c r="AH182" s="5" t="b">
        <f t="shared" si="73"/>
        <v>0</v>
      </c>
      <c r="AI182" s="5" t="b">
        <f t="shared" si="73"/>
        <v>0</v>
      </c>
      <c r="AJ182" s="5" t="b">
        <f t="shared" si="73"/>
        <v>0</v>
      </c>
      <c r="AK182" s="5" t="b">
        <f t="shared" si="73"/>
        <v>0</v>
      </c>
      <c r="AL182" s="5" t="b">
        <f t="shared" si="73"/>
        <v>0</v>
      </c>
      <c r="AM182" s="5" t="b">
        <f t="shared" si="73"/>
        <v>0</v>
      </c>
      <c r="AN182" s="5" t="b">
        <f t="shared" si="73"/>
        <v>0</v>
      </c>
      <c r="AO182" s="5" t="b">
        <f t="shared" si="73"/>
        <v>0</v>
      </c>
      <c r="AP182" s="5" t="b">
        <f t="shared" si="73"/>
        <v>0</v>
      </c>
      <c r="AQ182" s="5" t="b">
        <f t="shared" si="73"/>
        <v>0</v>
      </c>
      <c r="AR182" s="5" t="b">
        <f t="shared" si="73"/>
        <v>0</v>
      </c>
      <c r="AS182" s="5" t="b">
        <f t="shared" si="73"/>
        <v>0</v>
      </c>
      <c r="AT182" s="5" t="b">
        <f t="shared" si="73"/>
        <v>0</v>
      </c>
      <c r="AU182" s="5" t="b">
        <f t="shared" si="73"/>
        <v>0</v>
      </c>
      <c r="AV182" s="5" t="b">
        <f t="shared" si="73"/>
        <v>0</v>
      </c>
      <c r="AW182" s="5" t="b">
        <f t="shared" si="73"/>
        <v>0</v>
      </c>
      <c r="AX182" s="5" t="b">
        <f t="shared" si="73"/>
        <v>0</v>
      </c>
      <c r="AY182" s="5" t="b">
        <f t="shared" si="73"/>
        <v>0</v>
      </c>
      <c r="AZ182" s="5" t="b">
        <f t="shared" si="73"/>
        <v>0</v>
      </c>
      <c r="BA182" s="5" t="b">
        <f t="shared" si="73"/>
        <v>0</v>
      </c>
      <c r="BB182" s="5" t="b">
        <f t="shared" si="73"/>
        <v>0</v>
      </c>
      <c r="BC182" s="5" t="b">
        <f t="shared" si="73"/>
        <v>0</v>
      </c>
      <c r="BD182" s="5" t="b">
        <f t="shared" si="73"/>
        <v>0</v>
      </c>
      <c r="BE182" s="5" t="b">
        <f t="shared" si="73"/>
        <v>0</v>
      </c>
      <c r="BF182" s="5" t="b">
        <f t="shared" si="73"/>
        <v>0</v>
      </c>
      <c r="BG182" s="5" t="b">
        <f t="shared" si="73"/>
        <v>0</v>
      </c>
      <c r="BH182" s="5" t="b">
        <f t="shared" si="73"/>
        <v>0</v>
      </c>
      <c r="BI182" s="5" t="b">
        <f t="shared" si="73"/>
        <v>1</v>
      </c>
      <c r="BJ182" s="5" t="b">
        <f t="shared" si="73"/>
        <v>1</v>
      </c>
      <c r="BK182" s="5" t="b">
        <f t="shared" si="73"/>
        <v>1</v>
      </c>
      <c r="BL182" s="5" t="b">
        <f t="shared" si="73"/>
        <v>1</v>
      </c>
      <c r="BM182" s="5" t="b">
        <f t="shared" si="73"/>
        <v>1</v>
      </c>
      <c r="BN182" s="5" t="b">
        <f t="shared" si="73"/>
        <v>1</v>
      </c>
      <c r="BO182" s="5" t="b">
        <f t="shared" si="73"/>
        <v>1</v>
      </c>
      <c r="BP182" s="5" t="b">
        <f t="shared" si="73"/>
        <v>1</v>
      </c>
      <c r="BQ182" s="5" t="b">
        <f t="shared" si="73"/>
        <v>1</v>
      </c>
      <c r="BR182" s="5" t="b">
        <f t="shared" si="73"/>
        <v>1</v>
      </c>
      <c r="BS182" s="5" t="b">
        <f t="shared" si="73"/>
        <v>1</v>
      </c>
      <c r="BT182" s="5" t="b">
        <f t="shared" si="73"/>
        <v>1</v>
      </c>
      <c r="BU182" s="5" t="b">
        <f t="shared" si="73"/>
        <v>1</v>
      </c>
      <c r="BV182" s="5" t="b">
        <f t="shared" si="73"/>
        <v>1</v>
      </c>
      <c r="BW182" s="5" t="b">
        <f t="shared" si="73"/>
        <v>1</v>
      </c>
      <c r="BX182" s="5" t="b">
        <f t="shared" si="73"/>
        <v>1</v>
      </c>
      <c r="BY182" s="5" t="b">
        <f t="shared" si="73"/>
        <v>1</v>
      </c>
      <c r="BZ182" s="5" t="b">
        <f t="shared" si="73"/>
        <v>1</v>
      </c>
      <c r="CA182" s="5" t="b">
        <f t="shared" si="73"/>
        <v>1</v>
      </c>
      <c r="CB182" s="5" t="b">
        <f t="shared" si="73"/>
        <v>1</v>
      </c>
      <c r="CC182" s="5" t="b">
        <f t="shared" si="73"/>
        <v>1</v>
      </c>
      <c r="CD182" s="5" t="b">
        <f t="shared" si="73"/>
        <v>1</v>
      </c>
      <c r="CE182" s="5" t="b">
        <f t="shared" si="73"/>
        <v>1</v>
      </c>
      <c r="CF182" s="5" t="b">
        <f t="shared" si="73"/>
        <v>1</v>
      </c>
      <c r="CG182" s="5" t="b">
        <f t="shared" si="73"/>
        <v>1</v>
      </c>
      <c r="CH182" s="5" t="b">
        <f t="shared" si="73"/>
        <v>1</v>
      </c>
      <c r="CI182" s="5" t="b">
        <f t="shared" si="73"/>
        <v>1</v>
      </c>
      <c r="CJ182" s="5" t="b">
        <f t="shared" si="73"/>
        <v>1</v>
      </c>
      <c r="CK182" s="5" t="b">
        <f t="shared" si="73"/>
        <v>1</v>
      </c>
      <c r="CL182" s="5" t="b">
        <f t="shared" si="73"/>
        <v>1</v>
      </c>
      <c r="CM182" s="5" t="b">
        <f t="shared" si="73"/>
        <v>1</v>
      </c>
      <c r="CN182" s="5" t="b">
        <f t="shared" si="73"/>
        <v>1</v>
      </c>
      <c r="CO182" s="5" t="b">
        <f t="shared" si="73"/>
        <v>1</v>
      </c>
      <c r="CP182" s="5" t="b">
        <f t="shared" si="73"/>
        <v>1</v>
      </c>
      <c r="CQ182" s="5" t="b">
        <f t="shared" si="73"/>
        <v>1</v>
      </c>
      <c r="CR182" s="5" t="b">
        <f t="shared" si="73"/>
        <v>1</v>
      </c>
      <c r="CS182" s="5" t="b">
        <f t="shared" si="73"/>
        <v>1</v>
      </c>
      <c r="CT182" s="5" t="b">
        <f t="shared" si="73"/>
        <v>1</v>
      </c>
      <c r="CU182" s="5" t="b">
        <f t="shared" si="73"/>
        <v>1</v>
      </c>
      <c r="CV182" s="5" t="b">
        <f t="shared" si="73"/>
        <v>1</v>
      </c>
      <c r="CW182" s="5" t="b">
        <f t="shared" si="73"/>
        <v>1</v>
      </c>
      <c r="CX182" s="5" t="b">
        <f t="shared" si="73"/>
        <v>1</v>
      </c>
      <c r="CY182" s="5" t="b">
        <f t="shared" si="73"/>
        <v>1</v>
      </c>
      <c r="CZ182" s="5" t="b">
        <f t="shared" si="73"/>
        <v>1</v>
      </c>
      <c r="DA182" s="5" t="b">
        <f t="shared" si="73"/>
        <v>1</v>
      </c>
      <c r="DB182" s="5" t="b">
        <f t="shared" si="73"/>
        <v>1</v>
      </c>
      <c r="DC182" s="5" t="b">
        <f t="shared" si="73"/>
        <v>1</v>
      </c>
      <c r="DD182" s="5" t="b">
        <f t="shared" si="73"/>
        <v>1</v>
      </c>
      <c r="DE182" s="5" t="b">
        <f t="shared" si="73"/>
        <v>1</v>
      </c>
      <c r="DF182" s="5" t="b">
        <f t="shared" si="73"/>
        <v>1</v>
      </c>
    </row>
    <row r="183">
      <c r="A183" s="3" t="s">
        <v>184</v>
      </c>
      <c r="B183" s="2">
        <v>176.0</v>
      </c>
      <c r="C183" s="4">
        <f t="shared" si="2"/>
        <v>35</v>
      </c>
      <c r="D183" s="4">
        <f t="shared" si="3"/>
        <v>1</v>
      </c>
      <c r="E183" s="4">
        <f>IFERROR(__xludf.DUMMYFUNCTION("SPLIT(A183,"" "")"),63.0)</f>
        <v>63</v>
      </c>
      <c r="F183" s="4">
        <f>IFERROR(__xludf.DUMMYFUNCTION("""COMPUTED_VALUE"""),29.0)</f>
        <v>29</v>
      </c>
      <c r="G183" s="4">
        <f>IFERROR(__xludf.DUMMYFUNCTION("""COMPUTED_VALUE"""),92.0)</f>
        <v>92</v>
      </c>
      <c r="H183" s="4">
        <f>IFERROR(__xludf.DUMMYFUNCTION("""COMPUTED_VALUE"""),70.0)</f>
        <v>70</v>
      </c>
      <c r="I183" s="4">
        <f>IFERROR(__xludf.DUMMYFUNCTION("""COMPUTED_VALUE"""),97.0)</f>
        <v>97</v>
      </c>
      <c r="K183" s="4" t="str">
        <f>IF(K182,SUMOFUNMARKED(E182:I186,$K$6)*LASTCALLED($K$6),)</f>
        <v/>
      </c>
      <c r="L183" s="4" t="str">
        <f t="shared" ref="L183:DF183" si="74">IF(AND(L182,NOT(K182)),SUMOFUNMARKED($E182:$I186,$K$6:L$6)*LASTCALLED($K$6:L$6),)</f>
        <v/>
      </c>
      <c r="M183" s="4" t="str">
        <f t="shared" si="74"/>
        <v/>
      </c>
      <c r="N183" s="4" t="str">
        <f t="shared" si="74"/>
        <v/>
      </c>
      <c r="O183" s="4" t="str">
        <f t="shared" si="74"/>
        <v/>
      </c>
      <c r="P183" s="4" t="str">
        <f t="shared" si="74"/>
        <v/>
      </c>
      <c r="Q183" s="4" t="str">
        <f t="shared" si="74"/>
        <v/>
      </c>
      <c r="R183" s="4" t="str">
        <f t="shared" si="74"/>
        <v/>
      </c>
      <c r="S183" s="4" t="str">
        <f t="shared" si="74"/>
        <v/>
      </c>
      <c r="T183" s="4" t="str">
        <f t="shared" si="74"/>
        <v/>
      </c>
      <c r="U183" s="4" t="str">
        <f t="shared" si="74"/>
        <v/>
      </c>
      <c r="V183" s="4" t="str">
        <f t="shared" si="74"/>
        <v/>
      </c>
      <c r="W183" s="4" t="str">
        <f t="shared" si="74"/>
        <v/>
      </c>
      <c r="X183" s="4" t="str">
        <f t="shared" si="74"/>
        <v/>
      </c>
      <c r="Y183" s="4" t="str">
        <f t="shared" si="74"/>
        <v/>
      </c>
      <c r="Z183" s="4" t="str">
        <f t="shared" si="74"/>
        <v/>
      </c>
      <c r="AA183" s="4" t="str">
        <f t="shared" si="74"/>
        <v/>
      </c>
      <c r="AB183" s="4" t="str">
        <f t="shared" si="74"/>
        <v/>
      </c>
      <c r="AC183" s="4" t="str">
        <f t="shared" si="74"/>
        <v/>
      </c>
      <c r="AD183" s="4" t="str">
        <f t="shared" si="74"/>
        <v/>
      </c>
      <c r="AE183" s="4" t="str">
        <f t="shared" si="74"/>
        <v/>
      </c>
      <c r="AF183" s="4" t="str">
        <f t="shared" si="74"/>
        <v/>
      </c>
      <c r="AG183" s="4" t="str">
        <f t="shared" si="74"/>
        <v/>
      </c>
      <c r="AH183" s="4" t="str">
        <f t="shared" si="74"/>
        <v/>
      </c>
      <c r="AI183" s="4" t="str">
        <f t="shared" si="74"/>
        <v/>
      </c>
      <c r="AJ183" s="4" t="str">
        <f t="shared" si="74"/>
        <v/>
      </c>
      <c r="AK183" s="4" t="str">
        <f t="shared" si="74"/>
        <v/>
      </c>
      <c r="AL183" s="4" t="str">
        <f t="shared" si="74"/>
        <v/>
      </c>
      <c r="AM183" s="4" t="str">
        <f t="shared" si="74"/>
        <v/>
      </c>
      <c r="AN183" s="4" t="str">
        <f t="shared" si="74"/>
        <v/>
      </c>
      <c r="AO183" s="4" t="str">
        <f t="shared" si="74"/>
        <v/>
      </c>
      <c r="AP183" s="4" t="str">
        <f t="shared" si="74"/>
        <v/>
      </c>
      <c r="AQ183" s="4" t="str">
        <f t="shared" si="74"/>
        <v/>
      </c>
      <c r="AR183" s="4" t="str">
        <f t="shared" si="74"/>
        <v/>
      </c>
      <c r="AS183" s="4" t="str">
        <f t="shared" si="74"/>
        <v/>
      </c>
      <c r="AT183" s="4" t="str">
        <f t="shared" si="74"/>
        <v/>
      </c>
      <c r="AU183" s="4" t="str">
        <f t="shared" si="74"/>
        <v/>
      </c>
      <c r="AV183" s="4" t="str">
        <f t="shared" si="74"/>
        <v/>
      </c>
      <c r="AW183" s="4" t="str">
        <f t="shared" si="74"/>
        <v/>
      </c>
      <c r="AX183" s="4" t="str">
        <f t="shared" si="74"/>
        <v/>
      </c>
      <c r="AY183" s="4" t="str">
        <f t="shared" si="74"/>
        <v/>
      </c>
      <c r="AZ183" s="4" t="str">
        <f t="shared" si="74"/>
        <v/>
      </c>
      <c r="BA183" s="4" t="str">
        <f t="shared" si="74"/>
        <v/>
      </c>
      <c r="BB183" s="4" t="str">
        <f t="shared" si="74"/>
        <v/>
      </c>
      <c r="BC183" s="4" t="str">
        <f t="shared" si="74"/>
        <v/>
      </c>
      <c r="BD183" s="4" t="str">
        <f t="shared" si="74"/>
        <v/>
      </c>
      <c r="BE183" s="4" t="str">
        <f t="shared" si="74"/>
        <v/>
      </c>
      <c r="BF183" s="4" t="str">
        <f t="shared" si="74"/>
        <v/>
      </c>
      <c r="BG183" s="4" t="str">
        <f t="shared" si="74"/>
        <v/>
      </c>
      <c r="BH183" s="4" t="str">
        <f t="shared" si="74"/>
        <v/>
      </c>
      <c r="BI183" s="4">
        <f t="shared" si="74"/>
        <v>35002</v>
      </c>
      <c r="BJ183" s="4" t="str">
        <f t="shared" si="74"/>
        <v/>
      </c>
      <c r="BK183" s="4" t="str">
        <f t="shared" si="74"/>
        <v/>
      </c>
      <c r="BL183" s="4" t="str">
        <f t="shared" si="74"/>
        <v/>
      </c>
      <c r="BM183" s="4" t="str">
        <f t="shared" si="74"/>
        <v/>
      </c>
      <c r="BN183" s="4" t="str">
        <f t="shared" si="74"/>
        <v/>
      </c>
      <c r="BO183" s="4" t="str">
        <f t="shared" si="74"/>
        <v/>
      </c>
      <c r="BP183" s="4" t="str">
        <f t="shared" si="74"/>
        <v/>
      </c>
      <c r="BQ183" s="4" t="str">
        <f t="shared" si="74"/>
        <v/>
      </c>
      <c r="BR183" s="4" t="str">
        <f t="shared" si="74"/>
        <v/>
      </c>
      <c r="BS183" s="4" t="str">
        <f t="shared" si="74"/>
        <v/>
      </c>
      <c r="BT183" s="4" t="str">
        <f t="shared" si="74"/>
        <v/>
      </c>
      <c r="BU183" s="4" t="str">
        <f t="shared" si="74"/>
        <v/>
      </c>
      <c r="BV183" s="4" t="str">
        <f t="shared" si="74"/>
        <v/>
      </c>
      <c r="BW183" s="4" t="str">
        <f t="shared" si="74"/>
        <v/>
      </c>
      <c r="BX183" s="4" t="str">
        <f t="shared" si="74"/>
        <v/>
      </c>
      <c r="BY183" s="4" t="str">
        <f t="shared" si="74"/>
        <v/>
      </c>
      <c r="BZ183" s="4" t="str">
        <f t="shared" si="74"/>
        <v/>
      </c>
      <c r="CA183" s="4" t="str">
        <f t="shared" si="74"/>
        <v/>
      </c>
      <c r="CB183" s="4" t="str">
        <f t="shared" si="74"/>
        <v/>
      </c>
      <c r="CC183" s="4" t="str">
        <f t="shared" si="74"/>
        <v/>
      </c>
      <c r="CD183" s="4" t="str">
        <f t="shared" si="74"/>
        <v/>
      </c>
      <c r="CE183" s="4" t="str">
        <f t="shared" si="74"/>
        <v/>
      </c>
      <c r="CF183" s="4" t="str">
        <f t="shared" si="74"/>
        <v/>
      </c>
      <c r="CG183" s="4" t="str">
        <f t="shared" si="74"/>
        <v/>
      </c>
      <c r="CH183" s="4" t="str">
        <f t="shared" si="74"/>
        <v/>
      </c>
      <c r="CI183" s="4" t="str">
        <f t="shared" si="74"/>
        <v/>
      </c>
      <c r="CJ183" s="4" t="str">
        <f t="shared" si="74"/>
        <v/>
      </c>
      <c r="CK183" s="4" t="str">
        <f t="shared" si="74"/>
        <v/>
      </c>
      <c r="CL183" s="4" t="str">
        <f t="shared" si="74"/>
        <v/>
      </c>
      <c r="CM183" s="4" t="str">
        <f t="shared" si="74"/>
        <v/>
      </c>
      <c r="CN183" s="4" t="str">
        <f t="shared" si="74"/>
        <v/>
      </c>
      <c r="CO183" s="4" t="str">
        <f t="shared" si="74"/>
        <v/>
      </c>
      <c r="CP183" s="4" t="str">
        <f t="shared" si="74"/>
        <v/>
      </c>
      <c r="CQ183" s="4" t="str">
        <f t="shared" si="74"/>
        <v/>
      </c>
      <c r="CR183" s="4" t="str">
        <f t="shared" si="74"/>
        <v/>
      </c>
      <c r="CS183" s="4" t="str">
        <f t="shared" si="74"/>
        <v/>
      </c>
      <c r="CT183" s="4" t="str">
        <f t="shared" si="74"/>
        <v/>
      </c>
      <c r="CU183" s="4" t="str">
        <f t="shared" si="74"/>
        <v/>
      </c>
      <c r="CV183" s="4" t="str">
        <f t="shared" si="74"/>
        <v/>
      </c>
      <c r="CW183" s="4" t="str">
        <f t="shared" si="74"/>
        <v/>
      </c>
      <c r="CX183" s="4" t="str">
        <f t="shared" si="74"/>
        <v/>
      </c>
      <c r="CY183" s="4" t="str">
        <f t="shared" si="74"/>
        <v/>
      </c>
      <c r="CZ183" s="4" t="str">
        <f t="shared" si="74"/>
        <v/>
      </c>
      <c r="DA183" s="4" t="str">
        <f t="shared" si="74"/>
        <v/>
      </c>
      <c r="DB183" s="4" t="str">
        <f t="shared" si="74"/>
        <v/>
      </c>
      <c r="DC183" s="4" t="str">
        <f t="shared" si="74"/>
        <v/>
      </c>
      <c r="DD183" s="4" t="str">
        <f t="shared" si="74"/>
        <v/>
      </c>
      <c r="DE183" s="4" t="str">
        <f t="shared" si="74"/>
        <v/>
      </c>
      <c r="DF183" s="4" t="str">
        <f t="shared" si="74"/>
        <v/>
      </c>
    </row>
    <row r="184">
      <c r="A184" s="3" t="s">
        <v>185</v>
      </c>
      <c r="B184" s="2">
        <v>177.0</v>
      </c>
      <c r="C184" s="4">
        <f t="shared" si="2"/>
        <v>35</v>
      </c>
      <c r="D184" s="4">
        <f t="shared" si="3"/>
        <v>2</v>
      </c>
      <c r="E184" s="4">
        <f>IFERROR(__xludf.DUMMYFUNCTION("SPLIT(A184,"" "")"),54.0)</f>
        <v>54</v>
      </c>
      <c r="F184" s="4">
        <f>IFERROR(__xludf.DUMMYFUNCTION("""COMPUTED_VALUE"""),6.0)</f>
        <v>6</v>
      </c>
      <c r="G184" s="4">
        <f>IFERROR(__xludf.DUMMYFUNCTION("""COMPUTED_VALUE"""),21.0)</f>
        <v>21</v>
      </c>
      <c r="H184" s="4">
        <f>IFERROR(__xludf.DUMMYFUNCTION("""COMPUTED_VALUE"""),4.0)</f>
        <v>4</v>
      </c>
      <c r="I184" s="4">
        <f>IFERROR(__xludf.DUMMYFUNCTION("""COMPUTED_VALUE"""),86.0)</f>
        <v>86</v>
      </c>
      <c r="K184" s="6"/>
    </row>
    <row r="185">
      <c r="A185" s="3" t="s">
        <v>186</v>
      </c>
      <c r="B185" s="2">
        <v>178.0</v>
      </c>
      <c r="C185" s="4">
        <f t="shared" si="2"/>
        <v>35</v>
      </c>
      <c r="D185" s="4">
        <f t="shared" si="3"/>
        <v>3</v>
      </c>
      <c r="E185" s="4">
        <f>IFERROR(__xludf.DUMMYFUNCTION("SPLIT(A185,"" "")"),76.0)</f>
        <v>76</v>
      </c>
      <c r="F185" s="4">
        <f>IFERROR(__xludf.DUMMYFUNCTION("""COMPUTED_VALUE"""),39.0)</f>
        <v>39</v>
      </c>
      <c r="G185" s="4">
        <f>IFERROR(__xludf.DUMMYFUNCTION("""COMPUTED_VALUE"""),84.0)</f>
        <v>84</v>
      </c>
      <c r="H185" s="4">
        <f>IFERROR(__xludf.DUMMYFUNCTION("""COMPUTED_VALUE"""),49.0)</f>
        <v>49</v>
      </c>
      <c r="I185" s="4">
        <f>IFERROR(__xludf.DUMMYFUNCTION("""COMPUTED_VALUE"""),96.0)</f>
        <v>96</v>
      </c>
    </row>
    <row r="186">
      <c r="A186" s="3" t="s">
        <v>187</v>
      </c>
      <c r="B186" s="2">
        <v>179.0</v>
      </c>
      <c r="C186" s="4">
        <f t="shared" si="2"/>
        <v>35</v>
      </c>
      <c r="D186" s="4">
        <f t="shared" si="3"/>
        <v>4</v>
      </c>
      <c r="E186" s="4">
        <f>IFERROR(__xludf.DUMMYFUNCTION("SPLIT(A186,"" "")"),68.0)</f>
        <v>68</v>
      </c>
      <c r="F186" s="4">
        <f>IFERROR(__xludf.DUMMYFUNCTION("""COMPUTED_VALUE"""),0.0)</f>
        <v>0</v>
      </c>
      <c r="G186" s="4">
        <f>IFERROR(__xludf.DUMMYFUNCTION("""COMPUTED_VALUE"""),15.0)</f>
        <v>15</v>
      </c>
      <c r="H186" s="4">
        <f>IFERROR(__xludf.DUMMYFUNCTION("""COMPUTED_VALUE"""),72.0)</f>
        <v>72</v>
      </c>
      <c r="I186" s="4">
        <f>IFERROR(__xludf.DUMMYFUNCTION("""COMPUTED_VALUE"""),28.0)</f>
        <v>28</v>
      </c>
    </row>
    <row r="187">
      <c r="A187" s="3" t="s">
        <v>188</v>
      </c>
      <c r="B187" s="2">
        <v>180.0</v>
      </c>
      <c r="C187" s="4">
        <f t="shared" si="2"/>
        <v>36</v>
      </c>
      <c r="D187" s="4">
        <f t="shared" si="3"/>
        <v>0</v>
      </c>
      <c r="E187" s="4">
        <f>IFERROR(__xludf.DUMMYFUNCTION("SPLIT(A187,"" "")"),56.0)</f>
        <v>56</v>
      </c>
      <c r="F187" s="4">
        <f>IFERROR(__xludf.DUMMYFUNCTION("""COMPUTED_VALUE"""),20.0)</f>
        <v>20</v>
      </c>
      <c r="G187" s="4">
        <f>IFERROR(__xludf.DUMMYFUNCTION("""COMPUTED_VALUE"""),35.0)</f>
        <v>35</v>
      </c>
      <c r="H187" s="4">
        <f>IFERROR(__xludf.DUMMYFUNCTION("""COMPUTED_VALUE"""),71.0)</f>
        <v>71</v>
      </c>
      <c r="I187" s="4">
        <f>IFERROR(__xludf.DUMMYFUNCTION("""COMPUTED_VALUE"""),23.0)</f>
        <v>23</v>
      </c>
      <c r="K187" s="5" t="b">
        <f>BINGO(E187:I191,$K$6)</f>
        <v>0</v>
      </c>
      <c r="L187" s="5" t="b">
        <f t="shared" ref="L187:DF187" si="75">OR(K187, BINGO($E187:$I191,$K$6:L$6))</f>
        <v>0</v>
      </c>
      <c r="M187" s="5" t="b">
        <f t="shared" si="75"/>
        <v>0</v>
      </c>
      <c r="N187" s="5" t="b">
        <f t="shared" si="75"/>
        <v>0</v>
      </c>
      <c r="O187" s="5" t="b">
        <f t="shared" si="75"/>
        <v>0</v>
      </c>
      <c r="P187" s="5" t="b">
        <f t="shared" si="75"/>
        <v>0</v>
      </c>
      <c r="Q187" s="5" t="b">
        <f t="shared" si="75"/>
        <v>0</v>
      </c>
      <c r="R187" s="5" t="b">
        <f t="shared" si="75"/>
        <v>0</v>
      </c>
      <c r="S187" s="5" t="b">
        <f t="shared" si="75"/>
        <v>0</v>
      </c>
      <c r="T187" s="5" t="b">
        <f t="shared" si="75"/>
        <v>0</v>
      </c>
      <c r="U187" s="5" t="b">
        <f t="shared" si="75"/>
        <v>0</v>
      </c>
      <c r="V187" s="5" t="b">
        <f t="shared" si="75"/>
        <v>0</v>
      </c>
      <c r="W187" s="5" t="b">
        <f t="shared" si="75"/>
        <v>0</v>
      </c>
      <c r="X187" s="5" t="b">
        <f t="shared" si="75"/>
        <v>0</v>
      </c>
      <c r="Y187" s="5" t="b">
        <f t="shared" si="75"/>
        <v>0</v>
      </c>
      <c r="Z187" s="5" t="b">
        <f t="shared" si="75"/>
        <v>0</v>
      </c>
      <c r="AA187" s="5" t="b">
        <f t="shared" si="75"/>
        <v>0</v>
      </c>
      <c r="AB187" s="5" t="b">
        <f t="shared" si="75"/>
        <v>0</v>
      </c>
      <c r="AC187" s="5" t="b">
        <f t="shared" si="75"/>
        <v>0</v>
      </c>
      <c r="AD187" s="5" t="b">
        <f t="shared" si="75"/>
        <v>0</v>
      </c>
      <c r="AE187" s="5" t="b">
        <f t="shared" si="75"/>
        <v>0</v>
      </c>
      <c r="AF187" s="5" t="b">
        <f t="shared" si="75"/>
        <v>0</v>
      </c>
      <c r="AG187" s="5" t="b">
        <f t="shared" si="75"/>
        <v>0</v>
      </c>
      <c r="AH187" s="5" t="b">
        <f t="shared" si="75"/>
        <v>0</v>
      </c>
      <c r="AI187" s="5" t="b">
        <f t="shared" si="75"/>
        <v>0</v>
      </c>
      <c r="AJ187" s="5" t="b">
        <f t="shared" si="75"/>
        <v>0</v>
      </c>
      <c r="AK187" s="5" t="b">
        <f t="shared" si="75"/>
        <v>0</v>
      </c>
      <c r="AL187" s="5" t="b">
        <f t="shared" si="75"/>
        <v>0</v>
      </c>
      <c r="AM187" s="5" t="b">
        <f t="shared" si="75"/>
        <v>0</v>
      </c>
      <c r="AN187" s="5" t="b">
        <f t="shared" si="75"/>
        <v>0</v>
      </c>
      <c r="AO187" s="5" t="b">
        <f t="shared" si="75"/>
        <v>0</v>
      </c>
      <c r="AP187" s="5" t="b">
        <f t="shared" si="75"/>
        <v>0</v>
      </c>
      <c r="AQ187" s="5" t="b">
        <f t="shared" si="75"/>
        <v>0</v>
      </c>
      <c r="AR187" s="5" t="b">
        <f t="shared" si="75"/>
        <v>0</v>
      </c>
      <c r="AS187" s="5" t="b">
        <f t="shared" si="75"/>
        <v>0</v>
      </c>
      <c r="AT187" s="5" t="b">
        <f t="shared" si="75"/>
        <v>0</v>
      </c>
      <c r="AU187" s="5" t="b">
        <f t="shared" si="75"/>
        <v>0</v>
      </c>
      <c r="AV187" s="5" t="b">
        <f t="shared" si="75"/>
        <v>0</v>
      </c>
      <c r="AW187" s="5" t="b">
        <f t="shared" si="75"/>
        <v>0</v>
      </c>
      <c r="AX187" s="5" t="b">
        <f t="shared" si="75"/>
        <v>0</v>
      </c>
      <c r="AY187" s="5" t="b">
        <f t="shared" si="75"/>
        <v>0</v>
      </c>
      <c r="AZ187" s="5" t="b">
        <f t="shared" si="75"/>
        <v>0</v>
      </c>
      <c r="BA187" s="5" t="b">
        <f t="shared" si="75"/>
        <v>0</v>
      </c>
      <c r="BB187" s="5" t="b">
        <f t="shared" si="75"/>
        <v>0</v>
      </c>
      <c r="BC187" s="5" t="b">
        <f t="shared" si="75"/>
        <v>0</v>
      </c>
      <c r="BD187" s="5" t="b">
        <f t="shared" si="75"/>
        <v>0</v>
      </c>
      <c r="BE187" s="5" t="b">
        <f t="shared" si="75"/>
        <v>0</v>
      </c>
      <c r="BF187" s="5" t="b">
        <f t="shared" si="75"/>
        <v>0</v>
      </c>
      <c r="BG187" s="5" t="b">
        <f t="shared" si="75"/>
        <v>0</v>
      </c>
      <c r="BH187" s="5" t="b">
        <f t="shared" si="75"/>
        <v>0</v>
      </c>
      <c r="BI187" s="5" t="b">
        <f t="shared" si="75"/>
        <v>0</v>
      </c>
      <c r="BJ187" s="5" t="b">
        <f t="shared" si="75"/>
        <v>0</v>
      </c>
      <c r="BK187" s="5" t="b">
        <f t="shared" si="75"/>
        <v>0</v>
      </c>
      <c r="BL187" s="5" t="b">
        <f t="shared" si="75"/>
        <v>0</v>
      </c>
      <c r="BM187" s="5" t="b">
        <f t="shared" si="75"/>
        <v>0</v>
      </c>
      <c r="BN187" s="5" t="b">
        <f t="shared" si="75"/>
        <v>0</v>
      </c>
      <c r="BO187" s="5" t="b">
        <f t="shared" si="75"/>
        <v>0</v>
      </c>
      <c r="BP187" s="5" t="b">
        <f t="shared" si="75"/>
        <v>0</v>
      </c>
      <c r="BQ187" s="5" t="b">
        <f t="shared" si="75"/>
        <v>0</v>
      </c>
      <c r="BR187" s="5" t="b">
        <f t="shared" si="75"/>
        <v>1</v>
      </c>
      <c r="BS187" s="5" t="b">
        <f t="shared" si="75"/>
        <v>1</v>
      </c>
      <c r="BT187" s="5" t="b">
        <f t="shared" si="75"/>
        <v>1</v>
      </c>
      <c r="BU187" s="5" t="b">
        <f t="shared" si="75"/>
        <v>1</v>
      </c>
      <c r="BV187" s="5" t="b">
        <f t="shared" si="75"/>
        <v>1</v>
      </c>
      <c r="BW187" s="5" t="b">
        <f t="shared" si="75"/>
        <v>1</v>
      </c>
      <c r="BX187" s="5" t="b">
        <f t="shared" si="75"/>
        <v>1</v>
      </c>
      <c r="BY187" s="5" t="b">
        <f t="shared" si="75"/>
        <v>1</v>
      </c>
      <c r="BZ187" s="5" t="b">
        <f t="shared" si="75"/>
        <v>1</v>
      </c>
      <c r="CA187" s="5" t="b">
        <f t="shared" si="75"/>
        <v>1</v>
      </c>
      <c r="CB187" s="5" t="b">
        <f t="shared" si="75"/>
        <v>1</v>
      </c>
      <c r="CC187" s="5" t="b">
        <f t="shared" si="75"/>
        <v>1</v>
      </c>
      <c r="CD187" s="5" t="b">
        <f t="shared" si="75"/>
        <v>1</v>
      </c>
      <c r="CE187" s="5" t="b">
        <f t="shared" si="75"/>
        <v>1</v>
      </c>
      <c r="CF187" s="5" t="b">
        <f t="shared" si="75"/>
        <v>1</v>
      </c>
      <c r="CG187" s="5" t="b">
        <f t="shared" si="75"/>
        <v>1</v>
      </c>
      <c r="CH187" s="5" t="b">
        <f t="shared" si="75"/>
        <v>1</v>
      </c>
      <c r="CI187" s="5" t="b">
        <f t="shared" si="75"/>
        <v>1</v>
      </c>
      <c r="CJ187" s="5" t="b">
        <f t="shared" si="75"/>
        <v>1</v>
      </c>
      <c r="CK187" s="5" t="b">
        <f t="shared" si="75"/>
        <v>1</v>
      </c>
      <c r="CL187" s="5" t="b">
        <f t="shared" si="75"/>
        <v>1</v>
      </c>
      <c r="CM187" s="5" t="b">
        <f t="shared" si="75"/>
        <v>1</v>
      </c>
      <c r="CN187" s="5" t="b">
        <f t="shared" si="75"/>
        <v>1</v>
      </c>
      <c r="CO187" s="5" t="b">
        <f t="shared" si="75"/>
        <v>1</v>
      </c>
      <c r="CP187" s="5" t="b">
        <f t="shared" si="75"/>
        <v>1</v>
      </c>
      <c r="CQ187" s="5" t="b">
        <f t="shared" si="75"/>
        <v>1</v>
      </c>
      <c r="CR187" s="5" t="b">
        <f t="shared" si="75"/>
        <v>1</v>
      </c>
      <c r="CS187" s="5" t="b">
        <f t="shared" si="75"/>
        <v>1</v>
      </c>
      <c r="CT187" s="5" t="b">
        <f t="shared" si="75"/>
        <v>1</v>
      </c>
      <c r="CU187" s="5" t="b">
        <f t="shared" si="75"/>
        <v>1</v>
      </c>
      <c r="CV187" s="5" t="b">
        <f t="shared" si="75"/>
        <v>1</v>
      </c>
      <c r="CW187" s="5" t="b">
        <f t="shared" si="75"/>
        <v>1</v>
      </c>
      <c r="CX187" s="5" t="b">
        <f t="shared" si="75"/>
        <v>1</v>
      </c>
      <c r="CY187" s="5" t="b">
        <f t="shared" si="75"/>
        <v>1</v>
      </c>
      <c r="CZ187" s="5" t="b">
        <f t="shared" si="75"/>
        <v>1</v>
      </c>
      <c r="DA187" s="5" t="b">
        <f t="shared" si="75"/>
        <v>1</v>
      </c>
      <c r="DB187" s="5" t="b">
        <f t="shared" si="75"/>
        <v>1</v>
      </c>
      <c r="DC187" s="5" t="b">
        <f t="shared" si="75"/>
        <v>1</v>
      </c>
      <c r="DD187" s="5" t="b">
        <f t="shared" si="75"/>
        <v>1</v>
      </c>
      <c r="DE187" s="5" t="b">
        <f t="shared" si="75"/>
        <v>1</v>
      </c>
      <c r="DF187" s="5" t="b">
        <f t="shared" si="75"/>
        <v>1</v>
      </c>
    </row>
    <row r="188">
      <c r="A188" s="3" t="s">
        <v>189</v>
      </c>
      <c r="B188" s="2">
        <v>181.0</v>
      </c>
      <c r="C188" s="4">
        <f t="shared" si="2"/>
        <v>36</v>
      </c>
      <c r="D188" s="4">
        <f t="shared" si="3"/>
        <v>1</v>
      </c>
      <c r="E188" s="4">
        <f>IFERROR(__xludf.DUMMYFUNCTION("SPLIT(A188,"" "")"),51.0)</f>
        <v>51</v>
      </c>
      <c r="F188" s="4">
        <f>IFERROR(__xludf.DUMMYFUNCTION("""COMPUTED_VALUE"""),21.0)</f>
        <v>21</v>
      </c>
      <c r="G188" s="4">
        <f>IFERROR(__xludf.DUMMYFUNCTION("""COMPUTED_VALUE"""),96.0)</f>
        <v>96</v>
      </c>
      <c r="H188" s="4">
        <f>IFERROR(__xludf.DUMMYFUNCTION("""COMPUTED_VALUE"""),42.0)</f>
        <v>42</v>
      </c>
      <c r="I188" s="4">
        <f>IFERROR(__xludf.DUMMYFUNCTION("""COMPUTED_VALUE"""),64.0)</f>
        <v>64</v>
      </c>
      <c r="K188" s="4" t="str">
        <f>IF(K187,SUMOFUNMARKED(E187:I191,$K$6)*LASTCALLED($K$6),)</f>
        <v/>
      </c>
      <c r="L188" s="4" t="str">
        <f t="shared" ref="L188:DF188" si="76">IF(AND(L187,NOT(K187)),SUMOFUNMARKED($E187:$I191,$K$6:L$6)*LASTCALLED($K$6:L$6),)</f>
        <v/>
      </c>
      <c r="M188" s="4" t="str">
        <f t="shared" si="76"/>
        <v/>
      </c>
      <c r="N188" s="4" t="str">
        <f t="shared" si="76"/>
        <v/>
      </c>
      <c r="O188" s="4" t="str">
        <f t="shared" si="76"/>
        <v/>
      </c>
      <c r="P188" s="4" t="str">
        <f t="shared" si="76"/>
        <v/>
      </c>
      <c r="Q188" s="4" t="str">
        <f t="shared" si="76"/>
        <v/>
      </c>
      <c r="R188" s="4" t="str">
        <f t="shared" si="76"/>
        <v/>
      </c>
      <c r="S188" s="4" t="str">
        <f t="shared" si="76"/>
        <v/>
      </c>
      <c r="T188" s="4" t="str">
        <f t="shared" si="76"/>
        <v/>
      </c>
      <c r="U188" s="4" t="str">
        <f t="shared" si="76"/>
        <v/>
      </c>
      <c r="V188" s="4" t="str">
        <f t="shared" si="76"/>
        <v/>
      </c>
      <c r="W188" s="4" t="str">
        <f t="shared" si="76"/>
        <v/>
      </c>
      <c r="X188" s="4" t="str">
        <f t="shared" si="76"/>
        <v/>
      </c>
      <c r="Y188" s="4" t="str">
        <f t="shared" si="76"/>
        <v/>
      </c>
      <c r="Z188" s="4" t="str">
        <f t="shared" si="76"/>
        <v/>
      </c>
      <c r="AA188" s="4" t="str">
        <f t="shared" si="76"/>
        <v/>
      </c>
      <c r="AB188" s="4" t="str">
        <f t="shared" si="76"/>
        <v/>
      </c>
      <c r="AC188" s="4" t="str">
        <f t="shared" si="76"/>
        <v/>
      </c>
      <c r="AD188" s="4" t="str">
        <f t="shared" si="76"/>
        <v/>
      </c>
      <c r="AE188" s="4" t="str">
        <f t="shared" si="76"/>
        <v/>
      </c>
      <c r="AF188" s="4" t="str">
        <f t="shared" si="76"/>
        <v/>
      </c>
      <c r="AG188" s="4" t="str">
        <f t="shared" si="76"/>
        <v/>
      </c>
      <c r="AH188" s="4" t="str">
        <f t="shared" si="76"/>
        <v/>
      </c>
      <c r="AI188" s="4" t="str">
        <f t="shared" si="76"/>
        <v/>
      </c>
      <c r="AJ188" s="4" t="str">
        <f t="shared" si="76"/>
        <v/>
      </c>
      <c r="AK188" s="4" t="str">
        <f t="shared" si="76"/>
        <v/>
      </c>
      <c r="AL188" s="4" t="str">
        <f t="shared" si="76"/>
        <v/>
      </c>
      <c r="AM188" s="4" t="str">
        <f t="shared" si="76"/>
        <v/>
      </c>
      <c r="AN188" s="4" t="str">
        <f t="shared" si="76"/>
        <v/>
      </c>
      <c r="AO188" s="4" t="str">
        <f t="shared" si="76"/>
        <v/>
      </c>
      <c r="AP188" s="4" t="str">
        <f t="shared" si="76"/>
        <v/>
      </c>
      <c r="AQ188" s="4" t="str">
        <f t="shared" si="76"/>
        <v/>
      </c>
      <c r="AR188" s="4" t="str">
        <f t="shared" si="76"/>
        <v/>
      </c>
      <c r="AS188" s="4" t="str">
        <f t="shared" si="76"/>
        <v/>
      </c>
      <c r="AT188" s="4" t="str">
        <f t="shared" si="76"/>
        <v/>
      </c>
      <c r="AU188" s="4" t="str">
        <f t="shared" si="76"/>
        <v/>
      </c>
      <c r="AV188" s="4" t="str">
        <f t="shared" si="76"/>
        <v/>
      </c>
      <c r="AW188" s="4" t="str">
        <f t="shared" si="76"/>
        <v/>
      </c>
      <c r="AX188" s="4" t="str">
        <f t="shared" si="76"/>
        <v/>
      </c>
      <c r="AY188" s="4" t="str">
        <f t="shared" si="76"/>
        <v/>
      </c>
      <c r="AZ188" s="4" t="str">
        <f t="shared" si="76"/>
        <v/>
      </c>
      <c r="BA188" s="4" t="str">
        <f t="shared" si="76"/>
        <v/>
      </c>
      <c r="BB188" s="4" t="str">
        <f t="shared" si="76"/>
        <v/>
      </c>
      <c r="BC188" s="4" t="str">
        <f t="shared" si="76"/>
        <v/>
      </c>
      <c r="BD188" s="4" t="str">
        <f t="shared" si="76"/>
        <v/>
      </c>
      <c r="BE188" s="4" t="str">
        <f t="shared" si="76"/>
        <v/>
      </c>
      <c r="BF188" s="4" t="str">
        <f t="shared" si="76"/>
        <v/>
      </c>
      <c r="BG188" s="4" t="str">
        <f t="shared" si="76"/>
        <v/>
      </c>
      <c r="BH188" s="4" t="str">
        <f t="shared" si="76"/>
        <v/>
      </c>
      <c r="BI188" s="4" t="str">
        <f t="shared" si="76"/>
        <v/>
      </c>
      <c r="BJ188" s="4" t="str">
        <f t="shared" si="76"/>
        <v/>
      </c>
      <c r="BK188" s="4" t="str">
        <f t="shared" si="76"/>
        <v/>
      </c>
      <c r="BL188" s="4" t="str">
        <f t="shared" si="76"/>
        <v/>
      </c>
      <c r="BM188" s="4" t="str">
        <f t="shared" si="76"/>
        <v/>
      </c>
      <c r="BN188" s="4" t="str">
        <f t="shared" si="76"/>
        <v/>
      </c>
      <c r="BO188" s="4" t="str">
        <f t="shared" si="76"/>
        <v/>
      </c>
      <c r="BP188" s="4" t="str">
        <f t="shared" si="76"/>
        <v/>
      </c>
      <c r="BQ188" s="4" t="str">
        <f t="shared" si="76"/>
        <v/>
      </c>
      <c r="BR188" s="4">
        <f t="shared" si="76"/>
        <v>311</v>
      </c>
      <c r="BS188" s="4" t="str">
        <f t="shared" si="76"/>
        <v/>
      </c>
      <c r="BT188" s="4" t="str">
        <f t="shared" si="76"/>
        <v/>
      </c>
      <c r="BU188" s="4" t="str">
        <f t="shared" si="76"/>
        <v/>
      </c>
      <c r="BV188" s="4" t="str">
        <f t="shared" si="76"/>
        <v/>
      </c>
      <c r="BW188" s="4" t="str">
        <f t="shared" si="76"/>
        <v/>
      </c>
      <c r="BX188" s="4" t="str">
        <f t="shared" si="76"/>
        <v/>
      </c>
      <c r="BY188" s="4" t="str">
        <f t="shared" si="76"/>
        <v/>
      </c>
      <c r="BZ188" s="4" t="str">
        <f t="shared" si="76"/>
        <v/>
      </c>
      <c r="CA188" s="4" t="str">
        <f t="shared" si="76"/>
        <v/>
      </c>
      <c r="CB188" s="4" t="str">
        <f t="shared" si="76"/>
        <v/>
      </c>
      <c r="CC188" s="4" t="str">
        <f t="shared" si="76"/>
        <v/>
      </c>
      <c r="CD188" s="4" t="str">
        <f t="shared" si="76"/>
        <v/>
      </c>
      <c r="CE188" s="4" t="str">
        <f t="shared" si="76"/>
        <v/>
      </c>
      <c r="CF188" s="4" t="str">
        <f t="shared" si="76"/>
        <v/>
      </c>
      <c r="CG188" s="4" t="str">
        <f t="shared" si="76"/>
        <v/>
      </c>
      <c r="CH188" s="4" t="str">
        <f t="shared" si="76"/>
        <v/>
      </c>
      <c r="CI188" s="4" t="str">
        <f t="shared" si="76"/>
        <v/>
      </c>
      <c r="CJ188" s="4" t="str">
        <f t="shared" si="76"/>
        <v/>
      </c>
      <c r="CK188" s="4" t="str">
        <f t="shared" si="76"/>
        <v/>
      </c>
      <c r="CL188" s="4" t="str">
        <f t="shared" si="76"/>
        <v/>
      </c>
      <c r="CM188" s="4" t="str">
        <f t="shared" si="76"/>
        <v/>
      </c>
      <c r="CN188" s="4" t="str">
        <f t="shared" si="76"/>
        <v/>
      </c>
      <c r="CO188" s="4" t="str">
        <f t="shared" si="76"/>
        <v/>
      </c>
      <c r="CP188" s="4" t="str">
        <f t="shared" si="76"/>
        <v/>
      </c>
      <c r="CQ188" s="4" t="str">
        <f t="shared" si="76"/>
        <v/>
      </c>
      <c r="CR188" s="4" t="str">
        <f t="shared" si="76"/>
        <v/>
      </c>
      <c r="CS188" s="4" t="str">
        <f t="shared" si="76"/>
        <v/>
      </c>
      <c r="CT188" s="4" t="str">
        <f t="shared" si="76"/>
        <v/>
      </c>
      <c r="CU188" s="4" t="str">
        <f t="shared" si="76"/>
        <v/>
      </c>
      <c r="CV188" s="4" t="str">
        <f t="shared" si="76"/>
        <v/>
      </c>
      <c r="CW188" s="4" t="str">
        <f t="shared" si="76"/>
        <v/>
      </c>
      <c r="CX188" s="4" t="str">
        <f t="shared" si="76"/>
        <v/>
      </c>
      <c r="CY188" s="4" t="str">
        <f t="shared" si="76"/>
        <v/>
      </c>
      <c r="CZ188" s="4" t="str">
        <f t="shared" si="76"/>
        <v/>
      </c>
      <c r="DA188" s="4" t="str">
        <f t="shared" si="76"/>
        <v/>
      </c>
      <c r="DB188" s="4" t="str">
        <f t="shared" si="76"/>
        <v/>
      </c>
      <c r="DC188" s="4" t="str">
        <f t="shared" si="76"/>
        <v/>
      </c>
      <c r="DD188" s="4" t="str">
        <f t="shared" si="76"/>
        <v/>
      </c>
      <c r="DE188" s="4" t="str">
        <f t="shared" si="76"/>
        <v/>
      </c>
      <c r="DF188" s="4" t="str">
        <f t="shared" si="76"/>
        <v/>
      </c>
    </row>
    <row r="189">
      <c r="A189" s="3" t="s">
        <v>190</v>
      </c>
      <c r="B189" s="2">
        <v>182.0</v>
      </c>
      <c r="C189" s="4">
        <f t="shared" si="2"/>
        <v>36</v>
      </c>
      <c r="D189" s="4">
        <f t="shared" si="3"/>
        <v>2</v>
      </c>
      <c r="E189" s="4">
        <f>IFERROR(__xludf.DUMMYFUNCTION("SPLIT(A189,"" "")"),83.0)</f>
        <v>83</v>
      </c>
      <c r="F189" s="4">
        <f>IFERROR(__xludf.DUMMYFUNCTION("""COMPUTED_VALUE"""),1.0)</f>
        <v>1</v>
      </c>
      <c r="G189" s="4">
        <f>IFERROR(__xludf.DUMMYFUNCTION("""COMPUTED_VALUE"""),8.0)</f>
        <v>8</v>
      </c>
      <c r="H189" s="4">
        <f>IFERROR(__xludf.DUMMYFUNCTION("""COMPUTED_VALUE"""),94.0)</f>
        <v>94</v>
      </c>
      <c r="I189" s="4">
        <f>IFERROR(__xludf.DUMMYFUNCTION("""COMPUTED_VALUE"""),55.0)</f>
        <v>55</v>
      </c>
      <c r="K189" s="6"/>
    </row>
    <row r="190">
      <c r="A190" s="3" t="s">
        <v>191</v>
      </c>
      <c r="B190" s="2">
        <v>183.0</v>
      </c>
      <c r="C190" s="4">
        <f t="shared" si="2"/>
        <v>36</v>
      </c>
      <c r="D190" s="4">
        <f t="shared" si="3"/>
        <v>3</v>
      </c>
      <c r="E190" s="4">
        <f>IFERROR(__xludf.DUMMYFUNCTION("SPLIT(A190,"" "")"),44.0)</f>
        <v>44</v>
      </c>
      <c r="F190" s="4">
        <f>IFERROR(__xludf.DUMMYFUNCTION("""COMPUTED_VALUE"""),73.0)</f>
        <v>73</v>
      </c>
      <c r="G190" s="4">
        <f>IFERROR(__xludf.DUMMYFUNCTION("""COMPUTED_VALUE"""),76.0)</f>
        <v>76</v>
      </c>
      <c r="H190" s="4">
        <f>IFERROR(__xludf.DUMMYFUNCTION("""COMPUTED_VALUE"""),24.0)</f>
        <v>24</v>
      </c>
      <c r="I190" s="4">
        <f>IFERROR(__xludf.DUMMYFUNCTION("""COMPUTED_VALUE"""),67.0)</f>
        <v>67</v>
      </c>
    </row>
    <row r="191">
      <c r="A191" s="3" t="s">
        <v>192</v>
      </c>
      <c r="B191" s="2">
        <v>184.0</v>
      </c>
      <c r="C191" s="4">
        <f t="shared" si="2"/>
        <v>36</v>
      </c>
      <c r="D191" s="4">
        <f t="shared" si="3"/>
        <v>4</v>
      </c>
      <c r="E191" s="4">
        <f>IFERROR(__xludf.DUMMYFUNCTION("SPLIT(A191,"" "")"),81.0)</f>
        <v>81</v>
      </c>
      <c r="F191" s="4">
        <f>IFERROR(__xludf.DUMMYFUNCTION("""COMPUTED_VALUE"""),70.0)</f>
        <v>70</v>
      </c>
      <c r="G191" s="4">
        <f>IFERROR(__xludf.DUMMYFUNCTION("""COMPUTED_VALUE"""),6.0)</f>
        <v>6</v>
      </c>
      <c r="H191" s="4">
        <f>IFERROR(__xludf.DUMMYFUNCTION("""COMPUTED_VALUE"""),61.0)</f>
        <v>61</v>
      </c>
      <c r="I191" s="4">
        <f>IFERROR(__xludf.DUMMYFUNCTION("""COMPUTED_VALUE"""),46.0)</f>
        <v>46</v>
      </c>
    </row>
    <row r="192">
      <c r="A192" s="3" t="s">
        <v>193</v>
      </c>
      <c r="B192" s="2">
        <v>185.0</v>
      </c>
      <c r="C192" s="4">
        <f t="shared" si="2"/>
        <v>37</v>
      </c>
      <c r="D192" s="4">
        <f t="shared" si="3"/>
        <v>0</v>
      </c>
      <c r="E192" s="4">
        <f>IFERROR(__xludf.DUMMYFUNCTION("SPLIT(A192,"" "")"),85.0)</f>
        <v>85</v>
      </c>
      <c r="F192" s="4">
        <f>IFERROR(__xludf.DUMMYFUNCTION("""COMPUTED_VALUE"""),37.0)</f>
        <v>37</v>
      </c>
      <c r="G192" s="4">
        <f>IFERROR(__xludf.DUMMYFUNCTION("""COMPUTED_VALUE"""),30.0)</f>
        <v>30</v>
      </c>
      <c r="H192" s="4">
        <f>IFERROR(__xludf.DUMMYFUNCTION("""COMPUTED_VALUE"""),39.0)</f>
        <v>39</v>
      </c>
      <c r="I192" s="4">
        <f>IFERROR(__xludf.DUMMYFUNCTION("""COMPUTED_VALUE"""),97.0)</f>
        <v>97</v>
      </c>
      <c r="K192" s="5" t="b">
        <f>BINGO(E192:I196,$K$6)</f>
        <v>0</v>
      </c>
      <c r="L192" s="5" t="b">
        <f t="shared" ref="L192:DF192" si="77">OR(K192, BINGO($E192:$I196,$K$6:L$6))</f>
        <v>0</v>
      </c>
      <c r="M192" s="5" t="b">
        <f t="shared" si="77"/>
        <v>0</v>
      </c>
      <c r="N192" s="5" t="b">
        <f t="shared" si="77"/>
        <v>0</v>
      </c>
      <c r="O192" s="5" t="b">
        <f t="shared" si="77"/>
        <v>0</v>
      </c>
      <c r="P192" s="5" t="b">
        <f t="shared" si="77"/>
        <v>0</v>
      </c>
      <c r="Q192" s="5" t="b">
        <f t="shared" si="77"/>
        <v>0</v>
      </c>
      <c r="R192" s="5" t="b">
        <f t="shared" si="77"/>
        <v>0</v>
      </c>
      <c r="S192" s="5" t="b">
        <f t="shared" si="77"/>
        <v>0</v>
      </c>
      <c r="T192" s="5" t="b">
        <f t="shared" si="77"/>
        <v>0</v>
      </c>
      <c r="U192" s="5" t="b">
        <f t="shared" si="77"/>
        <v>0</v>
      </c>
      <c r="V192" s="5" t="b">
        <f t="shared" si="77"/>
        <v>0</v>
      </c>
      <c r="W192" s="5" t="b">
        <f t="shared" si="77"/>
        <v>0</v>
      </c>
      <c r="X192" s="5" t="b">
        <f t="shared" si="77"/>
        <v>0</v>
      </c>
      <c r="Y192" s="5" t="b">
        <f t="shared" si="77"/>
        <v>0</v>
      </c>
      <c r="Z192" s="5" t="b">
        <f t="shared" si="77"/>
        <v>0</v>
      </c>
      <c r="AA192" s="5" t="b">
        <f t="shared" si="77"/>
        <v>0</v>
      </c>
      <c r="AB192" s="5" t="b">
        <f t="shared" si="77"/>
        <v>0</v>
      </c>
      <c r="AC192" s="5" t="b">
        <f t="shared" si="77"/>
        <v>0</v>
      </c>
      <c r="AD192" s="5" t="b">
        <f t="shared" si="77"/>
        <v>0</v>
      </c>
      <c r="AE192" s="5" t="b">
        <f t="shared" si="77"/>
        <v>0</v>
      </c>
      <c r="AF192" s="5" t="b">
        <f t="shared" si="77"/>
        <v>0</v>
      </c>
      <c r="AG192" s="5" t="b">
        <f t="shared" si="77"/>
        <v>0</v>
      </c>
      <c r="AH192" s="5" t="b">
        <f t="shared" si="77"/>
        <v>0</v>
      </c>
      <c r="AI192" s="5" t="b">
        <f t="shared" si="77"/>
        <v>0</v>
      </c>
      <c r="AJ192" s="5" t="b">
        <f t="shared" si="77"/>
        <v>0</v>
      </c>
      <c r="AK192" s="5" t="b">
        <f t="shared" si="77"/>
        <v>0</v>
      </c>
      <c r="AL192" s="5" t="b">
        <f t="shared" si="77"/>
        <v>0</v>
      </c>
      <c r="AM192" s="5" t="b">
        <f t="shared" si="77"/>
        <v>0</v>
      </c>
      <c r="AN192" s="5" t="b">
        <f t="shared" si="77"/>
        <v>0</v>
      </c>
      <c r="AO192" s="5" t="b">
        <f t="shared" si="77"/>
        <v>0</v>
      </c>
      <c r="AP192" s="5" t="b">
        <f t="shared" si="77"/>
        <v>0</v>
      </c>
      <c r="AQ192" s="5" t="b">
        <f t="shared" si="77"/>
        <v>0</v>
      </c>
      <c r="AR192" s="5" t="b">
        <f t="shared" si="77"/>
        <v>0</v>
      </c>
      <c r="AS192" s="5" t="b">
        <f t="shared" si="77"/>
        <v>0</v>
      </c>
      <c r="AT192" s="5" t="b">
        <f t="shared" si="77"/>
        <v>0</v>
      </c>
      <c r="AU192" s="5" t="b">
        <f t="shared" si="77"/>
        <v>0</v>
      </c>
      <c r="AV192" s="5" t="b">
        <f t="shared" si="77"/>
        <v>0</v>
      </c>
      <c r="AW192" s="5" t="b">
        <f t="shared" si="77"/>
        <v>0</v>
      </c>
      <c r="AX192" s="5" t="b">
        <f t="shared" si="77"/>
        <v>0</v>
      </c>
      <c r="AY192" s="5" t="b">
        <f t="shared" si="77"/>
        <v>0</v>
      </c>
      <c r="AZ192" s="5" t="b">
        <f t="shared" si="77"/>
        <v>0</v>
      </c>
      <c r="BA192" s="5" t="b">
        <f t="shared" si="77"/>
        <v>0</v>
      </c>
      <c r="BB192" s="5" t="b">
        <f t="shared" si="77"/>
        <v>0</v>
      </c>
      <c r="BC192" s="5" t="b">
        <f t="shared" si="77"/>
        <v>0</v>
      </c>
      <c r="BD192" s="5" t="b">
        <f t="shared" si="77"/>
        <v>0</v>
      </c>
      <c r="BE192" s="5" t="b">
        <f t="shared" si="77"/>
        <v>0</v>
      </c>
      <c r="BF192" s="5" t="b">
        <f t="shared" si="77"/>
        <v>0</v>
      </c>
      <c r="BG192" s="5" t="b">
        <f t="shared" si="77"/>
        <v>0</v>
      </c>
      <c r="BH192" s="5" t="b">
        <f t="shared" si="77"/>
        <v>0</v>
      </c>
      <c r="BI192" s="5" t="b">
        <f t="shared" si="77"/>
        <v>0</v>
      </c>
      <c r="BJ192" s="5" t="b">
        <f t="shared" si="77"/>
        <v>0</v>
      </c>
      <c r="BK192" s="5" t="b">
        <f t="shared" si="77"/>
        <v>0</v>
      </c>
      <c r="BL192" s="5" t="b">
        <f t="shared" si="77"/>
        <v>0</v>
      </c>
      <c r="BM192" s="5" t="b">
        <f t="shared" si="77"/>
        <v>0</v>
      </c>
      <c r="BN192" s="5" t="b">
        <f t="shared" si="77"/>
        <v>0</v>
      </c>
      <c r="BO192" s="5" t="b">
        <f t="shared" si="77"/>
        <v>0</v>
      </c>
      <c r="BP192" s="5" t="b">
        <f t="shared" si="77"/>
        <v>0</v>
      </c>
      <c r="BQ192" s="5" t="b">
        <f t="shared" si="77"/>
        <v>0</v>
      </c>
      <c r="BR192" s="5" t="b">
        <f t="shared" si="77"/>
        <v>0</v>
      </c>
      <c r="BS192" s="5" t="b">
        <f t="shared" si="77"/>
        <v>0</v>
      </c>
      <c r="BT192" s="5" t="b">
        <f t="shared" si="77"/>
        <v>0</v>
      </c>
      <c r="BU192" s="5" t="b">
        <f t="shared" si="77"/>
        <v>0</v>
      </c>
      <c r="BV192" s="5" t="b">
        <f t="shared" si="77"/>
        <v>0</v>
      </c>
      <c r="BW192" s="5" t="b">
        <f t="shared" si="77"/>
        <v>0</v>
      </c>
      <c r="BX192" s="5" t="b">
        <f t="shared" si="77"/>
        <v>0</v>
      </c>
      <c r="BY192" s="5" t="b">
        <f t="shared" si="77"/>
        <v>0</v>
      </c>
      <c r="BZ192" s="5" t="b">
        <f t="shared" si="77"/>
        <v>0</v>
      </c>
      <c r="CA192" s="5" t="b">
        <f t="shared" si="77"/>
        <v>0</v>
      </c>
      <c r="CB192" s="5" t="b">
        <f t="shared" si="77"/>
        <v>0</v>
      </c>
      <c r="CC192" s="5" t="b">
        <f t="shared" si="77"/>
        <v>0</v>
      </c>
      <c r="CD192" s="5" t="b">
        <f t="shared" si="77"/>
        <v>0</v>
      </c>
      <c r="CE192" s="5" t="b">
        <f t="shared" si="77"/>
        <v>0</v>
      </c>
      <c r="CF192" s="5" t="b">
        <f t="shared" si="77"/>
        <v>0</v>
      </c>
      <c r="CG192" s="5" t="b">
        <f t="shared" si="77"/>
        <v>0</v>
      </c>
      <c r="CH192" s="5" t="b">
        <f t="shared" si="77"/>
        <v>0</v>
      </c>
      <c r="CI192" s="5" t="b">
        <f t="shared" si="77"/>
        <v>1</v>
      </c>
      <c r="CJ192" s="5" t="b">
        <f t="shared" si="77"/>
        <v>1</v>
      </c>
      <c r="CK192" s="5" t="b">
        <f t="shared" si="77"/>
        <v>1</v>
      </c>
      <c r="CL192" s="5" t="b">
        <f t="shared" si="77"/>
        <v>1</v>
      </c>
      <c r="CM192" s="5" t="b">
        <f t="shared" si="77"/>
        <v>1</v>
      </c>
      <c r="CN192" s="5" t="b">
        <f t="shared" si="77"/>
        <v>1</v>
      </c>
      <c r="CO192" s="5" t="b">
        <f t="shared" si="77"/>
        <v>1</v>
      </c>
      <c r="CP192" s="5" t="b">
        <f t="shared" si="77"/>
        <v>1</v>
      </c>
      <c r="CQ192" s="5" t="b">
        <f t="shared" si="77"/>
        <v>1</v>
      </c>
      <c r="CR192" s="5" t="b">
        <f t="shared" si="77"/>
        <v>1</v>
      </c>
      <c r="CS192" s="5" t="b">
        <f t="shared" si="77"/>
        <v>1</v>
      </c>
      <c r="CT192" s="5" t="b">
        <f t="shared" si="77"/>
        <v>1</v>
      </c>
      <c r="CU192" s="5" t="b">
        <f t="shared" si="77"/>
        <v>1</v>
      </c>
      <c r="CV192" s="5" t="b">
        <f t="shared" si="77"/>
        <v>1</v>
      </c>
      <c r="CW192" s="5" t="b">
        <f t="shared" si="77"/>
        <v>1</v>
      </c>
      <c r="CX192" s="5" t="b">
        <f t="shared" si="77"/>
        <v>1</v>
      </c>
      <c r="CY192" s="5" t="b">
        <f t="shared" si="77"/>
        <v>1</v>
      </c>
      <c r="CZ192" s="5" t="b">
        <f t="shared" si="77"/>
        <v>1</v>
      </c>
      <c r="DA192" s="5" t="b">
        <f t="shared" si="77"/>
        <v>1</v>
      </c>
      <c r="DB192" s="5" t="b">
        <f t="shared" si="77"/>
        <v>1</v>
      </c>
      <c r="DC192" s="5" t="b">
        <f t="shared" si="77"/>
        <v>1</v>
      </c>
      <c r="DD192" s="5" t="b">
        <f t="shared" si="77"/>
        <v>1</v>
      </c>
      <c r="DE192" s="5" t="b">
        <f t="shared" si="77"/>
        <v>1</v>
      </c>
      <c r="DF192" s="5" t="b">
        <f t="shared" si="77"/>
        <v>1</v>
      </c>
    </row>
    <row r="193">
      <c r="A193" s="3" t="s">
        <v>194</v>
      </c>
      <c r="B193" s="2">
        <v>186.0</v>
      </c>
      <c r="C193" s="4">
        <f t="shared" si="2"/>
        <v>37</v>
      </c>
      <c r="D193" s="4">
        <f t="shared" si="3"/>
        <v>1</v>
      </c>
      <c r="E193" s="4">
        <f>IFERROR(__xludf.DUMMYFUNCTION("SPLIT(A193,"" "")"),36.0)</f>
        <v>36</v>
      </c>
      <c r="F193" s="4">
        <f>IFERROR(__xludf.DUMMYFUNCTION("""COMPUTED_VALUE"""),14.0)</f>
        <v>14</v>
      </c>
      <c r="G193" s="4">
        <f>IFERROR(__xludf.DUMMYFUNCTION("""COMPUTED_VALUE"""),71.0)</f>
        <v>71</v>
      </c>
      <c r="H193" s="4">
        <f>IFERROR(__xludf.DUMMYFUNCTION("""COMPUTED_VALUE"""),59.0)</f>
        <v>59</v>
      </c>
      <c r="I193" s="4">
        <f>IFERROR(__xludf.DUMMYFUNCTION("""COMPUTED_VALUE"""),15.0)</f>
        <v>15</v>
      </c>
      <c r="K193" s="4" t="str">
        <f>IF(K192,SUMOFUNMARKED(E192:I196,$K$6)*LASTCALLED($K$6),)</f>
        <v/>
      </c>
      <c r="L193" s="4" t="str">
        <f t="shared" ref="L193:DF193" si="78">IF(AND(L192,NOT(K192)),SUMOFUNMARKED($E192:$I196,$K$6:L$6)*LASTCALLED($K$6:L$6),)</f>
        <v/>
      </c>
      <c r="M193" s="4" t="str">
        <f t="shared" si="78"/>
        <v/>
      </c>
      <c r="N193" s="4" t="str">
        <f t="shared" si="78"/>
        <v/>
      </c>
      <c r="O193" s="4" t="str">
        <f t="shared" si="78"/>
        <v/>
      </c>
      <c r="P193" s="4" t="str">
        <f t="shared" si="78"/>
        <v/>
      </c>
      <c r="Q193" s="4" t="str">
        <f t="shared" si="78"/>
        <v/>
      </c>
      <c r="R193" s="4" t="str">
        <f t="shared" si="78"/>
        <v/>
      </c>
      <c r="S193" s="4" t="str">
        <f t="shared" si="78"/>
        <v/>
      </c>
      <c r="T193" s="4" t="str">
        <f t="shared" si="78"/>
        <v/>
      </c>
      <c r="U193" s="4" t="str">
        <f t="shared" si="78"/>
        <v/>
      </c>
      <c r="V193" s="4" t="str">
        <f t="shared" si="78"/>
        <v/>
      </c>
      <c r="W193" s="4" t="str">
        <f t="shared" si="78"/>
        <v/>
      </c>
      <c r="X193" s="4" t="str">
        <f t="shared" si="78"/>
        <v/>
      </c>
      <c r="Y193" s="4" t="str">
        <f t="shared" si="78"/>
        <v/>
      </c>
      <c r="Z193" s="4" t="str">
        <f t="shared" si="78"/>
        <v/>
      </c>
      <c r="AA193" s="4" t="str">
        <f t="shared" si="78"/>
        <v/>
      </c>
      <c r="AB193" s="4" t="str">
        <f t="shared" si="78"/>
        <v/>
      </c>
      <c r="AC193" s="4" t="str">
        <f t="shared" si="78"/>
        <v/>
      </c>
      <c r="AD193" s="4" t="str">
        <f t="shared" si="78"/>
        <v/>
      </c>
      <c r="AE193" s="4" t="str">
        <f t="shared" si="78"/>
        <v/>
      </c>
      <c r="AF193" s="4" t="str">
        <f t="shared" si="78"/>
        <v/>
      </c>
      <c r="AG193" s="4" t="str">
        <f t="shared" si="78"/>
        <v/>
      </c>
      <c r="AH193" s="4" t="str">
        <f t="shared" si="78"/>
        <v/>
      </c>
      <c r="AI193" s="4" t="str">
        <f t="shared" si="78"/>
        <v/>
      </c>
      <c r="AJ193" s="4" t="str">
        <f t="shared" si="78"/>
        <v/>
      </c>
      <c r="AK193" s="4" t="str">
        <f t="shared" si="78"/>
        <v/>
      </c>
      <c r="AL193" s="4" t="str">
        <f t="shared" si="78"/>
        <v/>
      </c>
      <c r="AM193" s="4" t="str">
        <f t="shared" si="78"/>
        <v/>
      </c>
      <c r="AN193" s="4" t="str">
        <f t="shared" si="78"/>
        <v/>
      </c>
      <c r="AO193" s="4" t="str">
        <f t="shared" si="78"/>
        <v/>
      </c>
      <c r="AP193" s="4" t="str">
        <f t="shared" si="78"/>
        <v/>
      </c>
      <c r="AQ193" s="4" t="str">
        <f t="shared" si="78"/>
        <v/>
      </c>
      <c r="AR193" s="4" t="str">
        <f t="shared" si="78"/>
        <v/>
      </c>
      <c r="AS193" s="4" t="str">
        <f t="shared" si="78"/>
        <v/>
      </c>
      <c r="AT193" s="4" t="str">
        <f t="shared" si="78"/>
        <v/>
      </c>
      <c r="AU193" s="4" t="str">
        <f t="shared" si="78"/>
        <v/>
      </c>
      <c r="AV193" s="4" t="str">
        <f t="shared" si="78"/>
        <v/>
      </c>
      <c r="AW193" s="4" t="str">
        <f t="shared" si="78"/>
        <v/>
      </c>
      <c r="AX193" s="4" t="str">
        <f t="shared" si="78"/>
        <v/>
      </c>
      <c r="AY193" s="4" t="str">
        <f t="shared" si="78"/>
        <v/>
      </c>
      <c r="AZ193" s="4" t="str">
        <f t="shared" si="78"/>
        <v/>
      </c>
      <c r="BA193" s="4" t="str">
        <f t="shared" si="78"/>
        <v/>
      </c>
      <c r="BB193" s="4" t="str">
        <f t="shared" si="78"/>
        <v/>
      </c>
      <c r="BC193" s="4" t="str">
        <f t="shared" si="78"/>
        <v/>
      </c>
      <c r="BD193" s="4" t="str">
        <f t="shared" si="78"/>
        <v/>
      </c>
      <c r="BE193" s="4" t="str">
        <f t="shared" si="78"/>
        <v/>
      </c>
      <c r="BF193" s="4" t="str">
        <f t="shared" si="78"/>
        <v/>
      </c>
      <c r="BG193" s="4" t="str">
        <f t="shared" si="78"/>
        <v/>
      </c>
      <c r="BH193" s="4" t="str">
        <f t="shared" si="78"/>
        <v/>
      </c>
      <c r="BI193" s="4" t="str">
        <f t="shared" si="78"/>
        <v/>
      </c>
      <c r="BJ193" s="4" t="str">
        <f t="shared" si="78"/>
        <v/>
      </c>
      <c r="BK193" s="4" t="str">
        <f t="shared" si="78"/>
        <v/>
      </c>
      <c r="BL193" s="4" t="str">
        <f t="shared" si="78"/>
        <v/>
      </c>
      <c r="BM193" s="4" t="str">
        <f t="shared" si="78"/>
        <v/>
      </c>
      <c r="BN193" s="4" t="str">
        <f t="shared" si="78"/>
        <v/>
      </c>
      <c r="BO193" s="4" t="str">
        <f t="shared" si="78"/>
        <v/>
      </c>
      <c r="BP193" s="4" t="str">
        <f t="shared" si="78"/>
        <v/>
      </c>
      <c r="BQ193" s="4" t="str">
        <f t="shared" si="78"/>
        <v/>
      </c>
      <c r="BR193" s="4" t="str">
        <f t="shared" si="78"/>
        <v/>
      </c>
      <c r="BS193" s="4" t="str">
        <f t="shared" si="78"/>
        <v/>
      </c>
      <c r="BT193" s="4" t="str">
        <f t="shared" si="78"/>
        <v/>
      </c>
      <c r="BU193" s="4" t="str">
        <f t="shared" si="78"/>
        <v/>
      </c>
      <c r="BV193" s="4" t="str">
        <f t="shared" si="78"/>
        <v/>
      </c>
      <c r="BW193" s="4" t="str">
        <f t="shared" si="78"/>
        <v/>
      </c>
      <c r="BX193" s="4" t="str">
        <f t="shared" si="78"/>
        <v/>
      </c>
      <c r="BY193" s="4" t="str">
        <f t="shared" si="78"/>
        <v/>
      </c>
      <c r="BZ193" s="4" t="str">
        <f t="shared" si="78"/>
        <v/>
      </c>
      <c r="CA193" s="4" t="str">
        <f t="shared" si="78"/>
        <v/>
      </c>
      <c r="CB193" s="4" t="str">
        <f t="shared" si="78"/>
        <v/>
      </c>
      <c r="CC193" s="4" t="str">
        <f t="shared" si="78"/>
        <v/>
      </c>
      <c r="CD193" s="4" t="str">
        <f t="shared" si="78"/>
        <v/>
      </c>
      <c r="CE193" s="4" t="str">
        <f t="shared" si="78"/>
        <v/>
      </c>
      <c r="CF193" s="4" t="str">
        <f t="shared" si="78"/>
        <v/>
      </c>
      <c r="CG193" s="4" t="str">
        <f t="shared" si="78"/>
        <v/>
      </c>
      <c r="CH193" s="4" t="str">
        <f t="shared" si="78"/>
        <v/>
      </c>
      <c r="CI193" s="4">
        <f t="shared" si="78"/>
        <v>31705</v>
      </c>
      <c r="CJ193" s="4" t="str">
        <f t="shared" si="78"/>
        <v/>
      </c>
      <c r="CK193" s="4" t="str">
        <f t="shared" si="78"/>
        <v/>
      </c>
      <c r="CL193" s="4" t="str">
        <f t="shared" si="78"/>
        <v/>
      </c>
      <c r="CM193" s="4" t="str">
        <f t="shared" si="78"/>
        <v/>
      </c>
      <c r="CN193" s="4" t="str">
        <f t="shared" si="78"/>
        <v/>
      </c>
      <c r="CO193" s="4" t="str">
        <f t="shared" si="78"/>
        <v/>
      </c>
      <c r="CP193" s="4" t="str">
        <f t="shared" si="78"/>
        <v/>
      </c>
      <c r="CQ193" s="4" t="str">
        <f t="shared" si="78"/>
        <v/>
      </c>
      <c r="CR193" s="4" t="str">
        <f t="shared" si="78"/>
        <v/>
      </c>
      <c r="CS193" s="4" t="str">
        <f t="shared" si="78"/>
        <v/>
      </c>
      <c r="CT193" s="4" t="str">
        <f t="shared" si="78"/>
        <v/>
      </c>
      <c r="CU193" s="4" t="str">
        <f t="shared" si="78"/>
        <v/>
      </c>
      <c r="CV193" s="4" t="str">
        <f t="shared" si="78"/>
        <v/>
      </c>
      <c r="CW193" s="4" t="str">
        <f t="shared" si="78"/>
        <v/>
      </c>
      <c r="CX193" s="4" t="str">
        <f t="shared" si="78"/>
        <v/>
      </c>
      <c r="CY193" s="4" t="str">
        <f t="shared" si="78"/>
        <v/>
      </c>
      <c r="CZ193" s="4" t="str">
        <f t="shared" si="78"/>
        <v/>
      </c>
      <c r="DA193" s="4" t="str">
        <f t="shared" si="78"/>
        <v/>
      </c>
      <c r="DB193" s="4" t="str">
        <f t="shared" si="78"/>
        <v/>
      </c>
      <c r="DC193" s="4" t="str">
        <f t="shared" si="78"/>
        <v/>
      </c>
      <c r="DD193" s="4" t="str">
        <f t="shared" si="78"/>
        <v/>
      </c>
      <c r="DE193" s="4" t="str">
        <f t="shared" si="78"/>
        <v/>
      </c>
      <c r="DF193" s="4" t="str">
        <f t="shared" si="78"/>
        <v/>
      </c>
    </row>
    <row r="194">
      <c r="A194" s="3" t="s">
        <v>195</v>
      </c>
      <c r="B194" s="2">
        <v>187.0</v>
      </c>
      <c r="C194" s="4">
        <f t="shared" si="2"/>
        <v>37</v>
      </c>
      <c r="D194" s="4">
        <f t="shared" si="3"/>
        <v>2</v>
      </c>
      <c r="E194" s="4">
        <f>IFERROR(__xludf.DUMMYFUNCTION("SPLIT(A194,"" "")"),46.0)</f>
        <v>46</v>
      </c>
      <c r="F194" s="4">
        <f>IFERROR(__xludf.DUMMYFUNCTION("""COMPUTED_VALUE"""),26.0)</f>
        <v>26</v>
      </c>
      <c r="G194" s="4">
        <f>IFERROR(__xludf.DUMMYFUNCTION("""COMPUTED_VALUE"""),27.0)</f>
        <v>27</v>
      </c>
      <c r="H194" s="4">
        <f>IFERROR(__xludf.DUMMYFUNCTION("""COMPUTED_VALUE"""),25.0)</f>
        <v>25</v>
      </c>
      <c r="I194" s="4">
        <f>IFERROR(__xludf.DUMMYFUNCTION("""COMPUTED_VALUE"""),9.0)</f>
        <v>9</v>
      </c>
      <c r="K194" s="6"/>
    </row>
    <row r="195">
      <c r="A195" s="3" t="s">
        <v>196</v>
      </c>
      <c r="B195" s="2">
        <v>188.0</v>
      </c>
      <c r="C195" s="4">
        <f t="shared" si="2"/>
        <v>37</v>
      </c>
      <c r="D195" s="4">
        <f t="shared" si="3"/>
        <v>3</v>
      </c>
      <c r="E195" s="4">
        <f>IFERROR(__xludf.DUMMYFUNCTION("SPLIT(A195,"" "")"),6.0)</f>
        <v>6</v>
      </c>
      <c r="F195" s="4">
        <f>IFERROR(__xludf.DUMMYFUNCTION("""COMPUTED_VALUE"""),56.0)</f>
        <v>56</v>
      </c>
      <c r="G195" s="4">
        <f>IFERROR(__xludf.DUMMYFUNCTION("""COMPUTED_VALUE"""),79.0)</f>
        <v>79</v>
      </c>
      <c r="H195" s="4">
        <f>IFERROR(__xludf.DUMMYFUNCTION("""COMPUTED_VALUE"""),52.0)</f>
        <v>52</v>
      </c>
      <c r="I195" s="4">
        <f>IFERROR(__xludf.DUMMYFUNCTION("""COMPUTED_VALUE"""),67.0)</f>
        <v>67</v>
      </c>
    </row>
    <row r="196">
      <c r="A196" s="3" t="s">
        <v>197</v>
      </c>
      <c r="B196" s="2">
        <v>189.0</v>
      </c>
      <c r="C196" s="4">
        <f t="shared" si="2"/>
        <v>37</v>
      </c>
      <c r="D196" s="4">
        <f t="shared" si="3"/>
        <v>4</v>
      </c>
      <c r="E196" s="4">
        <f>IFERROR(__xludf.DUMMYFUNCTION("SPLIT(A196,"" "")"),72.0)</f>
        <v>72</v>
      </c>
      <c r="F196" s="4">
        <f>IFERROR(__xludf.DUMMYFUNCTION("""COMPUTED_VALUE"""),54.0)</f>
        <v>54</v>
      </c>
      <c r="G196" s="4">
        <f>IFERROR(__xludf.DUMMYFUNCTION("""COMPUTED_VALUE"""),58.0)</f>
        <v>58</v>
      </c>
      <c r="H196" s="4">
        <f>IFERROR(__xludf.DUMMYFUNCTION("""COMPUTED_VALUE"""),74.0)</f>
        <v>74</v>
      </c>
      <c r="I196" s="4">
        <f>IFERROR(__xludf.DUMMYFUNCTION("""COMPUTED_VALUE"""),76.0)</f>
        <v>76</v>
      </c>
    </row>
    <row r="197">
      <c r="A197" s="3" t="s">
        <v>198</v>
      </c>
      <c r="B197" s="2">
        <v>190.0</v>
      </c>
      <c r="C197" s="4">
        <f t="shared" si="2"/>
        <v>38</v>
      </c>
      <c r="D197" s="4">
        <f t="shared" si="3"/>
        <v>0</v>
      </c>
      <c r="E197" s="4">
        <f>IFERROR(__xludf.DUMMYFUNCTION("SPLIT(A197,"" "")"),90.0)</f>
        <v>90</v>
      </c>
      <c r="F197" s="4">
        <f>IFERROR(__xludf.DUMMYFUNCTION("""COMPUTED_VALUE"""),24.0)</f>
        <v>24</v>
      </c>
      <c r="G197" s="4">
        <f>IFERROR(__xludf.DUMMYFUNCTION("""COMPUTED_VALUE"""),86.0)</f>
        <v>86</v>
      </c>
      <c r="H197" s="4">
        <f>IFERROR(__xludf.DUMMYFUNCTION("""COMPUTED_VALUE"""),43.0)</f>
        <v>43</v>
      </c>
      <c r="I197" s="4">
        <f>IFERROR(__xludf.DUMMYFUNCTION("""COMPUTED_VALUE"""),1.0)</f>
        <v>1</v>
      </c>
      <c r="K197" s="5" t="b">
        <f>BINGO(E197:I201,$K$6)</f>
        <v>0</v>
      </c>
      <c r="L197" s="5" t="b">
        <f t="shared" ref="L197:DF197" si="79">OR(K197, BINGO($E197:$I201,$K$6:L$6))</f>
        <v>0</v>
      </c>
      <c r="M197" s="5" t="b">
        <f t="shared" si="79"/>
        <v>0</v>
      </c>
      <c r="N197" s="5" t="b">
        <f t="shared" si="79"/>
        <v>0</v>
      </c>
      <c r="O197" s="5" t="b">
        <f t="shared" si="79"/>
        <v>0</v>
      </c>
      <c r="P197" s="5" t="b">
        <f t="shared" si="79"/>
        <v>0</v>
      </c>
      <c r="Q197" s="5" t="b">
        <f t="shared" si="79"/>
        <v>0</v>
      </c>
      <c r="R197" s="5" t="b">
        <f t="shared" si="79"/>
        <v>0</v>
      </c>
      <c r="S197" s="5" t="b">
        <f t="shared" si="79"/>
        <v>0</v>
      </c>
      <c r="T197" s="5" t="b">
        <f t="shared" si="79"/>
        <v>0</v>
      </c>
      <c r="U197" s="5" t="b">
        <f t="shared" si="79"/>
        <v>0</v>
      </c>
      <c r="V197" s="5" t="b">
        <f t="shared" si="79"/>
        <v>0</v>
      </c>
      <c r="W197" s="5" t="b">
        <f t="shared" si="79"/>
        <v>0</v>
      </c>
      <c r="X197" s="5" t="b">
        <f t="shared" si="79"/>
        <v>0</v>
      </c>
      <c r="Y197" s="5" t="b">
        <f t="shared" si="79"/>
        <v>0</v>
      </c>
      <c r="Z197" s="5" t="b">
        <f t="shared" si="79"/>
        <v>0</v>
      </c>
      <c r="AA197" s="5" t="b">
        <f t="shared" si="79"/>
        <v>0</v>
      </c>
      <c r="AB197" s="5" t="b">
        <f t="shared" si="79"/>
        <v>0</v>
      </c>
      <c r="AC197" s="5" t="b">
        <f t="shared" si="79"/>
        <v>0</v>
      </c>
      <c r="AD197" s="5" t="b">
        <f t="shared" si="79"/>
        <v>0</v>
      </c>
      <c r="AE197" s="5" t="b">
        <f t="shared" si="79"/>
        <v>0</v>
      </c>
      <c r="AF197" s="5" t="b">
        <f t="shared" si="79"/>
        <v>0</v>
      </c>
      <c r="AG197" s="5" t="b">
        <f t="shared" si="79"/>
        <v>0</v>
      </c>
      <c r="AH197" s="5" t="b">
        <f t="shared" si="79"/>
        <v>0</v>
      </c>
      <c r="AI197" s="5" t="b">
        <f t="shared" si="79"/>
        <v>0</v>
      </c>
      <c r="AJ197" s="5" t="b">
        <f t="shared" si="79"/>
        <v>0</v>
      </c>
      <c r="AK197" s="5" t="b">
        <f t="shared" si="79"/>
        <v>0</v>
      </c>
      <c r="AL197" s="5" t="b">
        <f t="shared" si="79"/>
        <v>0</v>
      </c>
      <c r="AM197" s="5" t="b">
        <f t="shared" si="79"/>
        <v>0</v>
      </c>
      <c r="AN197" s="5" t="b">
        <f t="shared" si="79"/>
        <v>0</v>
      </c>
      <c r="AO197" s="5" t="b">
        <f t="shared" si="79"/>
        <v>0</v>
      </c>
      <c r="AP197" s="5" t="b">
        <f t="shared" si="79"/>
        <v>0</v>
      </c>
      <c r="AQ197" s="5" t="b">
        <f t="shared" si="79"/>
        <v>0</v>
      </c>
      <c r="AR197" s="5" t="b">
        <f t="shared" si="79"/>
        <v>0</v>
      </c>
      <c r="AS197" s="5" t="b">
        <f t="shared" si="79"/>
        <v>0</v>
      </c>
      <c r="AT197" s="5" t="b">
        <f t="shared" si="79"/>
        <v>0</v>
      </c>
      <c r="AU197" s="5" t="b">
        <f t="shared" si="79"/>
        <v>0</v>
      </c>
      <c r="AV197" s="5" t="b">
        <f t="shared" si="79"/>
        <v>0</v>
      </c>
      <c r="AW197" s="5" t="b">
        <f t="shared" si="79"/>
        <v>0</v>
      </c>
      <c r="AX197" s="5" t="b">
        <f t="shared" si="79"/>
        <v>0</v>
      </c>
      <c r="AY197" s="5" t="b">
        <f t="shared" si="79"/>
        <v>0</v>
      </c>
      <c r="AZ197" s="5" t="b">
        <f t="shared" si="79"/>
        <v>0</v>
      </c>
      <c r="BA197" s="5" t="b">
        <f t="shared" si="79"/>
        <v>0</v>
      </c>
      <c r="BB197" s="5" t="b">
        <f t="shared" si="79"/>
        <v>0</v>
      </c>
      <c r="BC197" s="5" t="b">
        <f t="shared" si="79"/>
        <v>0</v>
      </c>
      <c r="BD197" s="5" t="b">
        <f t="shared" si="79"/>
        <v>0</v>
      </c>
      <c r="BE197" s="5" t="b">
        <f t="shared" si="79"/>
        <v>0</v>
      </c>
      <c r="BF197" s="5" t="b">
        <f t="shared" si="79"/>
        <v>0</v>
      </c>
      <c r="BG197" s="5" t="b">
        <f t="shared" si="79"/>
        <v>0</v>
      </c>
      <c r="BH197" s="5" t="b">
        <f t="shared" si="79"/>
        <v>0</v>
      </c>
      <c r="BI197" s="5" t="b">
        <f t="shared" si="79"/>
        <v>0</v>
      </c>
      <c r="BJ197" s="5" t="b">
        <f t="shared" si="79"/>
        <v>1</v>
      </c>
      <c r="BK197" s="5" t="b">
        <f t="shared" si="79"/>
        <v>1</v>
      </c>
      <c r="BL197" s="5" t="b">
        <f t="shared" si="79"/>
        <v>1</v>
      </c>
      <c r="BM197" s="5" t="b">
        <f t="shared" si="79"/>
        <v>1</v>
      </c>
      <c r="BN197" s="5" t="b">
        <f t="shared" si="79"/>
        <v>1</v>
      </c>
      <c r="BO197" s="5" t="b">
        <f t="shared" si="79"/>
        <v>1</v>
      </c>
      <c r="BP197" s="5" t="b">
        <f t="shared" si="79"/>
        <v>1</v>
      </c>
      <c r="BQ197" s="5" t="b">
        <f t="shared" si="79"/>
        <v>1</v>
      </c>
      <c r="BR197" s="5" t="b">
        <f t="shared" si="79"/>
        <v>1</v>
      </c>
      <c r="BS197" s="5" t="b">
        <f t="shared" si="79"/>
        <v>1</v>
      </c>
      <c r="BT197" s="5" t="b">
        <f t="shared" si="79"/>
        <v>1</v>
      </c>
      <c r="BU197" s="5" t="b">
        <f t="shared" si="79"/>
        <v>1</v>
      </c>
      <c r="BV197" s="5" t="b">
        <f t="shared" si="79"/>
        <v>1</v>
      </c>
      <c r="BW197" s="5" t="b">
        <f t="shared" si="79"/>
        <v>1</v>
      </c>
      <c r="BX197" s="5" t="b">
        <f t="shared" si="79"/>
        <v>1</v>
      </c>
      <c r="BY197" s="5" t="b">
        <f t="shared" si="79"/>
        <v>1</v>
      </c>
      <c r="BZ197" s="5" t="b">
        <f t="shared" si="79"/>
        <v>1</v>
      </c>
      <c r="CA197" s="5" t="b">
        <f t="shared" si="79"/>
        <v>1</v>
      </c>
      <c r="CB197" s="5" t="b">
        <f t="shared" si="79"/>
        <v>1</v>
      </c>
      <c r="CC197" s="5" t="b">
        <f t="shared" si="79"/>
        <v>1</v>
      </c>
      <c r="CD197" s="5" t="b">
        <f t="shared" si="79"/>
        <v>1</v>
      </c>
      <c r="CE197" s="5" t="b">
        <f t="shared" si="79"/>
        <v>1</v>
      </c>
      <c r="CF197" s="5" t="b">
        <f t="shared" si="79"/>
        <v>1</v>
      </c>
      <c r="CG197" s="5" t="b">
        <f t="shared" si="79"/>
        <v>1</v>
      </c>
      <c r="CH197" s="5" t="b">
        <f t="shared" si="79"/>
        <v>1</v>
      </c>
      <c r="CI197" s="5" t="b">
        <f t="shared" si="79"/>
        <v>1</v>
      </c>
      <c r="CJ197" s="5" t="b">
        <f t="shared" si="79"/>
        <v>1</v>
      </c>
      <c r="CK197" s="5" t="b">
        <f t="shared" si="79"/>
        <v>1</v>
      </c>
      <c r="CL197" s="5" t="b">
        <f t="shared" si="79"/>
        <v>1</v>
      </c>
      <c r="CM197" s="5" t="b">
        <f t="shared" si="79"/>
        <v>1</v>
      </c>
      <c r="CN197" s="5" t="b">
        <f t="shared" si="79"/>
        <v>1</v>
      </c>
      <c r="CO197" s="5" t="b">
        <f t="shared" si="79"/>
        <v>1</v>
      </c>
      <c r="CP197" s="5" t="b">
        <f t="shared" si="79"/>
        <v>1</v>
      </c>
      <c r="CQ197" s="5" t="b">
        <f t="shared" si="79"/>
        <v>1</v>
      </c>
      <c r="CR197" s="5" t="b">
        <f t="shared" si="79"/>
        <v>1</v>
      </c>
      <c r="CS197" s="5" t="b">
        <f t="shared" si="79"/>
        <v>1</v>
      </c>
      <c r="CT197" s="5" t="b">
        <f t="shared" si="79"/>
        <v>1</v>
      </c>
      <c r="CU197" s="5" t="b">
        <f t="shared" si="79"/>
        <v>1</v>
      </c>
      <c r="CV197" s="5" t="b">
        <f t="shared" si="79"/>
        <v>1</v>
      </c>
      <c r="CW197" s="5" t="b">
        <f t="shared" si="79"/>
        <v>1</v>
      </c>
      <c r="CX197" s="5" t="b">
        <f t="shared" si="79"/>
        <v>1</v>
      </c>
      <c r="CY197" s="5" t="b">
        <f t="shared" si="79"/>
        <v>1</v>
      </c>
      <c r="CZ197" s="5" t="b">
        <f t="shared" si="79"/>
        <v>1</v>
      </c>
      <c r="DA197" s="5" t="b">
        <f t="shared" si="79"/>
        <v>1</v>
      </c>
      <c r="DB197" s="5" t="b">
        <f t="shared" si="79"/>
        <v>1</v>
      </c>
      <c r="DC197" s="5" t="b">
        <f t="shared" si="79"/>
        <v>1</v>
      </c>
      <c r="DD197" s="5" t="b">
        <f t="shared" si="79"/>
        <v>1</v>
      </c>
      <c r="DE197" s="5" t="b">
        <f t="shared" si="79"/>
        <v>1</v>
      </c>
      <c r="DF197" s="5" t="b">
        <f t="shared" si="79"/>
        <v>1</v>
      </c>
    </row>
    <row r="198">
      <c r="A198" s="3" t="s">
        <v>199</v>
      </c>
      <c r="B198" s="2">
        <v>191.0</v>
      </c>
      <c r="C198" s="4">
        <f t="shared" si="2"/>
        <v>38</v>
      </c>
      <c r="D198" s="4">
        <f t="shared" si="3"/>
        <v>1</v>
      </c>
      <c r="E198" s="4">
        <f>IFERROR(__xludf.DUMMYFUNCTION("SPLIT(A198,"" "")"),18.0)</f>
        <v>18</v>
      </c>
      <c r="F198" s="4">
        <f>IFERROR(__xludf.DUMMYFUNCTION("""COMPUTED_VALUE"""),70.0)</f>
        <v>70</v>
      </c>
      <c r="G198" s="4">
        <f>IFERROR(__xludf.DUMMYFUNCTION("""COMPUTED_VALUE"""),89.0)</f>
        <v>89</v>
      </c>
      <c r="H198" s="4">
        <f>IFERROR(__xludf.DUMMYFUNCTION("""COMPUTED_VALUE"""),20.0)</f>
        <v>20</v>
      </c>
      <c r="I198" s="4">
        <f>IFERROR(__xludf.DUMMYFUNCTION("""COMPUTED_VALUE"""),9.0)</f>
        <v>9</v>
      </c>
      <c r="K198" s="4" t="str">
        <f>IF(K197,SUMOFUNMARKED(E197:I201,$K$6)*LASTCALLED($K$6),)</f>
        <v/>
      </c>
      <c r="L198" s="4" t="str">
        <f t="shared" ref="L198:DF198" si="80">IF(AND(L197,NOT(K197)),SUMOFUNMARKED($E197:$I201,$K$6:L$6)*LASTCALLED($K$6:L$6),)</f>
        <v/>
      </c>
      <c r="M198" s="4" t="str">
        <f t="shared" si="80"/>
        <v/>
      </c>
      <c r="N198" s="4" t="str">
        <f t="shared" si="80"/>
        <v/>
      </c>
      <c r="O198" s="4" t="str">
        <f t="shared" si="80"/>
        <v/>
      </c>
      <c r="P198" s="4" t="str">
        <f t="shared" si="80"/>
        <v/>
      </c>
      <c r="Q198" s="4" t="str">
        <f t="shared" si="80"/>
        <v/>
      </c>
      <c r="R198" s="4" t="str">
        <f t="shared" si="80"/>
        <v/>
      </c>
      <c r="S198" s="4" t="str">
        <f t="shared" si="80"/>
        <v/>
      </c>
      <c r="T198" s="4" t="str">
        <f t="shared" si="80"/>
        <v/>
      </c>
      <c r="U198" s="4" t="str">
        <f t="shared" si="80"/>
        <v/>
      </c>
      <c r="V198" s="4" t="str">
        <f t="shared" si="80"/>
        <v/>
      </c>
      <c r="W198" s="4" t="str">
        <f t="shared" si="80"/>
        <v/>
      </c>
      <c r="X198" s="4" t="str">
        <f t="shared" si="80"/>
        <v/>
      </c>
      <c r="Y198" s="4" t="str">
        <f t="shared" si="80"/>
        <v/>
      </c>
      <c r="Z198" s="4" t="str">
        <f t="shared" si="80"/>
        <v/>
      </c>
      <c r="AA198" s="4" t="str">
        <f t="shared" si="80"/>
        <v/>
      </c>
      <c r="AB198" s="4" t="str">
        <f t="shared" si="80"/>
        <v/>
      </c>
      <c r="AC198" s="4" t="str">
        <f t="shared" si="80"/>
        <v/>
      </c>
      <c r="AD198" s="4" t="str">
        <f t="shared" si="80"/>
        <v/>
      </c>
      <c r="AE198" s="4" t="str">
        <f t="shared" si="80"/>
        <v/>
      </c>
      <c r="AF198" s="4" t="str">
        <f t="shared" si="80"/>
        <v/>
      </c>
      <c r="AG198" s="4" t="str">
        <f t="shared" si="80"/>
        <v/>
      </c>
      <c r="AH198" s="4" t="str">
        <f t="shared" si="80"/>
        <v/>
      </c>
      <c r="AI198" s="4" t="str">
        <f t="shared" si="80"/>
        <v/>
      </c>
      <c r="AJ198" s="4" t="str">
        <f t="shared" si="80"/>
        <v/>
      </c>
      <c r="AK198" s="4" t="str">
        <f t="shared" si="80"/>
        <v/>
      </c>
      <c r="AL198" s="4" t="str">
        <f t="shared" si="80"/>
        <v/>
      </c>
      <c r="AM198" s="4" t="str">
        <f t="shared" si="80"/>
        <v/>
      </c>
      <c r="AN198" s="4" t="str">
        <f t="shared" si="80"/>
        <v/>
      </c>
      <c r="AO198" s="4" t="str">
        <f t="shared" si="80"/>
        <v/>
      </c>
      <c r="AP198" s="4" t="str">
        <f t="shared" si="80"/>
        <v/>
      </c>
      <c r="AQ198" s="4" t="str">
        <f t="shared" si="80"/>
        <v/>
      </c>
      <c r="AR198" s="4" t="str">
        <f t="shared" si="80"/>
        <v/>
      </c>
      <c r="AS198" s="4" t="str">
        <f t="shared" si="80"/>
        <v/>
      </c>
      <c r="AT198" s="4" t="str">
        <f t="shared" si="80"/>
        <v/>
      </c>
      <c r="AU198" s="4" t="str">
        <f t="shared" si="80"/>
        <v/>
      </c>
      <c r="AV198" s="4" t="str">
        <f t="shared" si="80"/>
        <v/>
      </c>
      <c r="AW198" s="4" t="str">
        <f t="shared" si="80"/>
        <v/>
      </c>
      <c r="AX198" s="4" t="str">
        <f t="shared" si="80"/>
        <v/>
      </c>
      <c r="AY198" s="4" t="str">
        <f t="shared" si="80"/>
        <v/>
      </c>
      <c r="AZ198" s="4" t="str">
        <f t="shared" si="80"/>
        <v/>
      </c>
      <c r="BA198" s="4" t="str">
        <f t="shared" si="80"/>
        <v/>
      </c>
      <c r="BB198" s="4" t="str">
        <f t="shared" si="80"/>
        <v/>
      </c>
      <c r="BC198" s="4" t="str">
        <f t="shared" si="80"/>
        <v/>
      </c>
      <c r="BD198" s="4" t="str">
        <f t="shared" si="80"/>
        <v/>
      </c>
      <c r="BE198" s="4" t="str">
        <f t="shared" si="80"/>
        <v/>
      </c>
      <c r="BF198" s="4" t="str">
        <f t="shared" si="80"/>
        <v/>
      </c>
      <c r="BG198" s="4" t="str">
        <f t="shared" si="80"/>
        <v/>
      </c>
      <c r="BH198" s="4" t="str">
        <f t="shared" si="80"/>
        <v/>
      </c>
      <c r="BI198" s="4" t="str">
        <f t="shared" si="80"/>
        <v/>
      </c>
      <c r="BJ198" s="4">
        <f t="shared" si="80"/>
        <v>31641</v>
      </c>
      <c r="BK198" s="4" t="str">
        <f t="shared" si="80"/>
        <v/>
      </c>
      <c r="BL198" s="4" t="str">
        <f t="shared" si="80"/>
        <v/>
      </c>
      <c r="BM198" s="4" t="str">
        <f t="shared" si="80"/>
        <v/>
      </c>
      <c r="BN198" s="4" t="str">
        <f t="shared" si="80"/>
        <v/>
      </c>
      <c r="BO198" s="4" t="str">
        <f t="shared" si="80"/>
        <v/>
      </c>
      <c r="BP198" s="4" t="str">
        <f t="shared" si="80"/>
        <v/>
      </c>
      <c r="BQ198" s="4" t="str">
        <f t="shared" si="80"/>
        <v/>
      </c>
      <c r="BR198" s="4" t="str">
        <f t="shared" si="80"/>
        <v/>
      </c>
      <c r="BS198" s="4" t="str">
        <f t="shared" si="80"/>
        <v/>
      </c>
      <c r="BT198" s="4" t="str">
        <f t="shared" si="80"/>
        <v/>
      </c>
      <c r="BU198" s="4" t="str">
        <f t="shared" si="80"/>
        <v/>
      </c>
      <c r="BV198" s="4" t="str">
        <f t="shared" si="80"/>
        <v/>
      </c>
      <c r="BW198" s="4" t="str">
        <f t="shared" si="80"/>
        <v/>
      </c>
      <c r="BX198" s="4" t="str">
        <f t="shared" si="80"/>
        <v/>
      </c>
      <c r="BY198" s="4" t="str">
        <f t="shared" si="80"/>
        <v/>
      </c>
      <c r="BZ198" s="4" t="str">
        <f t="shared" si="80"/>
        <v/>
      </c>
      <c r="CA198" s="4" t="str">
        <f t="shared" si="80"/>
        <v/>
      </c>
      <c r="CB198" s="4" t="str">
        <f t="shared" si="80"/>
        <v/>
      </c>
      <c r="CC198" s="4" t="str">
        <f t="shared" si="80"/>
        <v/>
      </c>
      <c r="CD198" s="4" t="str">
        <f t="shared" si="80"/>
        <v/>
      </c>
      <c r="CE198" s="4" t="str">
        <f t="shared" si="80"/>
        <v/>
      </c>
      <c r="CF198" s="4" t="str">
        <f t="shared" si="80"/>
        <v/>
      </c>
      <c r="CG198" s="4" t="str">
        <f t="shared" si="80"/>
        <v/>
      </c>
      <c r="CH198" s="4" t="str">
        <f t="shared" si="80"/>
        <v/>
      </c>
      <c r="CI198" s="4" t="str">
        <f t="shared" si="80"/>
        <v/>
      </c>
      <c r="CJ198" s="4" t="str">
        <f t="shared" si="80"/>
        <v/>
      </c>
      <c r="CK198" s="4" t="str">
        <f t="shared" si="80"/>
        <v/>
      </c>
      <c r="CL198" s="4" t="str">
        <f t="shared" si="80"/>
        <v/>
      </c>
      <c r="CM198" s="4" t="str">
        <f t="shared" si="80"/>
        <v/>
      </c>
      <c r="CN198" s="4" t="str">
        <f t="shared" si="80"/>
        <v/>
      </c>
      <c r="CO198" s="4" t="str">
        <f t="shared" si="80"/>
        <v/>
      </c>
      <c r="CP198" s="4" t="str">
        <f t="shared" si="80"/>
        <v/>
      </c>
      <c r="CQ198" s="4" t="str">
        <f t="shared" si="80"/>
        <v/>
      </c>
      <c r="CR198" s="4" t="str">
        <f t="shared" si="80"/>
        <v/>
      </c>
      <c r="CS198" s="4" t="str">
        <f t="shared" si="80"/>
        <v/>
      </c>
      <c r="CT198" s="4" t="str">
        <f t="shared" si="80"/>
        <v/>
      </c>
      <c r="CU198" s="4" t="str">
        <f t="shared" si="80"/>
        <v/>
      </c>
      <c r="CV198" s="4" t="str">
        <f t="shared" si="80"/>
        <v/>
      </c>
      <c r="CW198" s="4" t="str">
        <f t="shared" si="80"/>
        <v/>
      </c>
      <c r="CX198" s="4" t="str">
        <f t="shared" si="80"/>
        <v/>
      </c>
      <c r="CY198" s="4" t="str">
        <f t="shared" si="80"/>
        <v/>
      </c>
      <c r="CZ198" s="4" t="str">
        <f t="shared" si="80"/>
        <v/>
      </c>
      <c r="DA198" s="4" t="str">
        <f t="shared" si="80"/>
        <v/>
      </c>
      <c r="DB198" s="4" t="str">
        <f t="shared" si="80"/>
        <v/>
      </c>
      <c r="DC198" s="4" t="str">
        <f t="shared" si="80"/>
        <v/>
      </c>
      <c r="DD198" s="4" t="str">
        <f t="shared" si="80"/>
        <v/>
      </c>
      <c r="DE198" s="4" t="str">
        <f t="shared" si="80"/>
        <v/>
      </c>
      <c r="DF198" s="4" t="str">
        <f t="shared" si="80"/>
        <v/>
      </c>
    </row>
    <row r="199">
      <c r="A199" s="3" t="s">
        <v>200</v>
      </c>
      <c r="B199" s="2">
        <v>192.0</v>
      </c>
      <c r="C199" s="4">
        <f t="shared" si="2"/>
        <v>38</v>
      </c>
      <c r="D199" s="4">
        <f t="shared" si="3"/>
        <v>2</v>
      </c>
      <c r="E199" s="4">
        <f>IFERROR(__xludf.DUMMYFUNCTION("SPLIT(A199,"" "")"),44.0)</f>
        <v>44</v>
      </c>
      <c r="F199" s="4">
        <f>IFERROR(__xludf.DUMMYFUNCTION("""COMPUTED_VALUE"""),4.0)</f>
        <v>4</v>
      </c>
      <c r="G199" s="4">
        <f>IFERROR(__xludf.DUMMYFUNCTION("""COMPUTED_VALUE"""),52.0)</f>
        <v>52</v>
      </c>
      <c r="H199" s="4">
        <f>IFERROR(__xludf.DUMMYFUNCTION("""COMPUTED_VALUE"""),65.0)</f>
        <v>65</v>
      </c>
      <c r="I199" s="4">
        <f>IFERROR(__xludf.DUMMYFUNCTION("""COMPUTED_VALUE"""),66.0)</f>
        <v>66</v>
      </c>
      <c r="K199" s="6"/>
    </row>
    <row r="200">
      <c r="A200" s="3" t="s">
        <v>201</v>
      </c>
      <c r="B200" s="2">
        <v>193.0</v>
      </c>
      <c r="C200" s="4">
        <f t="shared" si="2"/>
        <v>38</v>
      </c>
      <c r="D200" s="4">
        <f t="shared" si="3"/>
        <v>3</v>
      </c>
      <c r="E200" s="4">
        <f>IFERROR(__xludf.DUMMYFUNCTION("SPLIT(A200,"" "")"),56.0)</f>
        <v>56</v>
      </c>
      <c r="F200" s="4">
        <f>IFERROR(__xludf.DUMMYFUNCTION("""COMPUTED_VALUE"""),17.0)</f>
        <v>17</v>
      </c>
      <c r="G200" s="4">
        <f>IFERROR(__xludf.DUMMYFUNCTION("""COMPUTED_VALUE"""),96.0)</f>
        <v>96</v>
      </c>
      <c r="H200" s="4">
        <f>IFERROR(__xludf.DUMMYFUNCTION("""COMPUTED_VALUE"""),78.0)</f>
        <v>78</v>
      </c>
      <c r="I200" s="4">
        <f>IFERROR(__xludf.DUMMYFUNCTION("""COMPUTED_VALUE"""),67.0)</f>
        <v>67</v>
      </c>
    </row>
    <row r="201">
      <c r="A201" s="3" t="s">
        <v>202</v>
      </c>
      <c r="B201" s="2">
        <v>194.0</v>
      </c>
      <c r="C201" s="4">
        <f t="shared" si="2"/>
        <v>38</v>
      </c>
      <c r="D201" s="4">
        <f t="shared" si="3"/>
        <v>4</v>
      </c>
      <c r="E201" s="4">
        <f>IFERROR(__xludf.DUMMYFUNCTION("SPLIT(A201,"" "")"),53.0)</f>
        <v>53</v>
      </c>
      <c r="F201" s="4">
        <f>IFERROR(__xludf.DUMMYFUNCTION("""COMPUTED_VALUE"""),80.0)</f>
        <v>80</v>
      </c>
      <c r="G201" s="4">
        <f>IFERROR(__xludf.DUMMYFUNCTION("""COMPUTED_VALUE"""),32.0)</f>
        <v>32</v>
      </c>
      <c r="H201" s="4">
        <f>IFERROR(__xludf.DUMMYFUNCTION("""COMPUTED_VALUE"""),42.0)</f>
        <v>42</v>
      </c>
      <c r="I201" s="4">
        <f>IFERROR(__xludf.DUMMYFUNCTION("""COMPUTED_VALUE"""),63.0)</f>
        <v>63</v>
      </c>
    </row>
    <row r="202">
      <c r="A202" s="3" t="s">
        <v>203</v>
      </c>
      <c r="B202" s="2">
        <v>195.0</v>
      </c>
      <c r="C202" s="4">
        <f t="shared" si="2"/>
        <v>39</v>
      </c>
      <c r="D202" s="4">
        <f t="shared" si="3"/>
        <v>0</v>
      </c>
      <c r="E202" s="4">
        <f>IFERROR(__xludf.DUMMYFUNCTION("SPLIT(A202,"" "")"),35.0)</f>
        <v>35</v>
      </c>
      <c r="F202" s="4">
        <f>IFERROR(__xludf.DUMMYFUNCTION("""COMPUTED_VALUE"""),50.0)</f>
        <v>50</v>
      </c>
      <c r="G202" s="4">
        <f>IFERROR(__xludf.DUMMYFUNCTION("""COMPUTED_VALUE"""),95.0)</f>
        <v>95</v>
      </c>
      <c r="H202" s="4">
        <f>IFERROR(__xludf.DUMMYFUNCTION("""COMPUTED_VALUE"""),53.0)</f>
        <v>53</v>
      </c>
      <c r="I202" s="4">
        <f>IFERROR(__xludf.DUMMYFUNCTION("""COMPUTED_VALUE"""),16.0)</f>
        <v>16</v>
      </c>
      <c r="K202" s="5" t="b">
        <f>BINGO(E202:I206,$K$6)</f>
        <v>0</v>
      </c>
      <c r="L202" s="5" t="b">
        <f t="shared" ref="L202:DF202" si="81">OR(K202, BINGO($E202:$I206,$K$6:L$6))</f>
        <v>0</v>
      </c>
      <c r="M202" s="5" t="b">
        <f t="shared" si="81"/>
        <v>0</v>
      </c>
      <c r="N202" s="5" t="b">
        <f t="shared" si="81"/>
        <v>0</v>
      </c>
      <c r="O202" s="5" t="b">
        <f t="shared" si="81"/>
        <v>0</v>
      </c>
      <c r="P202" s="5" t="b">
        <f t="shared" si="81"/>
        <v>0</v>
      </c>
      <c r="Q202" s="5" t="b">
        <f t="shared" si="81"/>
        <v>0</v>
      </c>
      <c r="R202" s="5" t="b">
        <f t="shared" si="81"/>
        <v>0</v>
      </c>
      <c r="S202" s="5" t="b">
        <f t="shared" si="81"/>
        <v>0</v>
      </c>
      <c r="T202" s="5" t="b">
        <f t="shared" si="81"/>
        <v>0</v>
      </c>
      <c r="U202" s="5" t="b">
        <f t="shared" si="81"/>
        <v>0</v>
      </c>
      <c r="V202" s="5" t="b">
        <f t="shared" si="81"/>
        <v>0</v>
      </c>
      <c r="W202" s="5" t="b">
        <f t="shared" si="81"/>
        <v>0</v>
      </c>
      <c r="X202" s="5" t="b">
        <f t="shared" si="81"/>
        <v>0</v>
      </c>
      <c r="Y202" s="5" t="b">
        <f t="shared" si="81"/>
        <v>0</v>
      </c>
      <c r="Z202" s="5" t="b">
        <f t="shared" si="81"/>
        <v>0</v>
      </c>
      <c r="AA202" s="5" t="b">
        <f t="shared" si="81"/>
        <v>0</v>
      </c>
      <c r="AB202" s="5" t="b">
        <f t="shared" si="81"/>
        <v>0</v>
      </c>
      <c r="AC202" s="5" t="b">
        <f t="shared" si="81"/>
        <v>0</v>
      </c>
      <c r="AD202" s="5" t="b">
        <f t="shared" si="81"/>
        <v>0</v>
      </c>
      <c r="AE202" s="5" t="b">
        <f t="shared" si="81"/>
        <v>0</v>
      </c>
      <c r="AF202" s="5" t="b">
        <f t="shared" si="81"/>
        <v>0</v>
      </c>
      <c r="AG202" s="5" t="b">
        <f t="shared" si="81"/>
        <v>0</v>
      </c>
      <c r="AH202" s="5" t="b">
        <f t="shared" si="81"/>
        <v>0</v>
      </c>
      <c r="AI202" s="5" t="b">
        <f t="shared" si="81"/>
        <v>0</v>
      </c>
      <c r="AJ202" s="5" t="b">
        <f t="shared" si="81"/>
        <v>0</v>
      </c>
      <c r="AK202" s="5" t="b">
        <f t="shared" si="81"/>
        <v>0</v>
      </c>
      <c r="AL202" s="5" t="b">
        <f t="shared" si="81"/>
        <v>0</v>
      </c>
      <c r="AM202" s="5" t="b">
        <f t="shared" si="81"/>
        <v>0</v>
      </c>
      <c r="AN202" s="5" t="b">
        <f t="shared" si="81"/>
        <v>0</v>
      </c>
      <c r="AO202" s="5" t="b">
        <f t="shared" si="81"/>
        <v>0</v>
      </c>
      <c r="AP202" s="5" t="b">
        <f t="shared" si="81"/>
        <v>0</v>
      </c>
      <c r="AQ202" s="5" t="b">
        <f t="shared" si="81"/>
        <v>0</v>
      </c>
      <c r="AR202" s="5" t="b">
        <f t="shared" si="81"/>
        <v>0</v>
      </c>
      <c r="AS202" s="5" t="b">
        <f t="shared" si="81"/>
        <v>0</v>
      </c>
      <c r="AT202" s="5" t="b">
        <f t="shared" si="81"/>
        <v>0</v>
      </c>
      <c r="AU202" s="5" t="b">
        <f t="shared" si="81"/>
        <v>0</v>
      </c>
      <c r="AV202" s="5" t="b">
        <f t="shared" si="81"/>
        <v>0</v>
      </c>
      <c r="AW202" s="5" t="b">
        <f t="shared" si="81"/>
        <v>0</v>
      </c>
      <c r="AX202" s="5" t="b">
        <f t="shared" si="81"/>
        <v>0</v>
      </c>
      <c r="AY202" s="5" t="b">
        <f t="shared" si="81"/>
        <v>0</v>
      </c>
      <c r="AZ202" s="5" t="b">
        <f t="shared" si="81"/>
        <v>0</v>
      </c>
      <c r="BA202" s="5" t="b">
        <f t="shared" si="81"/>
        <v>0</v>
      </c>
      <c r="BB202" s="5" t="b">
        <f t="shared" si="81"/>
        <v>0</v>
      </c>
      <c r="BC202" s="5" t="b">
        <f t="shared" si="81"/>
        <v>0</v>
      </c>
      <c r="BD202" s="5" t="b">
        <f t="shared" si="81"/>
        <v>0</v>
      </c>
      <c r="BE202" s="5" t="b">
        <f t="shared" si="81"/>
        <v>0</v>
      </c>
      <c r="BF202" s="5" t="b">
        <f t="shared" si="81"/>
        <v>0</v>
      </c>
      <c r="BG202" s="5" t="b">
        <f t="shared" si="81"/>
        <v>0</v>
      </c>
      <c r="BH202" s="5" t="b">
        <f t="shared" si="81"/>
        <v>0</v>
      </c>
      <c r="BI202" s="5" t="b">
        <f t="shared" si="81"/>
        <v>0</v>
      </c>
      <c r="BJ202" s="5" t="b">
        <f t="shared" si="81"/>
        <v>0</v>
      </c>
      <c r="BK202" s="5" t="b">
        <f t="shared" si="81"/>
        <v>0</v>
      </c>
      <c r="BL202" s="5" t="b">
        <f t="shared" si="81"/>
        <v>0</v>
      </c>
      <c r="BM202" s="5" t="b">
        <f t="shared" si="81"/>
        <v>0</v>
      </c>
      <c r="BN202" s="5" t="b">
        <f t="shared" si="81"/>
        <v>0</v>
      </c>
      <c r="BO202" s="5" t="b">
        <f t="shared" si="81"/>
        <v>0</v>
      </c>
      <c r="BP202" s="5" t="b">
        <f t="shared" si="81"/>
        <v>0</v>
      </c>
      <c r="BQ202" s="5" t="b">
        <f t="shared" si="81"/>
        <v>0</v>
      </c>
      <c r="BR202" s="5" t="b">
        <f t="shared" si="81"/>
        <v>0</v>
      </c>
      <c r="BS202" s="5" t="b">
        <f t="shared" si="81"/>
        <v>0</v>
      </c>
      <c r="BT202" s="5" t="b">
        <f t="shared" si="81"/>
        <v>0</v>
      </c>
      <c r="BU202" s="5" t="b">
        <f t="shared" si="81"/>
        <v>0</v>
      </c>
      <c r="BV202" s="5" t="b">
        <f t="shared" si="81"/>
        <v>0</v>
      </c>
      <c r="BW202" s="5" t="b">
        <f t="shared" si="81"/>
        <v>0</v>
      </c>
      <c r="BX202" s="5" t="b">
        <f t="shared" si="81"/>
        <v>0</v>
      </c>
      <c r="BY202" s="5" t="b">
        <f t="shared" si="81"/>
        <v>0</v>
      </c>
      <c r="BZ202" s="5" t="b">
        <f t="shared" si="81"/>
        <v>0</v>
      </c>
      <c r="CA202" s="5" t="b">
        <f t="shared" si="81"/>
        <v>0</v>
      </c>
      <c r="CB202" s="5" t="b">
        <f t="shared" si="81"/>
        <v>0</v>
      </c>
      <c r="CC202" s="5" t="b">
        <f t="shared" si="81"/>
        <v>0</v>
      </c>
      <c r="CD202" s="5" t="b">
        <f t="shared" si="81"/>
        <v>0</v>
      </c>
      <c r="CE202" s="5" t="b">
        <f t="shared" si="81"/>
        <v>0</v>
      </c>
      <c r="CF202" s="5" t="b">
        <f t="shared" si="81"/>
        <v>0</v>
      </c>
      <c r="CG202" s="5" t="b">
        <f t="shared" si="81"/>
        <v>0</v>
      </c>
      <c r="CH202" s="5" t="b">
        <f t="shared" si="81"/>
        <v>0</v>
      </c>
      <c r="CI202" s="5" t="b">
        <f t="shared" si="81"/>
        <v>1</v>
      </c>
      <c r="CJ202" s="5" t="b">
        <f t="shared" si="81"/>
        <v>1</v>
      </c>
      <c r="CK202" s="5" t="b">
        <f t="shared" si="81"/>
        <v>1</v>
      </c>
      <c r="CL202" s="5" t="b">
        <f t="shared" si="81"/>
        <v>1</v>
      </c>
      <c r="CM202" s="5" t="b">
        <f t="shared" si="81"/>
        <v>1</v>
      </c>
      <c r="CN202" s="5" t="b">
        <f t="shared" si="81"/>
        <v>1</v>
      </c>
      <c r="CO202" s="5" t="b">
        <f t="shared" si="81"/>
        <v>1</v>
      </c>
      <c r="CP202" s="5" t="b">
        <f t="shared" si="81"/>
        <v>1</v>
      </c>
      <c r="CQ202" s="5" t="b">
        <f t="shared" si="81"/>
        <v>1</v>
      </c>
      <c r="CR202" s="5" t="b">
        <f t="shared" si="81"/>
        <v>1</v>
      </c>
      <c r="CS202" s="5" t="b">
        <f t="shared" si="81"/>
        <v>1</v>
      </c>
      <c r="CT202" s="5" t="b">
        <f t="shared" si="81"/>
        <v>1</v>
      </c>
      <c r="CU202" s="5" t="b">
        <f t="shared" si="81"/>
        <v>1</v>
      </c>
      <c r="CV202" s="5" t="b">
        <f t="shared" si="81"/>
        <v>1</v>
      </c>
      <c r="CW202" s="5" t="b">
        <f t="shared" si="81"/>
        <v>1</v>
      </c>
      <c r="CX202" s="5" t="b">
        <f t="shared" si="81"/>
        <v>1</v>
      </c>
      <c r="CY202" s="5" t="b">
        <f t="shared" si="81"/>
        <v>1</v>
      </c>
      <c r="CZ202" s="5" t="b">
        <f t="shared" si="81"/>
        <v>1</v>
      </c>
      <c r="DA202" s="5" t="b">
        <f t="shared" si="81"/>
        <v>1</v>
      </c>
      <c r="DB202" s="5" t="b">
        <f t="shared" si="81"/>
        <v>1</v>
      </c>
      <c r="DC202" s="5" t="b">
        <f t="shared" si="81"/>
        <v>1</v>
      </c>
      <c r="DD202" s="5" t="b">
        <f t="shared" si="81"/>
        <v>1</v>
      </c>
      <c r="DE202" s="5" t="b">
        <f t="shared" si="81"/>
        <v>1</v>
      </c>
      <c r="DF202" s="5" t="b">
        <f t="shared" si="81"/>
        <v>1</v>
      </c>
    </row>
    <row r="203">
      <c r="A203" s="3" t="s">
        <v>204</v>
      </c>
      <c r="B203" s="2">
        <v>196.0</v>
      </c>
      <c r="C203" s="4">
        <f t="shared" si="2"/>
        <v>39</v>
      </c>
      <c r="D203" s="4">
        <f t="shared" si="3"/>
        <v>1</v>
      </c>
      <c r="E203" s="4">
        <f>IFERROR(__xludf.DUMMYFUNCTION("SPLIT(A203,"" "")"),75.0)</f>
        <v>75</v>
      </c>
      <c r="F203" s="4">
        <f>IFERROR(__xludf.DUMMYFUNCTION("""COMPUTED_VALUE"""),1.0)</f>
        <v>1</v>
      </c>
      <c r="G203" s="4">
        <f>IFERROR(__xludf.DUMMYFUNCTION("""COMPUTED_VALUE"""),85.0)</f>
        <v>85</v>
      </c>
      <c r="H203" s="4">
        <f>IFERROR(__xludf.DUMMYFUNCTION("""COMPUTED_VALUE"""),31.0)</f>
        <v>31</v>
      </c>
      <c r="I203" s="4">
        <f>IFERROR(__xludf.DUMMYFUNCTION("""COMPUTED_VALUE"""),81.0)</f>
        <v>81</v>
      </c>
      <c r="K203" s="4" t="str">
        <f>IF(K202,SUMOFUNMARKED(E202:I206,$K$6)*LASTCALLED($K$6),)</f>
        <v/>
      </c>
      <c r="L203" s="4" t="str">
        <f t="shared" ref="L203:DF203" si="82">IF(AND(L202,NOT(K202)),SUMOFUNMARKED($E202:$I206,$K$6:L$6)*LASTCALLED($K$6:L$6),)</f>
        <v/>
      </c>
      <c r="M203" s="4" t="str">
        <f t="shared" si="82"/>
        <v/>
      </c>
      <c r="N203" s="4" t="str">
        <f t="shared" si="82"/>
        <v/>
      </c>
      <c r="O203" s="4" t="str">
        <f t="shared" si="82"/>
        <v/>
      </c>
      <c r="P203" s="4" t="str">
        <f t="shared" si="82"/>
        <v/>
      </c>
      <c r="Q203" s="4" t="str">
        <f t="shared" si="82"/>
        <v/>
      </c>
      <c r="R203" s="4" t="str">
        <f t="shared" si="82"/>
        <v/>
      </c>
      <c r="S203" s="4" t="str">
        <f t="shared" si="82"/>
        <v/>
      </c>
      <c r="T203" s="4" t="str">
        <f t="shared" si="82"/>
        <v/>
      </c>
      <c r="U203" s="4" t="str">
        <f t="shared" si="82"/>
        <v/>
      </c>
      <c r="V203" s="4" t="str">
        <f t="shared" si="82"/>
        <v/>
      </c>
      <c r="W203" s="4" t="str">
        <f t="shared" si="82"/>
        <v/>
      </c>
      <c r="X203" s="4" t="str">
        <f t="shared" si="82"/>
        <v/>
      </c>
      <c r="Y203" s="4" t="str">
        <f t="shared" si="82"/>
        <v/>
      </c>
      <c r="Z203" s="4" t="str">
        <f t="shared" si="82"/>
        <v/>
      </c>
      <c r="AA203" s="4" t="str">
        <f t="shared" si="82"/>
        <v/>
      </c>
      <c r="AB203" s="4" t="str">
        <f t="shared" si="82"/>
        <v/>
      </c>
      <c r="AC203" s="4" t="str">
        <f t="shared" si="82"/>
        <v/>
      </c>
      <c r="AD203" s="4" t="str">
        <f t="shared" si="82"/>
        <v/>
      </c>
      <c r="AE203" s="4" t="str">
        <f t="shared" si="82"/>
        <v/>
      </c>
      <c r="AF203" s="4" t="str">
        <f t="shared" si="82"/>
        <v/>
      </c>
      <c r="AG203" s="4" t="str">
        <f t="shared" si="82"/>
        <v/>
      </c>
      <c r="AH203" s="4" t="str">
        <f t="shared" si="82"/>
        <v/>
      </c>
      <c r="AI203" s="4" t="str">
        <f t="shared" si="82"/>
        <v/>
      </c>
      <c r="AJ203" s="4" t="str">
        <f t="shared" si="82"/>
        <v/>
      </c>
      <c r="AK203" s="4" t="str">
        <f t="shared" si="82"/>
        <v/>
      </c>
      <c r="AL203" s="4" t="str">
        <f t="shared" si="82"/>
        <v/>
      </c>
      <c r="AM203" s="4" t="str">
        <f t="shared" si="82"/>
        <v/>
      </c>
      <c r="AN203" s="4" t="str">
        <f t="shared" si="82"/>
        <v/>
      </c>
      <c r="AO203" s="4" t="str">
        <f t="shared" si="82"/>
        <v/>
      </c>
      <c r="AP203" s="4" t="str">
        <f t="shared" si="82"/>
        <v/>
      </c>
      <c r="AQ203" s="4" t="str">
        <f t="shared" si="82"/>
        <v/>
      </c>
      <c r="AR203" s="4" t="str">
        <f t="shared" si="82"/>
        <v/>
      </c>
      <c r="AS203" s="4" t="str">
        <f t="shared" si="82"/>
        <v/>
      </c>
      <c r="AT203" s="4" t="str">
        <f t="shared" si="82"/>
        <v/>
      </c>
      <c r="AU203" s="4" t="str">
        <f t="shared" si="82"/>
        <v/>
      </c>
      <c r="AV203" s="4" t="str">
        <f t="shared" si="82"/>
        <v/>
      </c>
      <c r="AW203" s="4" t="str">
        <f t="shared" si="82"/>
        <v/>
      </c>
      <c r="AX203" s="4" t="str">
        <f t="shared" si="82"/>
        <v/>
      </c>
      <c r="AY203" s="4" t="str">
        <f t="shared" si="82"/>
        <v/>
      </c>
      <c r="AZ203" s="4" t="str">
        <f t="shared" si="82"/>
        <v/>
      </c>
      <c r="BA203" s="4" t="str">
        <f t="shared" si="82"/>
        <v/>
      </c>
      <c r="BB203" s="4" t="str">
        <f t="shared" si="82"/>
        <v/>
      </c>
      <c r="BC203" s="4" t="str">
        <f t="shared" si="82"/>
        <v/>
      </c>
      <c r="BD203" s="4" t="str">
        <f t="shared" si="82"/>
        <v/>
      </c>
      <c r="BE203" s="4" t="str">
        <f t="shared" si="82"/>
        <v/>
      </c>
      <c r="BF203" s="4" t="str">
        <f t="shared" si="82"/>
        <v/>
      </c>
      <c r="BG203" s="4" t="str">
        <f t="shared" si="82"/>
        <v/>
      </c>
      <c r="BH203" s="4" t="str">
        <f t="shared" si="82"/>
        <v/>
      </c>
      <c r="BI203" s="4" t="str">
        <f t="shared" si="82"/>
        <v/>
      </c>
      <c r="BJ203" s="4" t="str">
        <f t="shared" si="82"/>
        <v/>
      </c>
      <c r="BK203" s="4" t="str">
        <f t="shared" si="82"/>
        <v/>
      </c>
      <c r="BL203" s="4" t="str">
        <f t="shared" si="82"/>
        <v/>
      </c>
      <c r="BM203" s="4" t="str">
        <f t="shared" si="82"/>
        <v/>
      </c>
      <c r="BN203" s="4" t="str">
        <f t="shared" si="82"/>
        <v/>
      </c>
      <c r="BO203" s="4" t="str">
        <f t="shared" si="82"/>
        <v/>
      </c>
      <c r="BP203" s="4" t="str">
        <f t="shared" si="82"/>
        <v/>
      </c>
      <c r="BQ203" s="4" t="str">
        <f t="shared" si="82"/>
        <v/>
      </c>
      <c r="BR203" s="4" t="str">
        <f t="shared" si="82"/>
        <v/>
      </c>
      <c r="BS203" s="4" t="str">
        <f t="shared" si="82"/>
        <v/>
      </c>
      <c r="BT203" s="4" t="str">
        <f t="shared" si="82"/>
        <v/>
      </c>
      <c r="BU203" s="4" t="str">
        <f t="shared" si="82"/>
        <v/>
      </c>
      <c r="BV203" s="4" t="str">
        <f t="shared" si="82"/>
        <v/>
      </c>
      <c r="BW203" s="4" t="str">
        <f t="shared" si="82"/>
        <v/>
      </c>
      <c r="BX203" s="4" t="str">
        <f t="shared" si="82"/>
        <v/>
      </c>
      <c r="BY203" s="4" t="str">
        <f t="shared" si="82"/>
        <v/>
      </c>
      <c r="BZ203" s="4" t="str">
        <f t="shared" si="82"/>
        <v/>
      </c>
      <c r="CA203" s="4" t="str">
        <f t="shared" si="82"/>
        <v/>
      </c>
      <c r="CB203" s="4" t="str">
        <f t="shared" si="82"/>
        <v/>
      </c>
      <c r="CC203" s="4" t="str">
        <f t="shared" si="82"/>
        <v/>
      </c>
      <c r="CD203" s="4" t="str">
        <f t="shared" si="82"/>
        <v/>
      </c>
      <c r="CE203" s="4" t="str">
        <f t="shared" si="82"/>
        <v/>
      </c>
      <c r="CF203" s="4" t="str">
        <f t="shared" si="82"/>
        <v/>
      </c>
      <c r="CG203" s="4" t="str">
        <f t="shared" si="82"/>
        <v/>
      </c>
      <c r="CH203" s="4" t="str">
        <f t="shared" si="82"/>
        <v/>
      </c>
      <c r="CI203" s="4">
        <f t="shared" si="82"/>
        <v>22695</v>
      </c>
      <c r="CJ203" s="4" t="str">
        <f t="shared" si="82"/>
        <v/>
      </c>
      <c r="CK203" s="4" t="str">
        <f t="shared" si="82"/>
        <v/>
      </c>
      <c r="CL203" s="4" t="str">
        <f t="shared" si="82"/>
        <v/>
      </c>
      <c r="CM203" s="4" t="str">
        <f t="shared" si="82"/>
        <v/>
      </c>
      <c r="CN203" s="4" t="str">
        <f t="shared" si="82"/>
        <v/>
      </c>
      <c r="CO203" s="4" t="str">
        <f t="shared" si="82"/>
        <v/>
      </c>
      <c r="CP203" s="4" t="str">
        <f t="shared" si="82"/>
        <v/>
      </c>
      <c r="CQ203" s="4" t="str">
        <f t="shared" si="82"/>
        <v/>
      </c>
      <c r="CR203" s="4" t="str">
        <f t="shared" si="82"/>
        <v/>
      </c>
      <c r="CS203" s="4" t="str">
        <f t="shared" si="82"/>
        <v/>
      </c>
      <c r="CT203" s="4" t="str">
        <f t="shared" si="82"/>
        <v/>
      </c>
      <c r="CU203" s="4" t="str">
        <f t="shared" si="82"/>
        <v/>
      </c>
      <c r="CV203" s="4" t="str">
        <f t="shared" si="82"/>
        <v/>
      </c>
      <c r="CW203" s="4" t="str">
        <f t="shared" si="82"/>
        <v/>
      </c>
      <c r="CX203" s="4" t="str">
        <f t="shared" si="82"/>
        <v/>
      </c>
      <c r="CY203" s="4" t="str">
        <f t="shared" si="82"/>
        <v/>
      </c>
      <c r="CZ203" s="4" t="str">
        <f t="shared" si="82"/>
        <v/>
      </c>
      <c r="DA203" s="4" t="str">
        <f t="shared" si="82"/>
        <v/>
      </c>
      <c r="DB203" s="4" t="str">
        <f t="shared" si="82"/>
        <v/>
      </c>
      <c r="DC203" s="4" t="str">
        <f t="shared" si="82"/>
        <v/>
      </c>
      <c r="DD203" s="4" t="str">
        <f t="shared" si="82"/>
        <v/>
      </c>
      <c r="DE203" s="4" t="str">
        <f t="shared" si="82"/>
        <v/>
      </c>
      <c r="DF203" s="4" t="str">
        <f t="shared" si="82"/>
        <v/>
      </c>
    </row>
    <row r="204">
      <c r="A204" s="3" t="s">
        <v>205</v>
      </c>
      <c r="B204" s="2">
        <v>197.0</v>
      </c>
      <c r="C204" s="4">
        <f t="shared" si="2"/>
        <v>39</v>
      </c>
      <c r="D204" s="4">
        <f t="shared" si="3"/>
        <v>2</v>
      </c>
      <c r="E204" s="4">
        <f>IFERROR(__xludf.DUMMYFUNCTION("SPLIT(A204,"" "")"),99.0)</f>
        <v>99</v>
      </c>
      <c r="F204" s="4">
        <f>IFERROR(__xludf.DUMMYFUNCTION("""COMPUTED_VALUE"""),22.0)</f>
        <v>22</v>
      </c>
      <c r="G204" s="4">
        <f>IFERROR(__xludf.DUMMYFUNCTION("""COMPUTED_VALUE"""),27.0)</f>
        <v>27</v>
      </c>
      <c r="H204" s="4">
        <f>IFERROR(__xludf.DUMMYFUNCTION("""COMPUTED_VALUE"""),84.0)</f>
        <v>84</v>
      </c>
      <c r="I204" s="4">
        <f>IFERROR(__xludf.DUMMYFUNCTION("""COMPUTED_VALUE"""),38.0)</f>
        <v>38</v>
      </c>
      <c r="K204" s="6"/>
    </row>
    <row r="205">
      <c r="A205" s="3" t="s">
        <v>206</v>
      </c>
      <c r="B205" s="2">
        <v>198.0</v>
      </c>
      <c r="C205" s="4">
        <f t="shared" si="2"/>
        <v>39</v>
      </c>
      <c r="D205" s="4">
        <f t="shared" si="3"/>
        <v>3</v>
      </c>
      <c r="E205" s="4">
        <f>IFERROR(__xludf.DUMMYFUNCTION("SPLIT(A205,"" "")"),98.0)</f>
        <v>98</v>
      </c>
      <c r="F205" s="4">
        <f>IFERROR(__xludf.DUMMYFUNCTION("""COMPUTED_VALUE"""),8.0)</f>
        <v>8</v>
      </c>
      <c r="G205" s="4">
        <f>IFERROR(__xludf.DUMMYFUNCTION("""COMPUTED_VALUE"""),19.0)</f>
        <v>19</v>
      </c>
      <c r="H205" s="4">
        <f>IFERROR(__xludf.DUMMYFUNCTION("""COMPUTED_VALUE"""),25.0)</f>
        <v>25</v>
      </c>
      <c r="I205" s="4">
        <f>IFERROR(__xludf.DUMMYFUNCTION("""COMPUTED_VALUE"""),92.0)</f>
        <v>92</v>
      </c>
    </row>
    <row r="206">
      <c r="A206" s="3" t="s">
        <v>207</v>
      </c>
      <c r="B206" s="2">
        <v>199.0</v>
      </c>
      <c r="C206" s="4">
        <f t="shared" si="2"/>
        <v>39</v>
      </c>
      <c r="D206" s="4">
        <f t="shared" si="3"/>
        <v>4</v>
      </c>
      <c r="E206" s="4">
        <f>IFERROR(__xludf.DUMMYFUNCTION("SPLIT(A206,"" "")"),56.0)</f>
        <v>56</v>
      </c>
      <c r="F206" s="4">
        <f>IFERROR(__xludf.DUMMYFUNCTION("""COMPUTED_VALUE"""),59.0)</f>
        <v>59</v>
      </c>
      <c r="G206" s="4">
        <f>IFERROR(__xludf.DUMMYFUNCTION("""COMPUTED_VALUE"""),62.0)</f>
        <v>62</v>
      </c>
      <c r="H206" s="4">
        <f>IFERROR(__xludf.DUMMYFUNCTION("""COMPUTED_VALUE"""),48.0)</f>
        <v>48</v>
      </c>
      <c r="I206" s="4">
        <f>IFERROR(__xludf.DUMMYFUNCTION("""COMPUTED_VALUE"""),54.0)</f>
        <v>54</v>
      </c>
    </row>
    <row r="207">
      <c r="A207" s="3" t="s">
        <v>208</v>
      </c>
      <c r="B207" s="2">
        <v>200.0</v>
      </c>
      <c r="C207" s="4">
        <f t="shared" si="2"/>
        <v>40</v>
      </c>
      <c r="D207" s="4">
        <f t="shared" si="3"/>
        <v>0</v>
      </c>
      <c r="E207" s="4">
        <f>IFERROR(__xludf.DUMMYFUNCTION("SPLIT(A207,"" "")"),8.0)</f>
        <v>8</v>
      </c>
      <c r="F207" s="4">
        <f>IFERROR(__xludf.DUMMYFUNCTION("""COMPUTED_VALUE"""),22.0)</f>
        <v>22</v>
      </c>
      <c r="G207" s="4">
        <f>IFERROR(__xludf.DUMMYFUNCTION("""COMPUTED_VALUE"""),67.0)</f>
        <v>67</v>
      </c>
      <c r="H207" s="4">
        <f>IFERROR(__xludf.DUMMYFUNCTION("""COMPUTED_VALUE"""),70.0)</f>
        <v>70</v>
      </c>
      <c r="I207" s="4">
        <f>IFERROR(__xludf.DUMMYFUNCTION("""COMPUTED_VALUE"""),91.0)</f>
        <v>91</v>
      </c>
      <c r="K207" s="5" t="b">
        <f>BINGO(E207:I211,$K$6)</f>
        <v>0</v>
      </c>
      <c r="L207" s="5" t="b">
        <f t="shared" ref="L207:DF207" si="83">OR(K207, BINGO($E207:$I211,$K$6:L$6))</f>
        <v>0</v>
      </c>
      <c r="M207" s="5" t="b">
        <f t="shared" si="83"/>
        <v>0</v>
      </c>
      <c r="N207" s="5" t="b">
        <f t="shared" si="83"/>
        <v>0</v>
      </c>
      <c r="O207" s="5" t="b">
        <f t="shared" si="83"/>
        <v>0</v>
      </c>
      <c r="P207" s="5" t="b">
        <f t="shared" si="83"/>
        <v>0</v>
      </c>
      <c r="Q207" s="5" t="b">
        <f t="shared" si="83"/>
        <v>0</v>
      </c>
      <c r="R207" s="5" t="b">
        <f t="shared" si="83"/>
        <v>0</v>
      </c>
      <c r="S207" s="5" t="b">
        <f t="shared" si="83"/>
        <v>0</v>
      </c>
      <c r="T207" s="5" t="b">
        <f t="shared" si="83"/>
        <v>0</v>
      </c>
      <c r="U207" s="5" t="b">
        <f t="shared" si="83"/>
        <v>0</v>
      </c>
      <c r="V207" s="5" t="b">
        <f t="shared" si="83"/>
        <v>0</v>
      </c>
      <c r="W207" s="5" t="b">
        <f t="shared" si="83"/>
        <v>0</v>
      </c>
      <c r="X207" s="5" t="b">
        <f t="shared" si="83"/>
        <v>0</v>
      </c>
      <c r="Y207" s="5" t="b">
        <f t="shared" si="83"/>
        <v>0</v>
      </c>
      <c r="Z207" s="5" t="b">
        <f t="shared" si="83"/>
        <v>0</v>
      </c>
      <c r="AA207" s="5" t="b">
        <f t="shared" si="83"/>
        <v>0</v>
      </c>
      <c r="AB207" s="5" t="b">
        <f t="shared" si="83"/>
        <v>0</v>
      </c>
      <c r="AC207" s="5" t="b">
        <f t="shared" si="83"/>
        <v>0</v>
      </c>
      <c r="AD207" s="5" t="b">
        <f t="shared" si="83"/>
        <v>0</v>
      </c>
      <c r="AE207" s="5" t="b">
        <f t="shared" si="83"/>
        <v>0</v>
      </c>
      <c r="AF207" s="5" t="b">
        <f t="shared" si="83"/>
        <v>0</v>
      </c>
      <c r="AG207" s="5" t="b">
        <f t="shared" si="83"/>
        <v>0</v>
      </c>
      <c r="AH207" s="5" t="b">
        <f t="shared" si="83"/>
        <v>0</v>
      </c>
      <c r="AI207" s="5" t="b">
        <f t="shared" si="83"/>
        <v>0</v>
      </c>
      <c r="AJ207" s="5" t="b">
        <f t="shared" si="83"/>
        <v>0</v>
      </c>
      <c r="AK207" s="5" t="b">
        <f t="shared" si="83"/>
        <v>0</v>
      </c>
      <c r="AL207" s="5" t="b">
        <f t="shared" si="83"/>
        <v>0</v>
      </c>
      <c r="AM207" s="5" t="b">
        <f t="shared" si="83"/>
        <v>0</v>
      </c>
      <c r="AN207" s="5" t="b">
        <f t="shared" si="83"/>
        <v>0</v>
      </c>
      <c r="AO207" s="5" t="b">
        <f t="shared" si="83"/>
        <v>0</v>
      </c>
      <c r="AP207" s="5" t="b">
        <f t="shared" si="83"/>
        <v>0</v>
      </c>
      <c r="AQ207" s="5" t="b">
        <f t="shared" si="83"/>
        <v>0</v>
      </c>
      <c r="AR207" s="5" t="b">
        <f t="shared" si="83"/>
        <v>0</v>
      </c>
      <c r="AS207" s="5" t="b">
        <f t="shared" si="83"/>
        <v>0</v>
      </c>
      <c r="AT207" s="5" t="b">
        <f t="shared" si="83"/>
        <v>0</v>
      </c>
      <c r="AU207" s="5" t="b">
        <f t="shared" si="83"/>
        <v>0</v>
      </c>
      <c r="AV207" s="5" t="b">
        <f t="shared" si="83"/>
        <v>0</v>
      </c>
      <c r="AW207" s="5" t="b">
        <f t="shared" si="83"/>
        <v>0</v>
      </c>
      <c r="AX207" s="5" t="b">
        <f t="shared" si="83"/>
        <v>0</v>
      </c>
      <c r="AY207" s="5" t="b">
        <f t="shared" si="83"/>
        <v>0</v>
      </c>
      <c r="AZ207" s="5" t="b">
        <f t="shared" si="83"/>
        <v>0</v>
      </c>
      <c r="BA207" s="5" t="b">
        <f t="shared" si="83"/>
        <v>0</v>
      </c>
      <c r="BB207" s="5" t="b">
        <f t="shared" si="83"/>
        <v>0</v>
      </c>
      <c r="BC207" s="5" t="b">
        <f t="shared" si="83"/>
        <v>0</v>
      </c>
      <c r="BD207" s="5" t="b">
        <f t="shared" si="83"/>
        <v>0</v>
      </c>
      <c r="BE207" s="5" t="b">
        <f t="shared" si="83"/>
        <v>0</v>
      </c>
      <c r="BF207" s="5" t="b">
        <f t="shared" si="83"/>
        <v>0</v>
      </c>
      <c r="BG207" s="5" t="b">
        <f t="shared" si="83"/>
        <v>0</v>
      </c>
      <c r="BH207" s="5" t="b">
        <f t="shared" si="83"/>
        <v>0</v>
      </c>
      <c r="BI207" s="5" t="b">
        <f t="shared" si="83"/>
        <v>0</v>
      </c>
      <c r="BJ207" s="5" t="b">
        <f t="shared" si="83"/>
        <v>0</v>
      </c>
      <c r="BK207" s="5" t="b">
        <f t="shared" si="83"/>
        <v>0</v>
      </c>
      <c r="BL207" s="5" t="b">
        <f t="shared" si="83"/>
        <v>0</v>
      </c>
      <c r="BM207" s="5" t="b">
        <f t="shared" si="83"/>
        <v>0</v>
      </c>
      <c r="BN207" s="5" t="b">
        <f t="shared" si="83"/>
        <v>0</v>
      </c>
      <c r="BO207" s="5" t="b">
        <f t="shared" si="83"/>
        <v>0</v>
      </c>
      <c r="BP207" s="5" t="b">
        <f t="shared" si="83"/>
        <v>0</v>
      </c>
      <c r="BQ207" s="5" t="b">
        <f t="shared" si="83"/>
        <v>0</v>
      </c>
      <c r="BR207" s="5" t="b">
        <f t="shared" si="83"/>
        <v>0</v>
      </c>
      <c r="BS207" s="5" t="b">
        <f t="shared" si="83"/>
        <v>0</v>
      </c>
      <c r="BT207" s="5" t="b">
        <f t="shared" si="83"/>
        <v>0</v>
      </c>
      <c r="BU207" s="5" t="b">
        <f t="shared" si="83"/>
        <v>0</v>
      </c>
      <c r="BV207" s="5" t="b">
        <f t="shared" si="83"/>
        <v>0</v>
      </c>
      <c r="BW207" s="5" t="b">
        <f t="shared" si="83"/>
        <v>0</v>
      </c>
      <c r="BX207" s="5" t="b">
        <f t="shared" si="83"/>
        <v>0</v>
      </c>
      <c r="BY207" s="5" t="b">
        <f t="shared" si="83"/>
        <v>0</v>
      </c>
      <c r="BZ207" s="5" t="b">
        <f t="shared" si="83"/>
        <v>0</v>
      </c>
      <c r="CA207" s="5" t="b">
        <f t="shared" si="83"/>
        <v>0</v>
      </c>
      <c r="CB207" s="5" t="b">
        <f t="shared" si="83"/>
        <v>0</v>
      </c>
      <c r="CC207" s="5" t="b">
        <f t="shared" si="83"/>
        <v>0</v>
      </c>
      <c r="CD207" s="5" t="b">
        <f t="shared" si="83"/>
        <v>0</v>
      </c>
      <c r="CE207" s="5" t="b">
        <f t="shared" si="83"/>
        <v>0</v>
      </c>
      <c r="CF207" s="5" t="b">
        <f t="shared" si="83"/>
        <v>0</v>
      </c>
      <c r="CG207" s="5" t="b">
        <f t="shared" si="83"/>
        <v>1</v>
      </c>
      <c r="CH207" s="5" t="b">
        <f t="shared" si="83"/>
        <v>1</v>
      </c>
      <c r="CI207" s="5" t="b">
        <f t="shared" si="83"/>
        <v>1</v>
      </c>
      <c r="CJ207" s="5" t="b">
        <f t="shared" si="83"/>
        <v>1</v>
      </c>
      <c r="CK207" s="5" t="b">
        <f t="shared" si="83"/>
        <v>1</v>
      </c>
      <c r="CL207" s="5" t="b">
        <f t="shared" si="83"/>
        <v>1</v>
      </c>
      <c r="CM207" s="5" t="b">
        <f t="shared" si="83"/>
        <v>1</v>
      </c>
      <c r="CN207" s="5" t="b">
        <f t="shared" si="83"/>
        <v>1</v>
      </c>
      <c r="CO207" s="5" t="b">
        <f t="shared" si="83"/>
        <v>1</v>
      </c>
      <c r="CP207" s="5" t="b">
        <f t="shared" si="83"/>
        <v>1</v>
      </c>
      <c r="CQ207" s="5" t="b">
        <f t="shared" si="83"/>
        <v>1</v>
      </c>
      <c r="CR207" s="5" t="b">
        <f t="shared" si="83"/>
        <v>1</v>
      </c>
      <c r="CS207" s="5" t="b">
        <f t="shared" si="83"/>
        <v>1</v>
      </c>
      <c r="CT207" s="5" t="b">
        <f t="shared" si="83"/>
        <v>1</v>
      </c>
      <c r="CU207" s="5" t="b">
        <f t="shared" si="83"/>
        <v>1</v>
      </c>
      <c r="CV207" s="5" t="b">
        <f t="shared" si="83"/>
        <v>1</v>
      </c>
      <c r="CW207" s="5" t="b">
        <f t="shared" si="83"/>
        <v>1</v>
      </c>
      <c r="CX207" s="5" t="b">
        <f t="shared" si="83"/>
        <v>1</v>
      </c>
      <c r="CY207" s="5" t="b">
        <f t="shared" si="83"/>
        <v>1</v>
      </c>
      <c r="CZ207" s="5" t="b">
        <f t="shared" si="83"/>
        <v>1</v>
      </c>
      <c r="DA207" s="5" t="b">
        <f t="shared" si="83"/>
        <v>1</v>
      </c>
      <c r="DB207" s="5" t="b">
        <f t="shared" si="83"/>
        <v>1</v>
      </c>
      <c r="DC207" s="5" t="b">
        <f t="shared" si="83"/>
        <v>1</v>
      </c>
      <c r="DD207" s="5" t="b">
        <f t="shared" si="83"/>
        <v>1</v>
      </c>
      <c r="DE207" s="5" t="b">
        <f t="shared" si="83"/>
        <v>1</v>
      </c>
      <c r="DF207" s="5" t="b">
        <f t="shared" si="83"/>
        <v>1</v>
      </c>
    </row>
    <row r="208">
      <c r="A208" s="3" t="s">
        <v>209</v>
      </c>
      <c r="B208" s="2">
        <v>201.0</v>
      </c>
      <c r="C208" s="4">
        <f t="shared" si="2"/>
        <v>40</v>
      </c>
      <c r="D208" s="4">
        <f t="shared" si="3"/>
        <v>1</v>
      </c>
      <c r="E208" s="4">
        <f>IFERROR(__xludf.DUMMYFUNCTION("SPLIT(A208,"" "")"),73.0)</f>
        <v>73</v>
      </c>
      <c r="F208" s="4">
        <f>IFERROR(__xludf.DUMMYFUNCTION("""COMPUTED_VALUE"""),51.0)</f>
        <v>51</v>
      </c>
      <c r="G208" s="4">
        <f>IFERROR(__xludf.DUMMYFUNCTION("""COMPUTED_VALUE"""),96.0)</f>
        <v>96</v>
      </c>
      <c r="H208" s="4">
        <f>IFERROR(__xludf.DUMMYFUNCTION("""COMPUTED_VALUE"""),49.0)</f>
        <v>49</v>
      </c>
      <c r="I208" s="4">
        <f>IFERROR(__xludf.DUMMYFUNCTION("""COMPUTED_VALUE"""),37.0)</f>
        <v>37</v>
      </c>
      <c r="K208" s="4" t="str">
        <f>IF(K207,SUMOFUNMARKED(E207:I211,$K$6)*LASTCALLED($K$6),)</f>
        <v/>
      </c>
      <c r="L208" s="4" t="str">
        <f t="shared" ref="L208:DF208" si="84">IF(AND(L207,NOT(K207)),SUMOFUNMARKED($E207:$I211,$K$6:L$6)*LASTCALLED($K$6:L$6),)</f>
        <v/>
      </c>
      <c r="M208" s="4" t="str">
        <f t="shared" si="84"/>
        <v/>
      </c>
      <c r="N208" s="4" t="str">
        <f t="shared" si="84"/>
        <v/>
      </c>
      <c r="O208" s="4" t="str">
        <f t="shared" si="84"/>
        <v/>
      </c>
      <c r="P208" s="4" t="str">
        <f t="shared" si="84"/>
        <v/>
      </c>
      <c r="Q208" s="4" t="str">
        <f t="shared" si="84"/>
        <v/>
      </c>
      <c r="R208" s="4" t="str">
        <f t="shared" si="84"/>
        <v/>
      </c>
      <c r="S208" s="4" t="str">
        <f t="shared" si="84"/>
        <v/>
      </c>
      <c r="T208" s="4" t="str">
        <f t="shared" si="84"/>
        <v/>
      </c>
      <c r="U208" s="4" t="str">
        <f t="shared" si="84"/>
        <v/>
      </c>
      <c r="V208" s="4" t="str">
        <f t="shared" si="84"/>
        <v/>
      </c>
      <c r="W208" s="4" t="str">
        <f t="shared" si="84"/>
        <v/>
      </c>
      <c r="X208" s="4" t="str">
        <f t="shared" si="84"/>
        <v/>
      </c>
      <c r="Y208" s="4" t="str">
        <f t="shared" si="84"/>
        <v/>
      </c>
      <c r="Z208" s="4" t="str">
        <f t="shared" si="84"/>
        <v/>
      </c>
      <c r="AA208" s="4" t="str">
        <f t="shared" si="84"/>
        <v/>
      </c>
      <c r="AB208" s="4" t="str">
        <f t="shared" si="84"/>
        <v/>
      </c>
      <c r="AC208" s="4" t="str">
        <f t="shared" si="84"/>
        <v/>
      </c>
      <c r="AD208" s="4" t="str">
        <f t="shared" si="84"/>
        <v/>
      </c>
      <c r="AE208" s="4" t="str">
        <f t="shared" si="84"/>
        <v/>
      </c>
      <c r="AF208" s="4" t="str">
        <f t="shared" si="84"/>
        <v/>
      </c>
      <c r="AG208" s="4" t="str">
        <f t="shared" si="84"/>
        <v/>
      </c>
      <c r="AH208" s="4" t="str">
        <f t="shared" si="84"/>
        <v/>
      </c>
      <c r="AI208" s="4" t="str">
        <f t="shared" si="84"/>
        <v/>
      </c>
      <c r="AJ208" s="4" t="str">
        <f t="shared" si="84"/>
        <v/>
      </c>
      <c r="AK208" s="4" t="str">
        <f t="shared" si="84"/>
        <v/>
      </c>
      <c r="AL208" s="4" t="str">
        <f t="shared" si="84"/>
        <v/>
      </c>
      <c r="AM208" s="4" t="str">
        <f t="shared" si="84"/>
        <v/>
      </c>
      <c r="AN208" s="4" t="str">
        <f t="shared" si="84"/>
        <v/>
      </c>
      <c r="AO208" s="4" t="str">
        <f t="shared" si="84"/>
        <v/>
      </c>
      <c r="AP208" s="4" t="str">
        <f t="shared" si="84"/>
        <v/>
      </c>
      <c r="AQ208" s="4" t="str">
        <f t="shared" si="84"/>
        <v/>
      </c>
      <c r="AR208" s="4" t="str">
        <f t="shared" si="84"/>
        <v/>
      </c>
      <c r="AS208" s="4" t="str">
        <f t="shared" si="84"/>
        <v/>
      </c>
      <c r="AT208" s="4" t="str">
        <f t="shared" si="84"/>
        <v/>
      </c>
      <c r="AU208" s="4" t="str">
        <f t="shared" si="84"/>
        <v/>
      </c>
      <c r="AV208" s="4" t="str">
        <f t="shared" si="84"/>
        <v/>
      </c>
      <c r="AW208" s="4" t="str">
        <f t="shared" si="84"/>
        <v/>
      </c>
      <c r="AX208" s="4" t="str">
        <f t="shared" si="84"/>
        <v/>
      </c>
      <c r="AY208" s="4" t="str">
        <f t="shared" si="84"/>
        <v/>
      </c>
      <c r="AZ208" s="4" t="str">
        <f t="shared" si="84"/>
        <v/>
      </c>
      <c r="BA208" s="4" t="str">
        <f t="shared" si="84"/>
        <v/>
      </c>
      <c r="BB208" s="4" t="str">
        <f t="shared" si="84"/>
        <v/>
      </c>
      <c r="BC208" s="4" t="str">
        <f t="shared" si="84"/>
        <v/>
      </c>
      <c r="BD208" s="4" t="str">
        <f t="shared" si="84"/>
        <v/>
      </c>
      <c r="BE208" s="4" t="str">
        <f t="shared" si="84"/>
        <v/>
      </c>
      <c r="BF208" s="4" t="str">
        <f t="shared" si="84"/>
        <v/>
      </c>
      <c r="BG208" s="4" t="str">
        <f t="shared" si="84"/>
        <v/>
      </c>
      <c r="BH208" s="4" t="str">
        <f t="shared" si="84"/>
        <v/>
      </c>
      <c r="BI208" s="4" t="str">
        <f t="shared" si="84"/>
        <v/>
      </c>
      <c r="BJ208" s="4" t="str">
        <f t="shared" si="84"/>
        <v/>
      </c>
      <c r="BK208" s="4" t="str">
        <f t="shared" si="84"/>
        <v/>
      </c>
      <c r="BL208" s="4" t="str">
        <f t="shared" si="84"/>
        <v/>
      </c>
      <c r="BM208" s="4" t="str">
        <f t="shared" si="84"/>
        <v/>
      </c>
      <c r="BN208" s="4" t="str">
        <f t="shared" si="84"/>
        <v/>
      </c>
      <c r="BO208" s="4" t="str">
        <f t="shared" si="84"/>
        <v/>
      </c>
      <c r="BP208" s="4" t="str">
        <f t="shared" si="84"/>
        <v/>
      </c>
      <c r="BQ208" s="4" t="str">
        <f t="shared" si="84"/>
        <v/>
      </c>
      <c r="BR208" s="4" t="str">
        <f t="shared" si="84"/>
        <v/>
      </c>
      <c r="BS208" s="4" t="str">
        <f t="shared" si="84"/>
        <v/>
      </c>
      <c r="BT208" s="4" t="str">
        <f t="shared" si="84"/>
        <v/>
      </c>
      <c r="BU208" s="4" t="str">
        <f t="shared" si="84"/>
        <v/>
      </c>
      <c r="BV208" s="4" t="str">
        <f t="shared" si="84"/>
        <v/>
      </c>
      <c r="BW208" s="4" t="str">
        <f t="shared" si="84"/>
        <v/>
      </c>
      <c r="BX208" s="4" t="str">
        <f t="shared" si="84"/>
        <v/>
      </c>
      <c r="BY208" s="4" t="str">
        <f t="shared" si="84"/>
        <v/>
      </c>
      <c r="BZ208" s="4" t="str">
        <f t="shared" si="84"/>
        <v/>
      </c>
      <c r="CA208" s="4" t="str">
        <f t="shared" si="84"/>
        <v/>
      </c>
      <c r="CB208" s="4" t="str">
        <f t="shared" si="84"/>
        <v/>
      </c>
      <c r="CC208" s="4" t="str">
        <f t="shared" si="84"/>
        <v/>
      </c>
      <c r="CD208" s="4" t="str">
        <f t="shared" si="84"/>
        <v/>
      </c>
      <c r="CE208" s="4" t="str">
        <f t="shared" si="84"/>
        <v/>
      </c>
      <c r="CF208" s="4" t="str">
        <f t="shared" si="84"/>
        <v/>
      </c>
      <c r="CG208" s="4">
        <f t="shared" si="84"/>
        <v>13230</v>
      </c>
      <c r="CH208" s="4" t="str">
        <f t="shared" si="84"/>
        <v/>
      </c>
      <c r="CI208" s="4" t="str">
        <f t="shared" si="84"/>
        <v/>
      </c>
      <c r="CJ208" s="4" t="str">
        <f t="shared" si="84"/>
        <v/>
      </c>
      <c r="CK208" s="4" t="str">
        <f t="shared" si="84"/>
        <v/>
      </c>
      <c r="CL208" s="4" t="str">
        <f t="shared" si="84"/>
        <v/>
      </c>
      <c r="CM208" s="4" t="str">
        <f t="shared" si="84"/>
        <v/>
      </c>
      <c r="CN208" s="4" t="str">
        <f t="shared" si="84"/>
        <v/>
      </c>
      <c r="CO208" s="4" t="str">
        <f t="shared" si="84"/>
        <v/>
      </c>
      <c r="CP208" s="4" t="str">
        <f t="shared" si="84"/>
        <v/>
      </c>
      <c r="CQ208" s="4" t="str">
        <f t="shared" si="84"/>
        <v/>
      </c>
      <c r="CR208" s="4" t="str">
        <f t="shared" si="84"/>
        <v/>
      </c>
      <c r="CS208" s="4" t="str">
        <f t="shared" si="84"/>
        <v/>
      </c>
      <c r="CT208" s="4" t="str">
        <f t="shared" si="84"/>
        <v/>
      </c>
      <c r="CU208" s="4" t="str">
        <f t="shared" si="84"/>
        <v/>
      </c>
      <c r="CV208" s="4" t="str">
        <f t="shared" si="84"/>
        <v/>
      </c>
      <c r="CW208" s="4" t="str">
        <f t="shared" si="84"/>
        <v/>
      </c>
      <c r="CX208" s="4" t="str">
        <f t="shared" si="84"/>
        <v/>
      </c>
      <c r="CY208" s="4" t="str">
        <f t="shared" si="84"/>
        <v/>
      </c>
      <c r="CZ208" s="4" t="str">
        <f t="shared" si="84"/>
        <v/>
      </c>
      <c r="DA208" s="4" t="str">
        <f t="shared" si="84"/>
        <v/>
      </c>
      <c r="DB208" s="4" t="str">
        <f t="shared" si="84"/>
        <v/>
      </c>
      <c r="DC208" s="4" t="str">
        <f t="shared" si="84"/>
        <v/>
      </c>
      <c r="DD208" s="4" t="str">
        <f t="shared" si="84"/>
        <v/>
      </c>
      <c r="DE208" s="4" t="str">
        <f t="shared" si="84"/>
        <v/>
      </c>
      <c r="DF208" s="4" t="str">
        <f t="shared" si="84"/>
        <v/>
      </c>
    </row>
    <row r="209">
      <c r="A209" s="3" t="s">
        <v>210</v>
      </c>
      <c r="B209" s="2">
        <v>202.0</v>
      </c>
      <c r="C209" s="4">
        <f t="shared" si="2"/>
        <v>40</v>
      </c>
      <c r="D209" s="4">
        <f t="shared" si="3"/>
        <v>2</v>
      </c>
      <c r="E209" s="4">
        <f>IFERROR(__xludf.DUMMYFUNCTION("SPLIT(A209,"" "")"),31.0)</f>
        <v>31</v>
      </c>
      <c r="F209" s="4">
        <f>IFERROR(__xludf.DUMMYFUNCTION("""COMPUTED_VALUE"""),4.0)</f>
        <v>4</v>
      </c>
      <c r="G209" s="4">
        <f>IFERROR(__xludf.DUMMYFUNCTION("""COMPUTED_VALUE"""),99.0)</f>
        <v>99</v>
      </c>
      <c r="H209" s="4">
        <f>IFERROR(__xludf.DUMMYFUNCTION("""COMPUTED_VALUE"""),52.0)</f>
        <v>52</v>
      </c>
      <c r="I209" s="4">
        <f>IFERROR(__xludf.DUMMYFUNCTION("""COMPUTED_VALUE"""),27.0)</f>
        <v>27</v>
      </c>
      <c r="K209" s="6"/>
    </row>
    <row r="210">
      <c r="A210" s="3" t="s">
        <v>211</v>
      </c>
      <c r="B210" s="2">
        <v>203.0</v>
      </c>
      <c r="C210" s="4">
        <f t="shared" si="2"/>
        <v>40</v>
      </c>
      <c r="D210" s="4">
        <f t="shared" si="3"/>
        <v>3</v>
      </c>
      <c r="E210" s="4">
        <f>IFERROR(__xludf.DUMMYFUNCTION("SPLIT(A210,"" "")"),13.0)</f>
        <v>13</v>
      </c>
      <c r="F210" s="4">
        <f>IFERROR(__xludf.DUMMYFUNCTION("""COMPUTED_VALUE"""),50.0)</f>
        <v>50</v>
      </c>
      <c r="G210" s="4">
        <f>IFERROR(__xludf.DUMMYFUNCTION("""COMPUTED_VALUE"""),39.0)</f>
        <v>39</v>
      </c>
      <c r="H210" s="4">
        <f>IFERROR(__xludf.DUMMYFUNCTION("""COMPUTED_VALUE"""),1.0)</f>
        <v>1</v>
      </c>
      <c r="I210" s="4">
        <f>IFERROR(__xludf.DUMMYFUNCTION("""COMPUTED_VALUE"""),85.0)</f>
        <v>85</v>
      </c>
    </row>
    <row r="211">
      <c r="A211" s="3" t="s">
        <v>212</v>
      </c>
      <c r="B211" s="2">
        <v>204.0</v>
      </c>
      <c r="C211" s="4">
        <f t="shared" si="2"/>
        <v>40</v>
      </c>
      <c r="D211" s="4">
        <f t="shared" si="3"/>
        <v>4</v>
      </c>
      <c r="E211" s="4">
        <f>IFERROR(__xludf.DUMMYFUNCTION("SPLIT(A211,"" "")"),19.0)</f>
        <v>19</v>
      </c>
      <c r="F211" s="4">
        <f>IFERROR(__xludf.DUMMYFUNCTION("""COMPUTED_VALUE"""),9.0)</f>
        <v>9</v>
      </c>
      <c r="G211" s="4">
        <f>IFERROR(__xludf.DUMMYFUNCTION("""COMPUTED_VALUE"""),40.0)</f>
        <v>40</v>
      </c>
      <c r="H211" s="4">
        <f>IFERROR(__xludf.DUMMYFUNCTION("""COMPUTED_VALUE"""),55.0)</f>
        <v>55</v>
      </c>
      <c r="I211" s="4">
        <f>IFERROR(__xludf.DUMMYFUNCTION("""COMPUTED_VALUE"""),47.0)</f>
        <v>47</v>
      </c>
    </row>
    <row r="212">
      <c r="A212" s="3" t="s">
        <v>213</v>
      </c>
      <c r="B212" s="2">
        <v>205.0</v>
      </c>
      <c r="C212" s="4">
        <f t="shared" si="2"/>
        <v>41</v>
      </c>
      <c r="D212" s="4">
        <f t="shared" si="3"/>
        <v>0</v>
      </c>
      <c r="E212" s="4">
        <f>IFERROR(__xludf.DUMMYFUNCTION("SPLIT(A212,"" "")"),59.0)</f>
        <v>59</v>
      </c>
      <c r="F212" s="4">
        <f>IFERROR(__xludf.DUMMYFUNCTION("""COMPUTED_VALUE"""),35.0)</f>
        <v>35</v>
      </c>
      <c r="G212" s="4">
        <f>IFERROR(__xludf.DUMMYFUNCTION("""COMPUTED_VALUE"""),52.0)</f>
        <v>52</v>
      </c>
      <c r="H212" s="4">
        <f>IFERROR(__xludf.DUMMYFUNCTION("""COMPUTED_VALUE"""),60.0)</f>
        <v>60</v>
      </c>
      <c r="I212" s="4">
        <f>IFERROR(__xludf.DUMMYFUNCTION("""COMPUTED_VALUE"""),91.0)</f>
        <v>91</v>
      </c>
      <c r="K212" s="5" t="b">
        <f>BINGO(E212:I216,$K$6)</f>
        <v>0</v>
      </c>
      <c r="L212" s="5" t="b">
        <f t="shared" ref="L212:DF212" si="85">OR(K212, BINGO($E212:$I216,$K$6:L$6))</f>
        <v>0</v>
      </c>
      <c r="M212" s="5" t="b">
        <f t="shared" si="85"/>
        <v>0</v>
      </c>
      <c r="N212" s="5" t="b">
        <f t="shared" si="85"/>
        <v>0</v>
      </c>
      <c r="O212" s="5" t="b">
        <f t="shared" si="85"/>
        <v>0</v>
      </c>
      <c r="P212" s="5" t="b">
        <f t="shared" si="85"/>
        <v>0</v>
      </c>
      <c r="Q212" s="5" t="b">
        <f t="shared" si="85"/>
        <v>0</v>
      </c>
      <c r="R212" s="5" t="b">
        <f t="shared" si="85"/>
        <v>0</v>
      </c>
      <c r="S212" s="5" t="b">
        <f t="shared" si="85"/>
        <v>0</v>
      </c>
      <c r="T212" s="5" t="b">
        <f t="shared" si="85"/>
        <v>0</v>
      </c>
      <c r="U212" s="5" t="b">
        <f t="shared" si="85"/>
        <v>0</v>
      </c>
      <c r="V212" s="5" t="b">
        <f t="shared" si="85"/>
        <v>0</v>
      </c>
      <c r="W212" s="5" t="b">
        <f t="shared" si="85"/>
        <v>0</v>
      </c>
      <c r="X212" s="5" t="b">
        <f t="shared" si="85"/>
        <v>0</v>
      </c>
      <c r="Y212" s="5" t="b">
        <f t="shared" si="85"/>
        <v>0</v>
      </c>
      <c r="Z212" s="5" t="b">
        <f t="shared" si="85"/>
        <v>0</v>
      </c>
      <c r="AA212" s="5" t="b">
        <f t="shared" si="85"/>
        <v>0</v>
      </c>
      <c r="AB212" s="5" t="b">
        <f t="shared" si="85"/>
        <v>0</v>
      </c>
      <c r="AC212" s="5" t="b">
        <f t="shared" si="85"/>
        <v>0</v>
      </c>
      <c r="AD212" s="5" t="b">
        <f t="shared" si="85"/>
        <v>0</v>
      </c>
      <c r="AE212" s="5" t="b">
        <f t="shared" si="85"/>
        <v>0</v>
      </c>
      <c r="AF212" s="5" t="b">
        <f t="shared" si="85"/>
        <v>0</v>
      </c>
      <c r="AG212" s="5" t="b">
        <f t="shared" si="85"/>
        <v>1</v>
      </c>
      <c r="AH212" s="5" t="b">
        <f t="shared" si="85"/>
        <v>1</v>
      </c>
      <c r="AI212" s="5" t="b">
        <f t="shared" si="85"/>
        <v>1</v>
      </c>
      <c r="AJ212" s="5" t="b">
        <f t="shared" si="85"/>
        <v>1</v>
      </c>
      <c r="AK212" s="5" t="b">
        <f t="shared" si="85"/>
        <v>1</v>
      </c>
      <c r="AL212" s="5" t="b">
        <f t="shared" si="85"/>
        <v>1</v>
      </c>
      <c r="AM212" s="5" t="b">
        <f t="shared" si="85"/>
        <v>1</v>
      </c>
      <c r="AN212" s="5" t="b">
        <f t="shared" si="85"/>
        <v>1</v>
      </c>
      <c r="AO212" s="5" t="b">
        <f t="shared" si="85"/>
        <v>1</v>
      </c>
      <c r="AP212" s="5" t="b">
        <f t="shared" si="85"/>
        <v>1</v>
      </c>
      <c r="AQ212" s="5" t="b">
        <f t="shared" si="85"/>
        <v>1</v>
      </c>
      <c r="AR212" s="5" t="b">
        <f t="shared" si="85"/>
        <v>1</v>
      </c>
      <c r="AS212" s="5" t="b">
        <f t="shared" si="85"/>
        <v>1</v>
      </c>
      <c r="AT212" s="5" t="b">
        <f t="shared" si="85"/>
        <v>1</v>
      </c>
      <c r="AU212" s="5" t="b">
        <f t="shared" si="85"/>
        <v>1</v>
      </c>
      <c r="AV212" s="5" t="b">
        <f t="shared" si="85"/>
        <v>1</v>
      </c>
      <c r="AW212" s="5" t="b">
        <f t="shared" si="85"/>
        <v>1</v>
      </c>
      <c r="AX212" s="5" t="b">
        <f t="shared" si="85"/>
        <v>1</v>
      </c>
      <c r="AY212" s="5" t="b">
        <f t="shared" si="85"/>
        <v>1</v>
      </c>
      <c r="AZ212" s="5" t="b">
        <f t="shared" si="85"/>
        <v>1</v>
      </c>
      <c r="BA212" s="5" t="b">
        <f t="shared" si="85"/>
        <v>1</v>
      </c>
      <c r="BB212" s="5" t="b">
        <f t="shared" si="85"/>
        <v>1</v>
      </c>
      <c r="BC212" s="5" t="b">
        <f t="shared" si="85"/>
        <v>1</v>
      </c>
      <c r="BD212" s="5" t="b">
        <f t="shared" si="85"/>
        <v>1</v>
      </c>
      <c r="BE212" s="5" t="b">
        <f t="shared" si="85"/>
        <v>1</v>
      </c>
      <c r="BF212" s="5" t="b">
        <f t="shared" si="85"/>
        <v>1</v>
      </c>
      <c r="BG212" s="5" t="b">
        <f t="shared" si="85"/>
        <v>1</v>
      </c>
      <c r="BH212" s="5" t="b">
        <f t="shared" si="85"/>
        <v>1</v>
      </c>
      <c r="BI212" s="5" t="b">
        <f t="shared" si="85"/>
        <v>1</v>
      </c>
      <c r="BJ212" s="5" t="b">
        <f t="shared" si="85"/>
        <v>1</v>
      </c>
      <c r="BK212" s="5" t="b">
        <f t="shared" si="85"/>
        <v>1</v>
      </c>
      <c r="BL212" s="5" t="b">
        <f t="shared" si="85"/>
        <v>1</v>
      </c>
      <c r="BM212" s="5" t="b">
        <f t="shared" si="85"/>
        <v>1</v>
      </c>
      <c r="BN212" s="5" t="b">
        <f t="shared" si="85"/>
        <v>1</v>
      </c>
      <c r="BO212" s="5" t="b">
        <f t="shared" si="85"/>
        <v>1</v>
      </c>
      <c r="BP212" s="5" t="b">
        <f t="shared" si="85"/>
        <v>1</v>
      </c>
      <c r="BQ212" s="5" t="b">
        <f t="shared" si="85"/>
        <v>1</v>
      </c>
      <c r="BR212" s="5" t="b">
        <f t="shared" si="85"/>
        <v>1</v>
      </c>
      <c r="BS212" s="5" t="b">
        <f t="shared" si="85"/>
        <v>1</v>
      </c>
      <c r="BT212" s="5" t="b">
        <f t="shared" si="85"/>
        <v>1</v>
      </c>
      <c r="BU212" s="5" t="b">
        <f t="shared" si="85"/>
        <v>1</v>
      </c>
      <c r="BV212" s="5" t="b">
        <f t="shared" si="85"/>
        <v>1</v>
      </c>
      <c r="BW212" s="5" t="b">
        <f t="shared" si="85"/>
        <v>1</v>
      </c>
      <c r="BX212" s="5" t="b">
        <f t="shared" si="85"/>
        <v>1</v>
      </c>
      <c r="BY212" s="5" t="b">
        <f t="shared" si="85"/>
        <v>1</v>
      </c>
      <c r="BZ212" s="5" t="b">
        <f t="shared" si="85"/>
        <v>1</v>
      </c>
      <c r="CA212" s="5" t="b">
        <f t="shared" si="85"/>
        <v>1</v>
      </c>
      <c r="CB212" s="5" t="b">
        <f t="shared" si="85"/>
        <v>1</v>
      </c>
      <c r="CC212" s="5" t="b">
        <f t="shared" si="85"/>
        <v>1</v>
      </c>
      <c r="CD212" s="5" t="b">
        <f t="shared" si="85"/>
        <v>1</v>
      </c>
      <c r="CE212" s="5" t="b">
        <f t="shared" si="85"/>
        <v>1</v>
      </c>
      <c r="CF212" s="5" t="b">
        <f t="shared" si="85"/>
        <v>1</v>
      </c>
      <c r="CG212" s="5" t="b">
        <f t="shared" si="85"/>
        <v>1</v>
      </c>
      <c r="CH212" s="5" t="b">
        <f t="shared" si="85"/>
        <v>1</v>
      </c>
      <c r="CI212" s="5" t="b">
        <f t="shared" si="85"/>
        <v>1</v>
      </c>
      <c r="CJ212" s="5" t="b">
        <f t="shared" si="85"/>
        <v>1</v>
      </c>
      <c r="CK212" s="5" t="b">
        <f t="shared" si="85"/>
        <v>1</v>
      </c>
      <c r="CL212" s="5" t="b">
        <f t="shared" si="85"/>
        <v>1</v>
      </c>
      <c r="CM212" s="5" t="b">
        <f t="shared" si="85"/>
        <v>1</v>
      </c>
      <c r="CN212" s="5" t="b">
        <f t="shared" si="85"/>
        <v>1</v>
      </c>
      <c r="CO212" s="5" t="b">
        <f t="shared" si="85"/>
        <v>1</v>
      </c>
      <c r="CP212" s="5" t="b">
        <f t="shared" si="85"/>
        <v>1</v>
      </c>
      <c r="CQ212" s="5" t="b">
        <f t="shared" si="85"/>
        <v>1</v>
      </c>
      <c r="CR212" s="5" t="b">
        <f t="shared" si="85"/>
        <v>1</v>
      </c>
      <c r="CS212" s="5" t="b">
        <f t="shared" si="85"/>
        <v>1</v>
      </c>
      <c r="CT212" s="5" t="b">
        <f t="shared" si="85"/>
        <v>1</v>
      </c>
      <c r="CU212" s="5" t="b">
        <f t="shared" si="85"/>
        <v>1</v>
      </c>
      <c r="CV212" s="5" t="b">
        <f t="shared" si="85"/>
        <v>1</v>
      </c>
      <c r="CW212" s="5" t="b">
        <f t="shared" si="85"/>
        <v>1</v>
      </c>
      <c r="CX212" s="5" t="b">
        <f t="shared" si="85"/>
        <v>1</v>
      </c>
      <c r="CY212" s="5" t="b">
        <f t="shared" si="85"/>
        <v>1</v>
      </c>
      <c r="CZ212" s="5" t="b">
        <f t="shared" si="85"/>
        <v>1</v>
      </c>
      <c r="DA212" s="5" t="b">
        <f t="shared" si="85"/>
        <v>1</v>
      </c>
      <c r="DB212" s="5" t="b">
        <f t="shared" si="85"/>
        <v>1</v>
      </c>
      <c r="DC212" s="5" t="b">
        <f t="shared" si="85"/>
        <v>1</v>
      </c>
      <c r="DD212" s="5" t="b">
        <f t="shared" si="85"/>
        <v>1</v>
      </c>
      <c r="DE212" s="5" t="b">
        <f t="shared" si="85"/>
        <v>1</v>
      </c>
      <c r="DF212" s="5" t="b">
        <f t="shared" si="85"/>
        <v>1</v>
      </c>
    </row>
    <row r="213">
      <c r="A213" s="3" t="s">
        <v>214</v>
      </c>
      <c r="B213" s="2">
        <v>206.0</v>
      </c>
      <c r="C213" s="4">
        <f t="shared" si="2"/>
        <v>41</v>
      </c>
      <c r="D213" s="4">
        <f t="shared" si="3"/>
        <v>1</v>
      </c>
      <c r="E213" s="4">
        <f>IFERROR(__xludf.DUMMYFUNCTION("SPLIT(A213,"" "")"),75.0)</f>
        <v>75</v>
      </c>
      <c r="F213" s="4">
        <f>IFERROR(__xludf.DUMMYFUNCTION("""COMPUTED_VALUE"""),86.0)</f>
        <v>86</v>
      </c>
      <c r="G213" s="4">
        <f>IFERROR(__xludf.DUMMYFUNCTION("""COMPUTED_VALUE"""),13.0)</f>
        <v>13</v>
      </c>
      <c r="H213" s="4">
        <f>IFERROR(__xludf.DUMMYFUNCTION("""COMPUTED_VALUE"""),39.0)</f>
        <v>39</v>
      </c>
      <c r="I213" s="4">
        <f>IFERROR(__xludf.DUMMYFUNCTION("""COMPUTED_VALUE"""),21.0)</f>
        <v>21</v>
      </c>
      <c r="K213" s="4" t="str">
        <f>IF(K212,SUMOFUNMARKED(E212:I216,$K$6)*LASTCALLED($K$6),)</f>
        <v/>
      </c>
      <c r="L213" s="4" t="str">
        <f t="shared" ref="L213:DF213" si="86">IF(AND(L212,NOT(K212)),SUMOFUNMARKED($E212:$I216,$K$6:L$6)*LASTCALLED($K$6:L$6),)</f>
        <v/>
      </c>
      <c r="M213" s="4" t="str">
        <f t="shared" si="86"/>
        <v/>
      </c>
      <c r="N213" s="4" t="str">
        <f t="shared" si="86"/>
        <v/>
      </c>
      <c r="O213" s="4" t="str">
        <f t="shared" si="86"/>
        <v/>
      </c>
      <c r="P213" s="4" t="str">
        <f t="shared" si="86"/>
        <v/>
      </c>
      <c r="Q213" s="4" t="str">
        <f t="shared" si="86"/>
        <v/>
      </c>
      <c r="R213" s="4" t="str">
        <f t="shared" si="86"/>
        <v/>
      </c>
      <c r="S213" s="4" t="str">
        <f t="shared" si="86"/>
        <v/>
      </c>
      <c r="T213" s="4" t="str">
        <f t="shared" si="86"/>
        <v/>
      </c>
      <c r="U213" s="4" t="str">
        <f t="shared" si="86"/>
        <v/>
      </c>
      <c r="V213" s="4" t="str">
        <f t="shared" si="86"/>
        <v/>
      </c>
      <c r="W213" s="4" t="str">
        <f t="shared" si="86"/>
        <v/>
      </c>
      <c r="X213" s="4" t="str">
        <f t="shared" si="86"/>
        <v/>
      </c>
      <c r="Y213" s="4" t="str">
        <f t="shared" si="86"/>
        <v/>
      </c>
      <c r="Z213" s="4" t="str">
        <f t="shared" si="86"/>
        <v/>
      </c>
      <c r="AA213" s="4" t="str">
        <f t="shared" si="86"/>
        <v/>
      </c>
      <c r="AB213" s="4" t="str">
        <f t="shared" si="86"/>
        <v/>
      </c>
      <c r="AC213" s="4" t="str">
        <f t="shared" si="86"/>
        <v/>
      </c>
      <c r="AD213" s="4" t="str">
        <f t="shared" si="86"/>
        <v/>
      </c>
      <c r="AE213" s="4" t="str">
        <f t="shared" si="86"/>
        <v/>
      </c>
      <c r="AF213" s="4" t="str">
        <f t="shared" si="86"/>
        <v/>
      </c>
      <c r="AG213" s="4">
        <f t="shared" si="86"/>
        <v>63424</v>
      </c>
      <c r="AH213" s="4" t="str">
        <f t="shared" si="86"/>
        <v/>
      </c>
      <c r="AI213" s="4" t="str">
        <f t="shared" si="86"/>
        <v/>
      </c>
      <c r="AJ213" s="4" t="str">
        <f t="shared" si="86"/>
        <v/>
      </c>
      <c r="AK213" s="4" t="str">
        <f t="shared" si="86"/>
        <v/>
      </c>
      <c r="AL213" s="4" t="str">
        <f t="shared" si="86"/>
        <v/>
      </c>
      <c r="AM213" s="4" t="str">
        <f t="shared" si="86"/>
        <v/>
      </c>
      <c r="AN213" s="4" t="str">
        <f t="shared" si="86"/>
        <v/>
      </c>
      <c r="AO213" s="4" t="str">
        <f t="shared" si="86"/>
        <v/>
      </c>
      <c r="AP213" s="4" t="str">
        <f t="shared" si="86"/>
        <v/>
      </c>
      <c r="AQ213" s="4" t="str">
        <f t="shared" si="86"/>
        <v/>
      </c>
      <c r="AR213" s="4" t="str">
        <f t="shared" si="86"/>
        <v/>
      </c>
      <c r="AS213" s="4" t="str">
        <f t="shared" si="86"/>
        <v/>
      </c>
      <c r="AT213" s="4" t="str">
        <f t="shared" si="86"/>
        <v/>
      </c>
      <c r="AU213" s="4" t="str">
        <f t="shared" si="86"/>
        <v/>
      </c>
      <c r="AV213" s="4" t="str">
        <f t="shared" si="86"/>
        <v/>
      </c>
      <c r="AW213" s="4" t="str">
        <f t="shared" si="86"/>
        <v/>
      </c>
      <c r="AX213" s="4" t="str">
        <f t="shared" si="86"/>
        <v/>
      </c>
      <c r="AY213" s="4" t="str">
        <f t="shared" si="86"/>
        <v/>
      </c>
      <c r="AZ213" s="4" t="str">
        <f t="shared" si="86"/>
        <v/>
      </c>
      <c r="BA213" s="4" t="str">
        <f t="shared" si="86"/>
        <v/>
      </c>
      <c r="BB213" s="4" t="str">
        <f t="shared" si="86"/>
        <v/>
      </c>
      <c r="BC213" s="4" t="str">
        <f t="shared" si="86"/>
        <v/>
      </c>
      <c r="BD213" s="4" t="str">
        <f t="shared" si="86"/>
        <v/>
      </c>
      <c r="BE213" s="4" t="str">
        <f t="shared" si="86"/>
        <v/>
      </c>
      <c r="BF213" s="4" t="str">
        <f t="shared" si="86"/>
        <v/>
      </c>
      <c r="BG213" s="4" t="str">
        <f t="shared" si="86"/>
        <v/>
      </c>
      <c r="BH213" s="4" t="str">
        <f t="shared" si="86"/>
        <v/>
      </c>
      <c r="BI213" s="4" t="str">
        <f t="shared" si="86"/>
        <v/>
      </c>
      <c r="BJ213" s="4" t="str">
        <f t="shared" si="86"/>
        <v/>
      </c>
      <c r="BK213" s="4" t="str">
        <f t="shared" si="86"/>
        <v/>
      </c>
      <c r="BL213" s="4" t="str">
        <f t="shared" si="86"/>
        <v/>
      </c>
      <c r="BM213" s="4" t="str">
        <f t="shared" si="86"/>
        <v/>
      </c>
      <c r="BN213" s="4" t="str">
        <f t="shared" si="86"/>
        <v/>
      </c>
      <c r="BO213" s="4" t="str">
        <f t="shared" si="86"/>
        <v/>
      </c>
      <c r="BP213" s="4" t="str">
        <f t="shared" si="86"/>
        <v/>
      </c>
      <c r="BQ213" s="4" t="str">
        <f t="shared" si="86"/>
        <v/>
      </c>
      <c r="BR213" s="4" t="str">
        <f t="shared" si="86"/>
        <v/>
      </c>
      <c r="BS213" s="4" t="str">
        <f t="shared" si="86"/>
        <v/>
      </c>
      <c r="BT213" s="4" t="str">
        <f t="shared" si="86"/>
        <v/>
      </c>
      <c r="BU213" s="4" t="str">
        <f t="shared" si="86"/>
        <v/>
      </c>
      <c r="BV213" s="4" t="str">
        <f t="shared" si="86"/>
        <v/>
      </c>
      <c r="BW213" s="4" t="str">
        <f t="shared" si="86"/>
        <v/>
      </c>
      <c r="BX213" s="4" t="str">
        <f t="shared" si="86"/>
        <v/>
      </c>
      <c r="BY213" s="4" t="str">
        <f t="shared" si="86"/>
        <v/>
      </c>
      <c r="BZ213" s="4" t="str">
        <f t="shared" si="86"/>
        <v/>
      </c>
      <c r="CA213" s="4" t="str">
        <f t="shared" si="86"/>
        <v/>
      </c>
      <c r="CB213" s="4" t="str">
        <f t="shared" si="86"/>
        <v/>
      </c>
      <c r="CC213" s="4" t="str">
        <f t="shared" si="86"/>
        <v/>
      </c>
      <c r="CD213" s="4" t="str">
        <f t="shared" si="86"/>
        <v/>
      </c>
      <c r="CE213" s="4" t="str">
        <f t="shared" si="86"/>
        <v/>
      </c>
      <c r="CF213" s="4" t="str">
        <f t="shared" si="86"/>
        <v/>
      </c>
      <c r="CG213" s="4" t="str">
        <f t="shared" si="86"/>
        <v/>
      </c>
      <c r="CH213" s="4" t="str">
        <f t="shared" si="86"/>
        <v/>
      </c>
      <c r="CI213" s="4" t="str">
        <f t="shared" si="86"/>
        <v/>
      </c>
      <c r="CJ213" s="4" t="str">
        <f t="shared" si="86"/>
        <v/>
      </c>
      <c r="CK213" s="4" t="str">
        <f t="shared" si="86"/>
        <v/>
      </c>
      <c r="CL213" s="4" t="str">
        <f t="shared" si="86"/>
        <v/>
      </c>
      <c r="CM213" s="4" t="str">
        <f t="shared" si="86"/>
        <v/>
      </c>
      <c r="CN213" s="4" t="str">
        <f t="shared" si="86"/>
        <v/>
      </c>
      <c r="CO213" s="4" t="str">
        <f t="shared" si="86"/>
        <v/>
      </c>
      <c r="CP213" s="4" t="str">
        <f t="shared" si="86"/>
        <v/>
      </c>
      <c r="CQ213" s="4" t="str">
        <f t="shared" si="86"/>
        <v/>
      </c>
      <c r="CR213" s="4" t="str">
        <f t="shared" si="86"/>
        <v/>
      </c>
      <c r="CS213" s="4" t="str">
        <f t="shared" si="86"/>
        <v/>
      </c>
      <c r="CT213" s="4" t="str">
        <f t="shared" si="86"/>
        <v/>
      </c>
      <c r="CU213" s="4" t="str">
        <f t="shared" si="86"/>
        <v/>
      </c>
      <c r="CV213" s="4" t="str">
        <f t="shared" si="86"/>
        <v/>
      </c>
      <c r="CW213" s="4" t="str">
        <f t="shared" si="86"/>
        <v/>
      </c>
      <c r="CX213" s="4" t="str">
        <f t="shared" si="86"/>
        <v/>
      </c>
      <c r="CY213" s="4" t="str">
        <f t="shared" si="86"/>
        <v/>
      </c>
      <c r="CZ213" s="4" t="str">
        <f t="shared" si="86"/>
        <v/>
      </c>
      <c r="DA213" s="4" t="str">
        <f t="shared" si="86"/>
        <v/>
      </c>
      <c r="DB213" s="4" t="str">
        <f t="shared" si="86"/>
        <v/>
      </c>
      <c r="DC213" s="4" t="str">
        <f t="shared" si="86"/>
        <v/>
      </c>
      <c r="DD213" s="4" t="str">
        <f t="shared" si="86"/>
        <v/>
      </c>
      <c r="DE213" s="4" t="str">
        <f t="shared" si="86"/>
        <v/>
      </c>
      <c r="DF213" s="4" t="str">
        <f t="shared" si="86"/>
        <v/>
      </c>
    </row>
    <row r="214">
      <c r="A214" s="3" t="s">
        <v>215</v>
      </c>
      <c r="B214" s="2">
        <v>207.0</v>
      </c>
      <c r="C214" s="4">
        <f t="shared" si="2"/>
        <v>41</v>
      </c>
      <c r="D214" s="4">
        <f t="shared" si="3"/>
        <v>2</v>
      </c>
      <c r="E214" s="4">
        <f>IFERROR(__xludf.DUMMYFUNCTION("SPLIT(A214,"" "")"),33.0)</f>
        <v>33</v>
      </c>
      <c r="F214" s="4">
        <f>IFERROR(__xludf.DUMMYFUNCTION("""COMPUTED_VALUE"""),99.0)</f>
        <v>99</v>
      </c>
      <c r="G214" s="4">
        <f>IFERROR(__xludf.DUMMYFUNCTION("""COMPUTED_VALUE"""),11.0)</f>
        <v>11</v>
      </c>
      <c r="H214" s="4">
        <f>IFERROR(__xludf.DUMMYFUNCTION("""COMPUTED_VALUE"""),64.0)</f>
        <v>64</v>
      </c>
      <c r="I214" s="4">
        <f>IFERROR(__xludf.DUMMYFUNCTION("""COMPUTED_VALUE"""),50.0)</f>
        <v>50</v>
      </c>
      <c r="K214" s="6"/>
    </row>
    <row r="215">
      <c r="A215" s="3" t="s">
        <v>216</v>
      </c>
      <c r="B215" s="2">
        <v>208.0</v>
      </c>
      <c r="C215" s="4">
        <f t="shared" si="2"/>
        <v>41</v>
      </c>
      <c r="D215" s="4">
        <f t="shared" si="3"/>
        <v>3</v>
      </c>
      <c r="E215" s="4">
        <f>IFERROR(__xludf.DUMMYFUNCTION("SPLIT(A215,"" "")"),37.0)</f>
        <v>37</v>
      </c>
      <c r="F215" s="4">
        <f>IFERROR(__xludf.DUMMYFUNCTION("""COMPUTED_VALUE"""),58.0)</f>
        <v>58</v>
      </c>
      <c r="G215" s="4">
        <f>IFERROR(__xludf.DUMMYFUNCTION("""COMPUTED_VALUE"""),71.0)</f>
        <v>71</v>
      </c>
      <c r="H215" s="4">
        <f>IFERROR(__xludf.DUMMYFUNCTION("""COMPUTED_VALUE"""),22.0)</f>
        <v>22</v>
      </c>
      <c r="I215" s="4">
        <f>IFERROR(__xludf.DUMMYFUNCTION("""COMPUTED_VALUE"""),54.0)</f>
        <v>54</v>
      </c>
    </row>
    <row r="216">
      <c r="A216" s="3" t="s">
        <v>217</v>
      </c>
      <c r="B216" s="2">
        <v>209.0</v>
      </c>
      <c r="C216" s="4">
        <f t="shared" si="2"/>
        <v>41</v>
      </c>
      <c r="D216" s="4">
        <f t="shared" si="3"/>
        <v>4</v>
      </c>
      <c r="E216" s="4">
        <f>IFERROR(__xludf.DUMMYFUNCTION("SPLIT(A216,"" "")"),6.0)</f>
        <v>6</v>
      </c>
      <c r="F216" s="4">
        <f>IFERROR(__xludf.DUMMYFUNCTION("""COMPUTED_VALUE"""),72.0)</f>
        <v>72</v>
      </c>
      <c r="G216" s="4">
        <f>IFERROR(__xludf.DUMMYFUNCTION("""COMPUTED_VALUE"""),88.0)</f>
        <v>88</v>
      </c>
      <c r="H216" s="4">
        <f>IFERROR(__xludf.DUMMYFUNCTION("""COMPUTED_VALUE"""),3.0)</f>
        <v>3</v>
      </c>
      <c r="I216" s="4">
        <f>IFERROR(__xludf.DUMMYFUNCTION("""COMPUTED_VALUE"""),85.0)</f>
        <v>85</v>
      </c>
    </row>
    <row r="217">
      <c r="A217" s="3" t="s">
        <v>218</v>
      </c>
      <c r="B217" s="2">
        <v>210.0</v>
      </c>
      <c r="C217" s="4">
        <f t="shared" si="2"/>
        <v>42</v>
      </c>
      <c r="D217" s="4">
        <f t="shared" si="3"/>
        <v>0</v>
      </c>
      <c r="E217" s="4">
        <f>IFERROR(__xludf.DUMMYFUNCTION("SPLIT(A217,"" "")"),85.0)</f>
        <v>85</v>
      </c>
      <c r="F217" s="4">
        <f>IFERROR(__xludf.DUMMYFUNCTION("""COMPUTED_VALUE"""),63.0)</f>
        <v>63</v>
      </c>
      <c r="G217" s="4">
        <f>IFERROR(__xludf.DUMMYFUNCTION("""COMPUTED_VALUE"""),5.0)</f>
        <v>5</v>
      </c>
      <c r="H217" s="4">
        <f>IFERROR(__xludf.DUMMYFUNCTION("""COMPUTED_VALUE"""),48.0)</f>
        <v>48</v>
      </c>
      <c r="I217" s="4">
        <f>IFERROR(__xludf.DUMMYFUNCTION("""COMPUTED_VALUE"""),20.0)</f>
        <v>20</v>
      </c>
      <c r="K217" s="5" t="b">
        <f>BINGO(E217:I221,$K$6)</f>
        <v>0</v>
      </c>
      <c r="L217" s="5" t="b">
        <f t="shared" ref="L217:DF217" si="87">OR(K217, BINGO($E217:$I221,$K$6:L$6))</f>
        <v>0</v>
      </c>
      <c r="M217" s="5" t="b">
        <f t="shared" si="87"/>
        <v>0</v>
      </c>
      <c r="N217" s="5" t="b">
        <f t="shared" si="87"/>
        <v>0</v>
      </c>
      <c r="O217" s="5" t="b">
        <f t="shared" si="87"/>
        <v>0</v>
      </c>
      <c r="P217" s="5" t="b">
        <f t="shared" si="87"/>
        <v>0</v>
      </c>
      <c r="Q217" s="5" t="b">
        <f t="shared" si="87"/>
        <v>0</v>
      </c>
      <c r="R217" s="5" t="b">
        <f t="shared" si="87"/>
        <v>0</v>
      </c>
      <c r="S217" s="5" t="b">
        <f t="shared" si="87"/>
        <v>0</v>
      </c>
      <c r="T217" s="5" t="b">
        <f t="shared" si="87"/>
        <v>0</v>
      </c>
      <c r="U217" s="5" t="b">
        <f t="shared" si="87"/>
        <v>0</v>
      </c>
      <c r="V217" s="5" t="b">
        <f t="shared" si="87"/>
        <v>0</v>
      </c>
      <c r="W217" s="5" t="b">
        <f t="shared" si="87"/>
        <v>0</v>
      </c>
      <c r="X217" s="5" t="b">
        <f t="shared" si="87"/>
        <v>0</v>
      </c>
      <c r="Y217" s="5" t="b">
        <f t="shared" si="87"/>
        <v>0</v>
      </c>
      <c r="Z217" s="5" t="b">
        <f t="shared" si="87"/>
        <v>0</v>
      </c>
      <c r="AA217" s="5" t="b">
        <f t="shared" si="87"/>
        <v>0</v>
      </c>
      <c r="AB217" s="5" t="b">
        <f t="shared" si="87"/>
        <v>0</v>
      </c>
      <c r="AC217" s="5" t="b">
        <f t="shared" si="87"/>
        <v>0</v>
      </c>
      <c r="AD217" s="5" t="b">
        <f t="shared" si="87"/>
        <v>0</v>
      </c>
      <c r="AE217" s="5" t="b">
        <f t="shared" si="87"/>
        <v>0</v>
      </c>
      <c r="AF217" s="5" t="b">
        <f t="shared" si="87"/>
        <v>0</v>
      </c>
      <c r="AG217" s="5" t="b">
        <f t="shared" si="87"/>
        <v>0</v>
      </c>
      <c r="AH217" s="5" t="b">
        <f t="shared" si="87"/>
        <v>0</v>
      </c>
      <c r="AI217" s="5" t="b">
        <f t="shared" si="87"/>
        <v>0</v>
      </c>
      <c r="AJ217" s="5" t="b">
        <f t="shared" si="87"/>
        <v>0</v>
      </c>
      <c r="AK217" s="5" t="b">
        <f t="shared" si="87"/>
        <v>0</v>
      </c>
      <c r="AL217" s="5" t="b">
        <f t="shared" si="87"/>
        <v>0</v>
      </c>
      <c r="AM217" s="5" t="b">
        <f t="shared" si="87"/>
        <v>0</v>
      </c>
      <c r="AN217" s="5" t="b">
        <f t="shared" si="87"/>
        <v>0</v>
      </c>
      <c r="AO217" s="5" t="b">
        <f t="shared" si="87"/>
        <v>0</v>
      </c>
      <c r="AP217" s="5" t="b">
        <f t="shared" si="87"/>
        <v>0</v>
      </c>
      <c r="AQ217" s="5" t="b">
        <f t="shared" si="87"/>
        <v>0</v>
      </c>
      <c r="AR217" s="5" t="b">
        <f t="shared" si="87"/>
        <v>0</v>
      </c>
      <c r="AS217" s="5" t="b">
        <f t="shared" si="87"/>
        <v>0</v>
      </c>
      <c r="AT217" s="5" t="b">
        <f t="shared" si="87"/>
        <v>0</v>
      </c>
      <c r="AU217" s="5" t="b">
        <f t="shared" si="87"/>
        <v>0</v>
      </c>
      <c r="AV217" s="5" t="b">
        <f t="shared" si="87"/>
        <v>0</v>
      </c>
      <c r="AW217" s="5" t="b">
        <f t="shared" si="87"/>
        <v>0</v>
      </c>
      <c r="AX217" s="5" t="b">
        <f t="shared" si="87"/>
        <v>0</v>
      </c>
      <c r="AY217" s="5" t="b">
        <f t="shared" si="87"/>
        <v>0</v>
      </c>
      <c r="AZ217" s="5" t="b">
        <f t="shared" si="87"/>
        <v>0</v>
      </c>
      <c r="BA217" s="5" t="b">
        <f t="shared" si="87"/>
        <v>0</v>
      </c>
      <c r="BB217" s="5" t="b">
        <f t="shared" si="87"/>
        <v>0</v>
      </c>
      <c r="BC217" s="5" t="b">
        <f t="shared" si="87"/>
        <v>0</v>
      </c>
      <c r="BD217" s="5" t="b">
        <f t="shared" si="87"/>
        <v>0</v>
      </c>
      <c r="BE217" s="5" t="b">
        <f t="shared" si="87"/>
        <v>0</v>
      </c>
      <c r="BF217" s="5" t="b">
        <f t="shared" si="87"/>
        <v>0</v>
      </c>
      <c r="BG217" s="5" t="b">
        <f t="shared" si="87"/>
        <v>0</v>
      </c>
      <c r="BH217" s="5" t="b">
        <f t="shared" si="87"/>
        <v>0</v>
      </c>
      <c r="BI217" s="5" t="b">
        <f t="shared" si="87"/>
        <v>0</v>
      </c>
      <c r="BJ217" s="5" t="b">
        <f t="shared" si="87"/>
        <v>1</v>
      </c>
      <c r="BK217" s="5" t="b">
        <f t="shared" si="87"/>
        <v>1</v>
      </c>
      <c r="BL217" s="5" t="b">
        <f t="shared" si="87"/>
        <v>1</v>
      </c>
      <c r="BM217" s="5" t="b">
        <f t="shared" si="87"/>
        <v>1</v>
      </c>
      <c r="BN217" s="5" t="b">
        <f t="shared" si="87"/>
        <v>1</v>
      </c>
      <c r="BO217" s="5" t="b">
        <f t="shared" si="87"/>
        <v>1</v>
      </c>
      <c r="BP217" s="5" t="b">
        <f t="shared" si="87"/>
        <v>1</v>
      </c>
      <c r="BQ217" s="5" t="b">
        <f t="shared" si="87"/>
        <v>1</v>
      </c>
      <c r="BR217" s="5" t="b">
        <f t="shared" si="87"/>
        <v>1</v>
      </c>
      <c r="BS217" s="5" t="b">
        <f t="shared" si="87"/>
        <v>1</v>
      </c>
      <c r="BT217" s="5" t="b">
        <f t="shared" si="87"/>
        <v>1</v>
      </c>
      <c r="BU217" s="5" t="b">
        <f t="shared" si="87"/>
        <v>1</v>
      </c>
      <c r="BV217" s="5" t="b">
        <f t="shared" si="87"/>
        <v>1</v>
      </c>
      <c r="BW217" s="5" t="b">
        <f t="shared" si="87"/>
        <v>1</v>
      </c>
      <c r="BX217" s="5" t="b">
        <f t="shared" si="87"/>
        <v>1</v>
      </c>
      <c r="BY217" s="5" t="b">
        <f t="shared" si="87"/>
        <v>1</v>
      </c>
      <c r="BZ217" s="5" t="b">
        <f t="shared" si="87"/>
        <v>1</v>
      </c>
      <c r="CA217" s="5" t="b">
        <f t="shared" si="87"/>
        <v>1</v>
      </c>
      <c r="CB217" s="5" t="b">
        <f t="shared" si="87"/>
        <v>1</v>
      </c>
      <c r="CC217" s="5" t="b">
        <f t="shared" si="87"/>
        <v>1</v>
      </c>
      <c r="CD217" s="5" t="b">
        <f t="shared" si="87"/>
        <v>1</v>
      </c>
      <c r="CE217" s="5" t="b">
        <f t="shared" si="87"/>
        <v>1</v>
      </c>
      <c r="CF217" s="5" t="b">
        <f t="shared" si="87"/>
        <v>1</v>
      </c>
      <c r="CG217" s="5" t="b">
        <f t="shared" si="87"/>
        <v>1</v>
      </c>
      <c r="CH217" s="5" t="b">
        <f t="shared" si="87"/>
        <v>1</v>
      </c>
      <c r="CI217" s="5" t="b">
        <f t="shared" si="87"/>
        <v>1</v>
      </c>
      <c r="CJ217" s="5" t="b">
        <f t="shared" si="87"/>
        <v>1</v>
      </c>
      <c r="CK217" s="5" t="b">
        <f t="shared" si="87"/>
        <v>1</v>
      </c>
      <c r="CL217" s="5" t="b">
        <f t="shared" si="87"/>
        <v>1</v>
      </c>
      <c r="CM217" s="5" t="b">
        <f t="shared" si="87"/>
        <v>1</v>
      </c>
      <c r="CN217" s="5" t="b">
        <f t="shared" si="87"/>
        <v>1</v>
      </c>
      <c r="CO217" s="5" t="b">
        <f t="shared" si="87"/>
        <v>1</v>
      </c>
      <c r="CP217" s="5" t="b">
        <f t="shared" si="87"/>
        <v>1</v>
      </c>
      <c r="CQ217" s="5" t="b">
        <f t="shared" si="87"/>
        <v>1</v>
      </c>
      <c r="CR217" s="5" t="b">
        <f t="shared" si="87"/>
        <v>1</v>
      </c>
      <c r="CS217" s="5" t="b">
        <f t="shared" si="87"/>
        <v>1</v>
      </c>
      <c r="CT217" s="5" t="b">
        <f t="shared" si="87"/>
        <v>1</v>
      </c>
      <c r="CU217" s="5" t="b">
        <f t="shared" si="87"/>
        <v>1</v>
      </c>
      <c r="CV217" s="5" t="b">
        <f t="shared" si="87"/>
        <v>1</v>
      </c>
      <c r="CW217" s="5" t="b">
        <f t="shared" si="87"/>
        <v>1</v>
      </c>
      <c r="CX217" s="5" t="b">
        <f t="shared" si="87"/>
        <v>1</v>
      </c>
      <c r="CY217" s="5" t="b">
        <f t="shared" si="87"/>
        <v>1</v>
      </c>
      <c r="CZ217" s="5" t="b">
        <f t="shared" si="87"/>
        <v>1</v>
      </c>
      <c r="DA217" s="5" t="b">
        <f t="shared" si="87"/>
        <v>1</v>
      </c>
      <c r="DB217" s="5" t="b">
        <f t="shared" si="87"/>
        <v>1</v>
      </c>
      <c r="DC217" s="5" t="b">
        <f t="shared" si="87"/>
        <v>1</v>
      </c>
      <c r="DD217" s="5" t="b">
        <f t="shared" si="87"/>
        <v>1</v>
      </c>
      <c r="DE217" s="5" t="b">
        <f t="shared" si="87"/>
        <v>1</v>
      </c>
      <c r="DF217" s="5" t="b">
        <f t="shared" si="87"/>
        <v>1</v>
      </c>
    </row>
    <row r="218">
      <c r="A218" s="3" t="s">
        <v>219</v>
      </c>
      <c r="B218" s="2">
        <v>211.0</v>
      </c>
      <c r="C218" s="4">
        <f t="shared" si="2"/>
        <v>42</v>
      </c>
      <c r="D218" s="4">
        <f t="shared" si="3"/>
        <v>1</v>
      </c>
      <c r="E218" s="4">
        <f>IFERROR(__xludf.DUMMYFUNCTION("SPLIT(A218,"" "")"),96.0)</f>
        <v>96</v>
      </c>
      <c r="F218" s="4">
        <f>IFERROR(__xludf.DUMMYFUNCTION("""COMPUTED_VALUE"""),55.0)</f>
        <v>55</v>
      </c>
      <c r="G218" s="4">
        <f>IFERROR(__xludf.DUMMYFUNCTION("""COMPUTED_VALUE"""),53.0)</f>
        <v>53</v>
      </c>
      <c r="H218" s="4">
        <f>IFERROR(__xludf.DUMMYFUNCTION("""COMPUTED_VALUE"""),35.0)</f>
        <v>35</v>
      </c>
      <c r="I218" s="4">
        <f>IFERROR(__xludf.DUMMYFUNCTION("""COMPUTED_VALUE"""),60.0)</f>
        <v>60</v>
      </c>
      <c r="K218" s="4" t="str">
        <f>IF(K217,SUMOFUNMARKED(E217:I221,$K$6)*LASTCALLED($K$6),)</f>
        <v/>
      </c>
      <c r="L218" s="4" t="str">
        <f t="shared" ref="L218:DF218" si="88">IF(AND(L217,NOT(K217)),SUMOFUNMARKED($E217:$I221,$K$6:L$6)*LASTCALLED($K$6:L$6),)</f>
        <v/>
      </c>
      <c r="M218" s="4" t="str">
        <f t="shared" si="88"/>
        <v/>
      </c>
      <c r="N218" s="4" t="str">
        <f t="shared" si="88"/>
        <v/>
      </c>
      <c r="O218" s="4" t="str">
        <f t="shared" si="88"/>
        <v/>
      </c>
      <c r="P218" s="4" t="str">
        <f t="shared" si="88"/>
        <v/>
      </c>
      <c r="Q218" s="4" t="str">
        <f t="shared" si="88"/>
        <v/>
      </c>
      <c r="R218" s="4" t="str">
        <f t="shared" si="88"/>
        <v/>
      </c>
      <c r="S218" s="4" t="str">
        <f t="shared" si="88"/>
        <v/>
      </c>
      <c r="T218" s="4" t="str">
        <f t="shared" si="88"/>
        <v/>
      </c>
      <c r="U218" s="4" t="str">
        <f t="shared" si="88"/>
        <v/>
      </c>
      <c r="V218" s="4" t="str">
        <f t="shared" si="88"/>
        <v/>
      </c>
      <c r="W218" s="4" t="str">
        <f t="shared" si="88"/>
        <v/>
      </c>
      <c r="X218" s="4" t="str">
        <f t="shared" si="88"/>
        <v/>
      </c>
      <c r="Y218" s="4" t="str">
        <f t="shared" si="88"/>
        <v/>
      </c>
      <c r="Z218" s="4" t="str">
        <f t="shared" si="88"/>
        <v/>
      </c>
      <c r="AA218" s="4" t="str">
        <f t="shared" si="88"/>
        <v/>
      </c>
      <c r="AB218" s="4" t="str">
        <f t="shared" si="88"/>
        <v/>
      </c>
      <c r="AC218" s="4" t="str">
        <f t="shared" si="88"/>
        <v/>
      </c>
      <c r="AD218" s="4" t="str">
        <f t="shared" si="88"/>
        <v/>
      </c>
      <c r="AE218" s="4" t="str">
        <f t="shared" si="88"/>
        <v/>
      </c>
      <c r="AF218" s="4" t="str">
        <f t="shared" si="88"/>
        <v/>
      </c>
      <c r="AG218" s="4" t="str">
        <f t="shared" si="88"/>
        <v/>
      </c>
      <c r="AH218" s="4" t="str">
        <f t="shared" si="88"/>
        <v/>
      </c>
      <c r="AI218" s="4" t="str">
        <f t="shared" si="88"/>
        <v/>
      </c>
      <c r="AJ218" s="4" t="str">
        <f t="shared" si="88"/>
        <v/>
      </c>
      <c r="AK218" s="4" t="str">
        <f t="shared" si="88"/>
        <v/>
      </c>
      <c r="AL218" s="4" t="str">
        <f t="shared" si="88"/>
        <v/>
      </c>
      <c r="AM218" s="4" t="str">
        <f t="shared" si="88"/>
        <v/>
      </c>
      <c r="AN218" s="4" t="str">
        <f t="shared" si="88"/>
        <v/>
      </c>
      <c r="AO218" s="4" t="str">
        <f t="shared" si="88"/>
        <v/>
      </c>
      <c r="AP218" s="4" t="str">
        <f t="shared" si="88"/>
        <v/>
      </c>
      <c r="AQ218" s="4" t="str">
        <f t="shared" si="88"/>
        <v/>
      </c>
      <c r="AR218" s="4" t="str">
        <f t="shared" si="88"/>
        <v/>
      </c>
      <c r="AS218" s="4" t="str">
        <f t="shared" si="88"/>
        <v/>
      </c>
      <c r="AT218" s="4" t="str">
        <f t="shared" si="88"/>
        <v/>
      </c>
      <c r="AU218" s="4" t="str">
        <f t="shared" si="88"/>
        <v/>
      </c>
      <c r="AV218" s="4" t="str">
        <f t="shared" si="88"/>
        <v/>
      </c>
      <c r="AW218" s="4" t="str">
        <f t="shared" si="88"/>
        <v/>
      </c>
      <c r="AX218" s="4" t="str">
        <f t="shared" si="88"/>
        <v/>
      </c>
      <c r="AY218" s="4" t="str">
        <f t="shared" si="88"/>
        <v/>
      </c>
      <c r="AZ218" s="4" t="str">
        <f t="shared" si="88"/>
        <v/>
      </c>
      <c r="BA218" s="4" t="str">
        <f t="shared" si="88"/>
        <v/>
      </c>
      <c r="BB218" s="4" t="str">
        <f t="shared" si="88"/>
        <v/>
      </c>
      <c r="BC218" s="4" t="str">
        <f t="shared" si="88"/>
        <v/>
      </c>
      <c r="BD218" s="4" t="str">
        <f t="shared" si="88"/>
        <v/>
      </c>
      <c r="BE218" s="4" t="str">
        <f t="shared" si="88"/>
        <v/>
      </c>
      <c r="BF218" s="4" t="str">
        <f t="shared" si="88"/>
        <v/>
      </c>
      <c r="BG218" s="4" t="str">
        <f t="shared" si="88"/>
        <v/>
      </c>
      <c r="BH218" s="4" t="str">
        <f t="shared" si="88"/>
        <v/>
      </c>
      <c r="BI218" s="4" t="str">
        <f t="shared" si="88"/>
        <v/>
      </c>
      <c r="BJ218" s="4">
        <f t="shared" si="88"/>
        <v>24221</v>
      </c>
      <c r="BK218" s="4" t="str">
        <f t="shared" si="88"/>
        <v/>
      </c>
      <c r="BL218" s="4" t="str">
        <f t="shared" si="88"/>
        <v/>
      </c>
      <c r="BM218" s="4" t="str">
        <f t="shared" si="88"/>
        <v/>
      </c>
      <c r="BN218" s="4" t="str">
        <f t="shared" si="88"/>
        <v/>
      </c>
      <c r="BO218" s="4" t="str">
        <f t="shared" si="88"/>
        <v/>
      </c>
      <c r="BP218" s="4" t="str">
        <f t="shared" si="88"/>
        <v/>
      </c>
      <c r="BQ218" s="4" t="str">
        <f t="shared" si="88"/>
        <v/>
      </c>
      <c r="BR218" s="4" t="str">
        <f t="shared" si="88"/>
        <v/>
      </c>
      <c r="BS218" s="4" t="str">
        <f t="shared" si="88"/>
        <v/>
      </c>
      <c r="BT218" s="4" t="str">
        <f t="shared" si="88"/>
        <v/>
      </c>
      <c r="BU218" s="4" t="str">
        <f t="shared" si="88"/>
        <v/>
      </c>
      <c r="BV218" s="4" t="str">
        <f t="shared" si="88"/>
        <v/>
      </c>
      <c r="BW218" s="4" t="str">
        <f t="shared" si="88"/>
        <v/>
      </c>
      <c r="BX218" s="4" t="str">
        <f t="shared" si="88"/>
        <v/>
      </c>
      <c r="BY218" s="4" t="str">
        <f t="shared" si="88"/>
        <v/>
      </c>
      <c r="BZ218" s="4" t="str">
        <f t="shared" si="88"/>
        <v/>
      </c>
      <c r="CA218" s="4" t="str">
        <f t="shared" si="88"/>
        <v/>
      </c>
      <c r="CB218" s="4" t="str">
        <f t="shared" si="88"/>
        <v/>
      </c>
      <c r="CC218" s="4" t="str">
        <f t="shared" si="88"/>
        <v/>
      </c>
      <c r="CD218" s="4" t="str">
        <f t="shared" si="88"/>
        <v/>
      </c>
      <c r="CE218" s="4" t="str">
        <f t="shared" si="88"/>
        <v/>
      </c>
      <c r="CF218" s="4" t="str">
        <f t="shared" si="88"/>
        <v/>
      </c>
      <c r="CG218" s="4" t="str">
        <f t="shared" si="88"/>
        <v/>
      </c>
      <c r="CH218" s="4" t="str">
        <f t="shared" si="88"/>
        <v/>
      </c>
      <c r="CI218" s="4" t="str">
        <f t="shared" si="88"/>
        <v/>
      </c>
      <c r="CJ218" s="4" t="str">
        <f t="shared" si="88"/>
        <v/>
      </c>
      <c r="CK218" s="4" t="str">
        <f t="shared" si="88"/>
        <v/>
      </c>
      <c r="CL218" s="4" t="str">
        <f t="shared" si="88"/>
        <v/>
      </c>
      <c r="CM218" s="4" t="str">
        <f t="shared" si="88"/>
        <v/>
      </c>
      <c r="CN218" s="4" t="str">
        <f t="shared" si="88"/>
        <v/>
      </c>
      <c r="CO218" s="4" t="str">
        <f t="shared" si="88"/>
        <v/>
      </c>
      <c r="CP218" s="4" t="str">
        <f t="shared" si="88"/>
        <v/>
      </c>
      <c r="CQ218" s="4" t="str">
        <f t="shared" si="88"/>
        <v/>
      </c>
      <c r="CR218" s="4" t="str">
        <f t="shared" si="88"/>
        <v/>
      </c>
      <c r="CS218" s="4" t="str">
        <f t="shared" si="88"/>
        <v/>
      </c>
      <c r="CT218" s="4" t="str">
        <f t="shared" si="88"/>
        <v/>
      </c>
      <c r="CU218" s="4" t="str">
        <f t="shared" si="88"/>
        <v/>
      </c>
      <c r="CV218" s="4" t="str">
        <f t="shared" si="88"/>
        <v/>
      </c>
      <c r="CW218" s="4" t="str">
        <f t="shared" si="88"/>
        <v/>
      </c>
      <c r="CX218" s="4" t="str">
        <f t="shared" si="88"/>
        <v/>
      </c>
      <c r="CY218" s="4" t="str">
        <f t="shared" si="88"/>
        <v/>
      </c>
      <c r="CZ218" s="4" t="str">
        <f t="shared" si="88"/>
        <v/>
      </c>
      <c r="DA218" s="4" t="str">
        <f t="shared" si="88"/>
        <v/>
      </c>
      <c r="DB218" s="4" t="str">
        <f t="shared" si="88"/>
        <v/>
      </c>
      <c r="DC218" s="4" t="str">
        <f t="shared" si="88"/>
        <v/>
      </c>
      <c r="DD218" s="4" t="str">
        <f t="shared" si="88"/>
        <v/>
      </c>
      <c r="DE218" s="4" t="str">
        <f t="shared" si="88"/>
        <v/>
      </c>
      <c r="DF218" s="4" t="str">
        <f t="shared" si="88"/>
        <v/>
      </c>
    </row>
    <row r="219">
      <c r="A219" s="3" t="s">
        <v>220</v>
      </c>
      <c r="B219" s="2">
        <v>212.0</v>
      </c>
      <c r="C219" s="4">
        <f t="shared" si="2"/>
        <v>42</v>
      </c>
      <c r="D219" s="4">
        <f t="shared" si="3"/>
        <v>2</v>
      </c>
      <c r="E219" s="4">
        <f>IFERROR(__xludf.DUMMYFUNCTION("SPLIT(A219,"" "")"),0.0)</f>
        <v>0</v>
      </c>
      <c r="F219" s="4">
        <f>IFERROR(__xludf.DUMMYFUNCTION("""COMPUTED_VALUE"""),17.0)</f>
        <v>17</v>
      </c>
      <c r="G219" s="4">
        <f>IFERROR(__xludf.DUMMYFUNCTION("""COMPUTED_VALUE"""),26.0)</f>
        <v>26</v>
      </c>
      <c r="H219" s="4">
        <f>IFERROR(__xludf.DUMMYFUNCTION("""COMPUTED_VALUE"""),22.0)</f>
        <v>22</v>
      </c>
      <c r="I219" s="4">
        <f>IFERROR(__xludf.DUMMYFUNCTION("""COMPUTED_VALUE"""),13.0)</f>
        <v>13</v>
      </c>
      <c r="K219" s="6"/>
    </row>
    <row r="220">
      <c r="A220" s="3" t="s">
        <v>221</v>
      </c>
      <c r="B220" s="2">
        <v>213.0</v>
      </c>
      <c r="C220" s="4">
        <f t="shared" si="2"/>
        <v>42</v>
      </c>
      <c r="D220" s="4">
        <f t="shared" si="3"/>
        <v>3</v>
      </c>
      <c r="E220" s="4">
        <f>IFERROR(__xludf.DUMMYFUNCTION("SPLIT(A220,"" "")"),25.0)</f>
        <v>25</v>
      </c>
      <c r="F220" s="4">
        <f>IFERROR(__xludf.DUMMYFUNCTION("""COMPUTED_VALUE"""),45.0)</f>
        <v>45</v>
      </c>
      <c r="G220" s="4">
        <f>IFERROR(__xludf.DUMMYFUNCTION("""COMPUTED_VALUE"""),62.0)</f>
        <v>62</v>
      </c>
      <c r="H220" s="4">
        <f>IFERROR(__xludf.DUMMYFUNCTION("""COMPUTED_VALUE"""),4.0)</f>
        <v>4</v>
      </c>
      <c r="I220" s="4">
        <f>IFERROR(__xludf.DUMMYFUNCTION("""COMPUTED_VALUE"""),41.0)</f>
        <v>41</v>
      </c>
    </row>
    <row r="221">
      <c r="A221" s="3" t="s">
        <v>222</v>
      </c>
      <c r="B221" s="2">
        <v>214.0</v>
      </c>
      <c r="C221" s="4">
        <f t="shared" si="2"/>
        <v>42</v>
      </c>
      <c r="D221" s="4">
        <f t="shared" si="3"/>
        <v>4</v>
      </c>
      <c r="E221" s="4">
        <f>IFERROR(__xludf.DUMMYFUNCTION("SPLIT(A221,"" "")"),78.0)</f>
        <v>78</v>
      </c>
      <c r="F221" s="4">
        <f>IFERROR(__xludf.DUMMYFUNCTION("""COMPUTED_VALUE"""),40.0)</f>
        <v>40</v>
      </c>
      <c r="G221" s="4">
        <f>IFERROR(__xludf.DUMMYFUNCTION("""COMPUTED_VALUE"""),46.0)</f>
        <v>46</v>
      </c>
      <c r="H221" s="4">
        <f>IFERROR(__xludf.DUMMYFUNCTION("""COMPUTED_VALUE"""),95.0)</f>
        <v>95</v>
      </c>
      <c r="I221" s="4">
        <f>IFERROR(__xludf.DUMMYFUNCTION("""COMPUTED_VALUE"""),33.0)</f>
        <v>33</v>
      </c>
    </row>
    <row r="222">
      <c r="A222" s="3" t="s">
        <v>223</v>
      </c>
      <c r="B222" s="2">
        <v>215.0</v>
      </c>
      <c r="C222" s="4">
        <f t="shared" si="2"/>
        <v>43</v>
      </c>
      <c r="D222" s="4">
        <f t="shared" si="3"/>
        <v>0</v>
      </c>
      <c r="E222" s="4">
        <f>IFERROR(__xludf.DUMMYFUNCTION("SPLIT(A222,"" "")"),23.0)</f>
        <v>23</v>
      </c>
      <c r="F222" s="4">
        <f>IFERROR(__xludf.DUMMYFUNCTION("""COMPUTED_VALUE"""),53.0)</f>
        <v>53</v>
      </c>
      <c r="G222" s="4">
        <f>IFERROR(__xludf.DUMMYFUNCTION("""COMPUTED_VALUE"""),82.0)</f>
        <v>82</v>
      </c>
      <c r="H222" s="4">
        <f>IFERROR(__xludf.DUMMYFUNCTION("""COMPUTED_VALUE"""),22.0)</f>
        <v>22</v>
      </c>
      <c r="I222" s="4">
        <f>IFERROR(__xludf.DUMMYFUNCTION("""COMPUTED_VALUE"""),74.0)</f>
        <v>74</v>
      </c>
      <c r="K222" s="5" t="b">
        <f>BINGO(E222:I226,$K$6)</f>
        <v>0</v>
      </c>
      <c r="L222" s="5" t="b">
        <f t="shared" ref="L222:DF222" si="89">OR(K222, BINGO($E222:$I226,$K$6:L$6))</f>
        <v>0</v>
      </c>
      <c r="M222" s="5" t="b">
        <f t="shared" si="89"/>
        <v>0</v>
      </c>
      <c r="N222" s="5" t="b">
        <f t="shared" si="89"/>
        <v>0</v>
      </c>
      <c r="O222" s="5" t="b">
        <f t="shared" si="89"/>
        <v>0</v>
      </c>
      <c r="P222" s="5" t="b">
        <f t="shared" si="89"/>
        <v>0</v>
      </c>
      <c r="Q222" s="5" t="b">
        <f t="shared" si="89"/>
        <v>0</v>
      </c>
      <c r="R222" s="5" t="b">
        <f t="shared" si="89"/>
        <v>0</v>
      </c>
      <c r="S222" s="5" t="b">
        <f t="shared" si="89"/>
        <v>0</v>
      </c>
      <c r="T222" s="5" t="b">
        <f t="shared" si="89"/>
        <v>0</v>
      </c>
      <c r="U222" s="5" t="b">
        <f t="shared" si="89"/>
        <v>0</v>
      </c>
      <c r="V222" s="5" t="b">
        <f t="shared" si="89"/>
        <v>0</v>
      </c>
      <c r="W222" s="5" t="b">
        <f t="shared" si="89"/>
        <v>0</v>
      </c>
      <c r="X222" s="5" t="b">
        <f t="shared" si="89"/>
        <v>0</v>
      </c>
      <c r="Y222" s="5" t="b">
        <f t="shared" si="89"/>
        <v>0</v>
      </c>
      <c r="Z222" s="5" t="b">
        <f t="shared" si="89"/>
        <v>0</v>
      </c>
      <c r="AA222" s="5" t="b">
        <f t="shared" si="89"/>
        <v>0</v>
      </c>
      <c r="AB222" s="5" t="b">
        <f t="shared" si="89"/>
        <v>0</v>
      </c>
      <c r="AC222" s="5" t="b">
        <f t="shared" si="89"/>
        <v>0</v>
      </c>
      <c r="AD222" s="5" t="b">
        <f t="shared" si="89"/>
        <v>0</v>
      </c>
      <c r="AE222" s="5" t="b">
        <f t="shared" si="89"/>
        <v>0</v>
      </c>
      <c r="AF222" s="5" t="b">
        <f t="shared" si="89"/>
        <v>0</v>
      </c>
      <c r="AG222" s="5" t="b">
        <f t="shared" si="89"/>
        <v>0</v>
      </c>
      <c r="AH222" s="5" t="b">
        <f t="shared" si="89"/>
        <v>0</v>
      </c>
      <c r="AI222" s="5" t="b">
        <f t="shared" si="89"/>
        <v>0</v>
      </c>
      <c r="AJ222" s="5" t="b">
        <f t="shared" si="89"/>
        <v>0</v>
      </c>
      <c r="AK222" s="5" t="b">
        <f t="shared" si="89"/>
        <v>0</v>
      </c>
      <c r="AL222" s="5" t="b">
        <f t="shared" si="89"/>
        <v>0</v>
      </c>
      <c r="AM222" s="5" t="b">
        <f t="shared" si="89"/>
        <v>0</v>
      </c>
      <c r="AN222" s="5" t="b">
        <f t="shared" si="89"/>
        <v>0</v>
      </c>
      <c r="AO222" s="5" t="b">
        <f t="shared" si="89"/>
        <v>0</v>
      </c>
      <c r="AP222" s="5" t="b">
        <f t="shared" si="89"/>
        <v>0</v>
      </c>
      <c r="AQ222" s="5" t="b">
        <f t="shared" si="89"/>
        <v>0</v>
      </c>
      <c r="AR222" s="5" t="b">
        <f t="shared" si="89"/>
        <v>0</v>
      </c>
      <c r="AS222" s="5" t="b">
        <f t="shared" si="89"/>
        <v>0</v>
      </c>
      <c r="AT222" s="5" t="b">
        <f t="shared" si="89"/>
        <v>0</v>
      </c>
      <c r="AU222" s="5" t="b">
        <f t="shared" si="89"/>
        <v>0</v>
      </c>
      <c r="AV222" s="5" t="b">
        <f t="shared" si="89"/>
        <v>0</v>
      </c>
      <c r="AW222" s="5" t="b">
        <f t="shared" si="89"/>
        <v>0</v>
      </c>
      <c r="AX222" s="5" t="b">
        <f t="shared" si="89"/>
        <v>0</v>
      </c>
      <c r="AY222" s="5" t="b">
        <f t="shared" si="89"/>
        <v>0</v>
      </c>
      <c r="AZ222" s="5" t="b">
        <f t="shared" si="89"/>
        <v>0</v>
      </c>
      <c r="BA222" s="5" t="b">
        <f t="shared" si="89"/>
        <v>0</v>
      </c>
      <c r="BB222" s="5" t="b">
        <f t="shared" si="89"/>
        <v>0</v>
      </c>
      <c r="BC222" s="5" t="b">
        <f t="shared" si="89"/>
        <v>0</v>
      </c>
      <c r="BD222" s="5" t="b">
        <f t="shared" si="89"/>
        <v>0</v>
      </c>
      <c r="BE222" s="5" t="b">
        <f t="shared" si="89"/>
        <v>0</v>
      </c>
      <c r="BF222" s="5" t="b">
        <f t="shared" si="89"/>
        <v>0</v>
      </c>
      <c r="BG222" s="5" t="b">
        <f t="shared" si="89"/>
        <v>0</v>
      </c>
      <c r="BH222" s="5" t="b">
        <f t="shared" si="89"/>
        <v>0</v>
      </c>
      <c r="BI222" s="5" t="b">
        <f t="shared" si="89"/>
        <v>0</v>
      </c>
      <c r="BJ222" s="5" t="b">
        <f t="shared" si="89"/>
        <v>0</v>
      </c>
      <c r="BK222" s="5" t="b">
        <f t="shared" si="89"/>
        <v>0</v>
      </c>
      <c r="BL222" s="5" t="b">
        <f t="shared" si="89"/>
        <v>0</v>
      </c>
      <c r="BM222" s="5" t="b">
        <f t="shared" si="89"/>
        <v>0</v>
      </c>
      <c r="BN222" s="5" t="b">
        <f t="shared" si="89"/>
        <v>0</v>
      </c>
      <c r="BO222" s="5" t="b">
        <f t="shared" si="89"/>
        <v>0</v>
      </c>
      <c r="BP222" s="5" t="b">
        <f t="shared" si="89"/>
        <v>0</v>
      </c>
      <c r="BQ222" s="5" t="b">
        <f t="shared" si="89"/>
        <v>0</v>
      </c>
      <c r="BR222" s="5" t="b">
        <f t="shared" si="89"/>
        <v>0</v>
      </c>
      <c r="BS222" s="5" t="b">
        <f t="shared" si="89"/>
        <v>0</v>
      </c>
      <c r="BT222" s="5" t="b">
        <f t="shared" si="89"/>
        <v>0</v>
      </c>
      <c r="BU222" s="5" t="b">
        <f t="shared" si="89"/>
        <v>0</v>
      </c>
      <c r="BV222" s="5" t="b">
        <f t="shared" si="89"/>
        <v>0</v>
      </c>
      <c r="BW222" s="5" t="b">
        <f t="shared" si="89"/>
        <v>0</v>
      </c>
      <c r="BX222" s="5" t="b">
        <f t="shared" si="89"/>
        <v>0</v>
      </c>
      <c r="BY222" s="5" t="b">
        <f t="shared" si="89"/>
        <v>1</v>
      </c>
      <c r="BZ222" s="5" t="b">
        <f t="shared" si="89"/>
        <v>1</v>
      </c>
      <c r="CA222" s="5" t="b">
        <f t="shared" si="89"/>
        <v>1</v>
      </c>
      <c r="CB222" s="5" t="b">
        <f t="shared" si="89"/>
        <v>1</v>
      </c>
      <c r="CC222" s="5" t="b">
        <f t="shared" si="89"/>
        <v>1</v>
      </c>
      <c r="CD222" s="5" t="b">
        <f t="shared" si="89"/>
        <v>1</v>
      </c>
      <c r="CE222" s="5" t="b">
        <f t="shared" si="89"/>
        <v>1</v>
      </c>
      <c r="CF222" s="5" t="b">
        <f t="shared" si="89"/>
        <v>1</v>
      </c>
      <c r="CG222" s="5" t="b">
        <f t="shared" si="89"/>
        <v>1</v>
      </c>
      <c r="CH222" s="5" t="b">
        <f t="shared" si="89"/>
        <v>1</v>
      </c>
      <c r="CI222" s="5" t="b">
        <f t="shared" si="89"/>
        <v>1</v>
      </c>
      <c r="CJ222" s="5" t="b">
        <f t="shared" si="89"/>
        <v>1</v>
      </c>
      <c r="CK222" s="5" t="b">
        <f t="shared" si="89"/>
        <v>1</v>
      </c>
      <c r="CL222" s="5" t="b">
        <f t="shared" si="89"/>
        <v>1</v>
      </c>
      <c r="CM222" s="5" t="b">
        <f t="shared" si="89"/>
        <v>1</v>
      </c>
      <c r="CN222" s="5" t="b">
        <f t="shared" si="89"/>
        <v>1</v>
      </c>
      <c r="CO222" s="5" t="b">
        <f t="shared" si="89"/>
        <v>1</v>
      </c>
      <c r="CP222" s="5" t="b">
        <f t="shared" si="89"/>
        <v>1</v>
      </c>
      <c r="CQ222" s="5" t="b">
        <f t="shared" si="89"/>
        <v>1</v>
      </c>
      <c r="CR222" s="5" t="b">
        <f t="shared" si="89"/>
        <v>1</v>
      </c>
      <c r="CS222" s="5" t="b">
        <f t="shared" si="89"/>
        <v>1</v>
      </c>
      <c r="CT222" s="5" t="b">
        <f t="shared" si="89"/>
        <v>1</v>
      </c>
      <c r="CU222" s="5" t="b">
        <f t="shared" si="89"/>
        <v>1</v>
      </c>
      <c r="CV222" s="5" t="b">
        <f t="shared" si="89"/>
        <v>1</v>
      </c>
      <c r="CW222" s="5" t="b">
        <f t="shared" si="89"/>
        <v>1</v>
      </c>
      <c r="CX222" s="5" t="b">
        <f t="shared" si="89"/>
        <v>1</v>
      </c>
      <c r="CY222" s="5" t="b">
        <f t="shared" si="89"/>
        <v>1</v>
      </c>
      <c r="CZ222" s="5" t="b">
        <f t="shared" si="89"/>
        <v>1</v>
      </c>
      <c r="DA222" s="5" t="b">
        <f t="shared" si="89"/>
        <v>1</v>
      </c>
      <c r="DB222" s="5" t="b">
        <f t="shared" si="89"/>
        <v>1</v>
      </c>
      <c r="DC222" s="5" t="b">
        <f t="shared" si="89"/>
        <v>1</v>
      </c>
      <c r="DD222" s="5" t="b">
        <f t="shared" si="89"/>
        <v>1</v>
      </c>
      <c r="DE222" s="5" t="b">
        <f t="shared" si="89"/>
        <v>1</v>
      </c>
      <c r="DF222" s="5" t="b">
        <f t="shared" si="89"/>
        <v>1</v>
      </c>
    </row>
    <row r="223">
      <c r="A223" s="3" t="s">
        <v>224</v>
      </c>
      <c r="B223" s="2">
        <v>216.0</v>
      </c>
      <c r="C223" s="4">
        <f t="shared" si="2"/>
        <v>43</v>
      </c>
      <c r="D223" s="4">
        <f t="shared" si="3"/>
        <v>1</v>
      </c>
      <c r="E223" s="4">
        <f>IFERROR(__xludf.DUMMYFUNCTION("SPLIT(A223,"" "")"),5.0)</f>
        <v>5</v>
      </c>
      <c r="F223" s="4">
        <f>IFERROR(__xludf.DUMMYFUNCTION("""COMPUTED_VALUE"""),45.0)</f>
        <v>45</v>
      </c>
      <c r="G223" s="4">
        <f>IFERROR(__xludf.DUMMYFUNCTION("""COMPUTED_VALUE"""),15.0)</f>
        <v>15</v>
      </c>
      <c r="H223" s="4">
        <f>IFERROR(__xludf.DUMMYFUNCTION("""COMPUTED_VALUE"""),44.0)</f>
        <v>44</v>
      </c>
      <c r="I223" s="4">
        <f>IFERROR(__xludf.DUMMYFUNCTION("""COMPUTED_VALUE"""),65.0)</f>
        <v>65</v>
      </c>
      <c r="K223" s="4" t="str">
        <f>IF(K222,SUMOFUNMARKED(E222:I226,$K$6)*LASTCALLED($K$6),)</f>
        <v/>
      </c>
      <c r="L223" s="4" t="str">
        <f t="shared" ref="L223:DF223" si="90">IF(AND(L222,NOT(K222)),SUMOFUNMARKED($E222:$I226,$K$6:L$6)*LASTCALLED($K$6:L$6),)</f>
        <v/>
      </c>
      <c r="M223" s="4" t="str">
        <f t="shared" si="90"/>
        <v/>
      </c>
      <c r="N223" s="4" t="str">
        <f t="shared" si="90"/>
        <v/>
      </c>
      <c r="O223" s="4" t="str">
        <f t="shared" si="90"/>
        <v/>
      </c>
      <c r="P223" s="4" t="str">
        <f t="shared" si="90"/>
        <v/>
      </c>
      <c r="Q223" s="4" t="str">
        <f t="shared" si="90"/>
        <v/>
      </c>
      <c r="R223" s="4" t="str">
        <f t="shared" si="90"/>
        <v/>
      </c>
      <c r="S223" s="4" t="str">
        <f t="shared" si="90"/>
        <v/>
      </c>
      <c r="T223" s="4" t="str">
        <f t="shared" si="90"/>
        <v/>
      </c>
      <c r="U223" s="4" t="str">
        <f t="shared" si="90"/>
        <v/>
      </c>
      <c r="V223" s="4" t="str">
        <f t="shared" si="90"/>
        <v/>
      </c>
      <c r="W223" s="4" t="str">
        <f t="shared" si="90"/>
        <v/>
      </c>
      <c r="X223" s="4" t="str">
        <f t="shared" si="90"/>
        <v/>
      </c>
      <c r="Y223" s="4" t="str">
        <f t="shared" si="90"/>
        <v/>
      </c>
      <c r="Z223" s="4" t="str">
        <f t="shared" si="90"/>
        <v/>
      </c>
      <c r="AA223" s="4" t="str">
        <f t="shared" si="90"/>
        <v/>
      </c>
      <c r="AB223" s="4" t="str">
        <f t="shared" si="90"/>
        <v/>
      </c>
      <c r="AC223" s="4" t="str">
        <f t="shared" si="90"/>
        <v/>
      </c>
      <c r="AD223" s="4" t="str">
        <f t="shared" si="90"/>
        <v/>
      </c>
      <c r="AE223" s="4" t="str">
        <f t="shared" si="90"/>
        <v/>
      </c>
      <c r="AF223" s="4" t="str">
        <f t="shared" si="90"/>
        <v/>
      </c>
      <c r="AG223" s="4" t="str">
        <f t="shared" si="90"/>
        <v/>
      </c>
      <c r="AH223" s="4" t="str">
        <f t="shared" si="90"/>
        <v/>
      </c>
      <c r="AI223" s="4" t="str">
        <f t="shared" si="90"/>
        <v/>
      </c>
      <c r="AJ223" s="4" t="str">
        <f t="shared" si="90"/>
        <v/>
      </c>
      <c r="AK223" s="4" t="str">
        <f t="shared" si="90"/>
        <v/>
      </c>
      <c r="AL223" s="4" t="str">
        <f t="shared" si="90"/>
        <v/>
      </c>
      <c r="AM223" s="4" t="str">
        <f t="shared" si="90"/>
        <v/>
      </c>
      <c r="AN223" s="4" t="str">
        <f t="shared" si="90"/>
        <v/>
      </c>
      <c r="AO223" s="4" t="str">
        <f t="shared" si="90"/>
        <v/>
      </c>
      <c r="AP223" s="4" t="str">
        <f t="shared" si="90"/>
        <v/>
      </c>
      <c r="AQ223" s="4" t="str">
        <f t="shared" si="90"/>
        <v/>
      </c>
      <c r="AR223" s="4" t="str">
        <f t="shared" si="90"/>
        <v/>
      </c>
      <c r="AS223" s="4" t="str">
        <f t="shared" si="90"/>
        <v/>
      </c>
      <c r="AT223" s="4" t="str">
        <f t="shared" si="90"/>
        <v/>
      </c>
      <c r="AU223" s="4" t="str">
        <f t="shared" si="90"/>
        <v/>
      </c>
      <c r="AV223" s="4" t="str">
        <f t="shared" si="90"/>
        <v/>
      </c>
      <c r="AW223" s="4" t="str">
        <f t="shared" si="90"/>
        <v/>
      </c>
      <c r="AX223" s="4" t="str">
        <f t="shared" si="90"/>
        <v/>
      </c>
      <c r="AY223" s="4" t="str">
        <f t="shared" si="90"/>
        <v/>
      </c>
      <c r="AZ223" s="4" t="str">
        <f t="shared" si="90"/>
        <v/>
      </c>
      <c r="BA223" s="4" t="str">
        <f t="shared" si="90"/>
        <v/>
      </c>
      <c r="BB223" s="4" t="str">
        <f t="shared" si="90"/>
        <v/>
      </c>
      <c r="BC223" s="4" t="str">
        <f t="shared" si="90"/>
        <v/>
      </c>
      <c r="BD223" s="4" t="str">
        <f t="shared" si="90"/>
        <v/>
      </c>
      <c r="BE223" s="4" t="str">
        <f t="shared" si="90"/>
        <v/>
      </c>
      <c r="BF223" s="4" t="str">
        <f t="shared" si="90"/>
        <v/>
      </c>
      <c r="BG223" s="4" t="str">
        <f t="shared" si="90"/>
        <v/>
      </c>
      <c r="BH223" s="4" t="str">
        <f t="shared" si="90"/>
        <v/>
      </c>
      <c r="BI223" s="4" t="str">
        <f t="shared" si="90"/>
        <v/>
      </c>
      <c r="BJ223" s="4" t="str">
        <f t="shared" si="90"/>
        <v/>
      </c>
      <c r="BK223" s="4" t="str">
        <f t="shared" si="90"/>
        <v/>
      </c>
      <c r="BL223" s="4" t="str">
        <f t="shared" si="90"/>
        <v/>
      </c>
      <c r="BM223" s="4" t="str">
        <f t="shared" si="90"/>
        <v/>
      </c>
      <c r="BN223" s="4" t="str">
        <f t="shared" si="90"/>
        <v/>
      </c>
      <c r="BO223" s="4" t="str">
        <f t="shared" si="90"/>
        <v/>
      </c>
      <c r="BP223" s="4" t="str">
        <f t="shared" si="90"/>
        <v/>
      </c>
      <c r="BQ223" s="4" t="str">
        <f t="shared" si="90"/>
        <v/>
      </c>
      <c r="BR223" s="4" t="str">
        <f t="shared" si="90"/>
        <v/>
      </c>
      <c r="BS223" s="4" t="str">
        <f t="shared" si="90"/>
        <v/>
      </c>
      <c r="BT223" s="4" t="str">
        <f t="shared" si="90"/>
        <v/>
      </c>
      <c r="BU223" s="4" t="str">
        <f t="shared" si="90"/>
        <v/>
      </c>
      <c r="BV223" s="4" t="str">
        <f t="shared" si="90"/>
        <v/>
      </c>
      <c r="BW223" s="4" t="str">
        <f t="shared" si="90"/>
        <v/>
      </c>
      <c r="BX223" s="4" t="str">
        <f t="shared" si="90"/>
        <v/>
      </c>
      <c r="BY223" s="4">
        <f t="shared" si="90"/>
        <v>34768</v>
      </c>
      <c r="BZ223" s="4" t="str">
        <f t="shared" si="90"/>
        <v/>
      </c>
      <c r="CA223" s="4" t="str">
        <f t="shared" si="90"/>
        <v/>
      </c>
      <c r="CB223" s="4" t="str">
        <f t="shared" si="90"/>
        <v/>
      </c>
      <c r="CC223" s="4" t="str">
        <f t="shared" si="90"/>
        <v/>
      </c>
      <c r="CD223" s="4" t="str">
        <f t="shared" si="90"/>
        <v/>
      </c>
      <c r="CE223" s="4" t="str">
        <f t="shared" si="90"/>
        <v/>
      </c>
      <c r="CF223" s="4" t="str">
        <f t="shared" si="90"/>
        <v/>
      </c>
      <c r="CG223" s="4" t="str">
        <f t="shared" si="90"/>
        <v/>
      </c>
      <c r="CH223" s="4" t="str">
        <f t="shared" si="90"/>
        <v/>
      </c>
      <c r="CI223" s="4" t="str">
        <f t="shared" si="90"/>
        <v/>
      </c>
      <c r="CJ223" s="4" t="str">
        <f t="shared" si="90"/>
        <v/>
      </c>
      <c r="CK223" s="4" t="str">
        <f t="shared" si="90"/>
        <v/>
      </c>
      <c r="CL223" s="4" t="str">
        <f t="shared" si="90"/>
        <v/>
      </c>
      <c r="CM223" s="4" t="str">
        <f t="shared" si="90"/>
        <v/>
      </c>
      <c r="CN223" s="4" t="str">
        <f t="shared" si="90"/>
        <v/>
      </c>
      <c r="CO223" s="4" t="str">
        <f t="shared" si="90"/>
        <v/>
      </c>
      <c r="CP223" s="4" t="str">
        <f t="shared" si="90"/>
        <v/>
      </c>
      <c r="CQ223" s="4" t="str">
        <f t="shared" si="90"/>
        <v/>
      </c>
      <c r="CR223" s="4" t="str">
        <f t="shared" si="90"/>
        <v/>
      </c>
      <c r="CS223" s="4" t="str">
        <f t="shared" si="90"/>
        <v/>
      </c>
      <c r="CT223" s="4" t="str">
        <f t="shared" si="90"/>
        <v/>
      </c>
      <c r="CU223" s="4" t="str">
        <f t="shared" si="90"/>
        <v/>
      </c>
      <c r="CV223" s="4" t="str">
        <f t="shared" si="90"/>
        <v/>
      </c>
      <c r="CW223" s="4" t="str">
        <f t="shared" si="90"/>
        <v/>
      </c>
      <c r="CX223" s="4" t="str">
        <f t="shared" si="90"/>
        <v/>
      </c>
      <c r="CY223" s="4" t="str">
        <f t="shared" si="90"/>
        <v/>
      </c>
      <c r="CZ223" s="4" t="str">
        <f t="shared" si="90"/>
        <v/>
      </c>
      <c r="DA223" s="4" t="str">
        <f t="shared" si="90"/>
        <v/>
      </c>
      <c r="DB223" s="4" t="str">
        <f t="shared" si="90"/>
        <v/>
      </c>
      <c r="DC223" s="4" t="str">
        <f t="shared" si="90"/>
        <v/>
      </c>
      <c r="DD223" s="4" t="str">
        <f t="shared" si="90"/>
        <v/>
      </c>
      <c r="DE223" s="4" t="str">
        <f t="shared" si="90"/>
        <v/>
      </c>
      <c r="DF223" s="4" t="str">
        <f t="shared" si="90"/>
        <v/>
      </c>
    </row>
    <row r="224">
      <c r="A224" s="3" t="s">
        <v>225</v>
      </c>
      <c r="B224" s="2">
        <v>217.0</v>
      </c>
      <c r="C224" s="4">
        <f t="shared" si="2"/>
        <v>43</v>
      </c>
      <c r="D224" s="4">
        <f t="shared" si="3"/>
        <v>2</v>
      </c>
      <c r="E224" s="4">
        <f>IFERROR(__xludf.DUMMYFUNCTION("SPLIT(A224,"" "")"),62.0)</f>
        <v>62</v>
      </c>
      <c r="F224" s="4">
        <f>IFERROR(__xludf.DUMMYFUNCTION("""COMPUTED_VALUE"""),84.0)</f>
        <v>84</v>
      </c>
      <c r="G224" s="4">
        <f>IFERROR(__xludf.DUMMYFUNCTION("""COMPUTED_VALUE"""),68.0)</f>
        <v>68</v>
      </c>
      <c r="H224" s="4">
        <f>IFERROR(__xludf.DUMMYFUNCTION("""COMPUTED_VALUE"""),83.0)</f>
        <v>83</v>
      </c>
      <c r="I224" s="4">
        <f>IFERROR(__xludf.DUMMYFUNCTION("""COMPUTED_VALUE"""),88.0)</f>
        <v>88</v>
      </c>
      <c r="K224" s="6"/>
    </row>
    <row r="225">
      <c r="A225" s="3" t="s">
        <v>226</v>
      </c>
      <c r="B225" s="2">
        <v>218.0</v>
      </c>
      <c r="C225" s="4">
        <f t="shared" si="2"/>
        <v>43</v>
      </c>
      <c r="D225" s="4">
        <f t="shared" si="3"/>
        <v>3</v>
      </c>
      <c r="E225" s="4">
        <f>IFERROR(__xludf.DUMMYFUNCTION("SPLIT(A225,"" "")"),52.0)</f>
        <v>52</v>
      </c>
      <c r="F225" s="4">
        <f>IFERROR(__xludf.DUMMYFUNCTION("""COMPUTED_VALUE"""),46.0)</f>
        <v>46</v>
      </c>
      <c r="G225" s="4">
        <f>IFERROR(__xludf.DUMMYFUNCTION("""COMPUTED_VALUE"""),61.0)</f>
        <v>61</v>
      </c>
      <c r="H225" s="4">
        <f>IFERROR(__xludf.DUMMYFUNCTION("""COMPUTED_VALUE"""),77.0)</f>
        <v>77</v>
      </c>
      <c r="I225" s="4">
        <f>IFERROR(__xludf.DUMMYFUNCTION("""COMPUTED_VALUE"""),59.0)</f>
        <v>59</v>
      </c>
    </row>
    <row r="226">
      <c r="A226" s="3" t="s">
        <v>227</v>
      </c>
      <c r="B226" s="2">
        <v>219.0</v>
      </c>
      <c r="C226" s="4">
        <f t="shared" si="2"/>
        <v>43</v>
      </c>
      <c r="D226" s="4">
        <f t="shared" si="3"/>
        <v>4</v>
      </c>
      <c r="E226" s="4">
        <f>IFERROR(__xludf.DUMMYFUNCTION("SPLIT(A226,"" "")"),56.0)</f>
        <v>56</v>
      </c>
      <c r="F226" s="4">
        <f>IFERROR(__xludf.DUMMYFUNCTION("""COMPUTED_VALUE"""),60.0)</f>
        <v>60</v>
      </c>
      <c r="G226" s="4">
        <f>IFERROR(__xludf.DUMMYFUNCTION("""COMPUTED_VALUE"""),71.0)</f>
        <v>71</v>
      </c>
      <c r="H226" s="4">
        <f>IFERROR(__xludf.DUMMYFUNCTION("""COMPUTED_VALUE"""),2.0)</f>
        <v>2</v>
      </c>
      <c r="I226" s="4">
        <f>IFERROR(__xludf.DUMMYFUNCTION("""COMPUTED_VALUE"""),43.0)</f>
        <v>43</v>
      </c>
    </row>
    <row r="227">
      <c r="A227" s="3" t="s">
        <v>228</v>
      </c>
      <c r="B227" s="2">
        <v>220.0</v>
      </c>
      <c r="C227" s="4">
        <f t="shared" si="2"/>
        <v>44</v>
      </c>
      <c r="D227" s="4">
        <f t="shared" si="3"/>
        <v>0</v>
      </c>
      <c r="E227" s="4">
        <f>IFERROR(__xludf.DUMMYFUNCTION("SPLIT(A227,"" "")"),27.0)</f>
        <v>27</v>
      </c>
      <c r="F227" s="4">
        <f>IFERROR(__xludf.DUMMYFUNCTION("""COMPUTED_VALUE"""),77.0)</f>
        <v>77</v>
      </c>
      <c r="G227" s="4">
        <f>IFERROR(__xludf.DUMMYFUNCTION("""COMPUTED_VALUE"""),28.0)</f>
        <v>28</v>
      </c>
      <c r="H227" s="4">
        <f>IFERROR(__xludf.DUMMYFUNCTION("""COMPUTED_VALUE"""),8.0)</f>
        <v>8</v>
      </c>
      <c r="I227" s="4">
        <f>IFERROR(__xludf.DUMMYFUNCTION("""COMPUTED_VALUE"""),84.0)</f>
        <v>84</v>
      </c>
      <c r="K227" s="5" t="b">
        <f>BINGO(E227:I231,$K$6)</f>
        <v>0</v>
      </c>
      <c r="L227" s="5" t="b">
        <f t="shared" ref="L227:DF227" si="91">OR(K227, BINGO($E227:$I231,$K$6:L$6))</f>
        <v>0</v>
      </c>
      <c r="M227" s="5" t="b">
        <f t="shared" si="91"/>
        <v>0</v>
      </c>
      <c r="N227" s="5" t="b">
        <f t="shared" si="91"/>
        <v>0</v>
      </c>
      <c r="O227" s="5" t="b">
        <f t="shared" si="91"/>
        <v>0</v>
      </c>
      <c r="P227" s="5" t="b">
        <f t="shared" si="91"/>
        <v>0</v>
      </c>
      <c r="Q227" s="5" t="b">
        <f t="shared" si="91"/>
        <v>0</v>
      </c>
      <c r="R227" s="5" t="b">
        <f t="shared" si="91"/>
        <v>0</v>
      </c>
      <c r="S227" s="5" t="b">
        <f t="shared" si="91"/>
        <v>0</v>
      </c>
      <c r="T227" s="5" t="b">
        <f t="shared" si="91"/>
        <v>0</v>
      </c>
      <c r="U227" s="5" t="b">
        <f t="shared" si="91"/>
        <v>0</v>
      </c>
      <c r="V227" s="5" t="b">
        <f t="shared" si="91"/>
        <v>0</v>
      </c>
      <c r="W227" s="5" t="b">
        <f t="shared" si="91"/>
        <v>0</v>
      </c>
      <c r="X227" s="5" t="b">
        <f t="shared" si="91"/>
        <v>0</v>
      </c>
      <c r="Y227" s="5" t="b">
        <f t="shared" si="91"/>
        <v>0</v>
      </c>
      <c r="Z227" s="5" t="b">
        <f t="shared" si="91"/>
        <v>0</v>
      </c>
      <c r="AA227" s="5" t="b">
        <f t="shared" si="91"/>
        <v>0</v>
      </c>
      <c r="AB227" s="5" t="b">
        <f t="shared" si="91"/>
        <v>0</v>
      </c>
      <c r="AC227" s="5" t="b">
        <f t="shared" si="91"/>
        <v>0</v>
      </c>
      <c r="AD227" s="5" t="b">
        <f t="shared" si="91"/>
        <v>0</v>
      </c>
      <c r="AE227" s="5" t="b">
        <f t="shared" si="91"/>
        <v>0</v>
      </c>
      <c r="AF227" s="5" t="b">
        <f t="shared" si="91"/>
        <v>0</v>
      </c>
      <c r="AG227" s="5" t="b">
        <f t="shared" si="91"/>
        <v>0</v>
      </c>
      <c r="AH227" s="5" t="b">
        <f t="shared" si="91"/>
        <v>0</v>
      </c>
      <c r="AI227" s="5" t="b">
        <f t="shared" si="91"/>
        <v>0</v>
      </c>
      <c r="AJ227" s="5" t="b">
        <f t="shared" si="91"/>
        <v>0</v>
      </c>
      <c r="AK227" s="5" t="b">
        <f t="shared" si="91"/>
        <v>0</v>
      </c>
      <c r="AL227" s="5" t="b">
        <f t="shared" si="91"/>
        <v>0</v>
      </c>
      <c r="AM227" s="5" t="b">
        <f t="shared" si="91"/>
        <v>0</v>
      </c>
      <c r="AN227" s="5" t="b">
        <f t="shared" si="91"/>
        <v>0</v>
      </c>
      <c r="AO227" s="5" t="b">
        <f t="shared" si="91"/>
        <v>0</v>
      </c>
      <c r="AP227" s="5" t="b">
        <f t="shared" si="91"/>
        <v>0</v>
      </c>
      <c r="AQ227" s="5" t="b">
        <f t="shared" si="91"/>
        <v>0</v>
      </c>
      <c r="AR227" s="5" t="b">
        <f t="shared" si="91"/>
        <v>0</v>
      </c>
      <c r="AS227" s="5" t="b">
        <f t="shared" si="91"/>
        <v>0</v>
      </c>
      <c r="AT227" s="5" t="b">
        <f t="shared" si="91"/>
        <v>0</v>
      </c>
      <c r="AU227" s="5" t="b">
        <f t="shared" si="91"/>
        <v>0</v>
      </c>
      <c r="AV227" s="5" t="b">
        <f t="shared" si="91"/>
        <v>0</v>
      </c>
      <c r="AW227" s="5" t="b">
        <f t="shared" si="91"/>
        <v>0</v>
      </c>
      <c r="AX227" s="5" t="b">
        <f t="shared" si="91"/>
        <v>0</v>
      </c>
      <c r="AY227" s="5" t="b">
        <f t="shared" si="91"/>
        <v>0</v>
      </c>
      <c r="AZ227" s="5" t="b">
        <f t="shared" si="91"/>
        <v>0</v>
      </c>
      <c r="BA227" s="5" t="b">
        <f t="shared" si="91"/>
        <v>0</v>
      </c>
      <c r="BB227" s="5" t="b">
        <f t="shared" si="91"/>
        <v>0</v>
      </c>
      <c r="BC227" s="5" t="b">
        <f t="shared" si="91"/>
        <v>0</v>
      </c>
      <c r="BD227" s="5" t="b">
        <f t="shared" si="91"/>
        <v>0</v>
      </c>
      <c r="BE227" s="5" t="b">
        <f t="shared" si="91"/>
        <v>0</v>
      </c>
      <c r="BF227" s="5" t="b">
        <f t="shared" si="91"/>
        <v>0</v>
      </c>
      <c r="BG227" s="5" t="b">
        <f t="shared" si="91"/>
        <v>0</v>
      </c>
      <c r="BH227" s="5" t="b">
        <f t="shared" si="91"/>
        <v>0</v>
      </c>
      <c r="BI227" s="5" t="b">
        <f t="shared" si="91"/>
        <v>0</v>
      </c>
      <c r="BJ227" s="5" t="b">
        <f t="shared" si="91"/>
        <v>0</v>
      </c>
      <c r="BK227" s="5" t="b">
        <f t="shared" si="91"/>
        <v>0</v>
      </c>
      <c r="BL227" s="5" t="b">
        <f t="shared" si="91"/>
        <v>0</v>
      </c>
      <c r="BM227" s="5" t="b">
        <f t="shared" si="91"/>
        <v>0</v>
      </c>
      <c r="BN227" s="5" t="b">
        <f t="shared" si="91"/>
        <v>0</v>
      </c>
      <c r="BO227" s="5" t="b">
        <f t="shared" si="91"/>
        <v>0</v>
      </c>
      <c r="BP227" s="5" t="b">
        <f t="shared" si="91"/>
        <v>0</v>
      </c>
      <c r="BQ227" s="5" t="b">
        <f t="shared" si="91"/>
        <v>0</v>
      </c>
      <c r="BR227" s="5" t="b">
        <f t="shared" si="91"/>
        <v>0</v>
      </c>
      <c r="BS227" s="5" t="b">
        <f t="shared" si="91"/>
        <v>0</v>
      </c>
      <c r="BT227" s="5" t="b">
        <f t="shared" si="91"/>
        <v>0</v>
      </c>
      <c r="BU227" s="5" t="b">
        <f t="shared" si="91"/>
        <v>0</v>
      </c>
      <c r="BV227" s="5" t="b">
        <f t="shared" si="91"/>
        <v>0</v>
      </c>
      <c r="BW227" s="5" t="b">
        <f t="shared" si="91"/>
        <v>0</v>
      </c>
      <c r="BX227" s="5" t="b">
        <f t="shared" si="91"/>
        <v>0</v>
      </c>
      <c r="BY227" s="5" t="b">
        <f t="shared" si="91"/>
        <v>0</v>
      </c>
      <c r="BZ227" s="5" t="b">
        <f t="shared" si="91"/>
        <v>0</v>
      </c>
      <c r="CA227" s="5" t="b">
        <f t="shared" si="91"/>
        <v>0</v>
      </c>
      <c r="CB227" s="5" t="b">
        <f t="shared" si="91"/>
        <v>0</v>
      </c>
      <c r="CC227" s="5" t="b">
        <f t="shared" si="91"/>
        <v>1</v>
      </c>
      <c r="CD227" s="5" t="b">
        <f t="shared" si="91"/>
        <v>1</v>
      </c>
      <c r="CE227" s="5" t="b">
        <f t="shared" si="91"/>
        <v>1</v>
      </c>
      <c r="CF227" s="5" t="b">
        <f t="shared" si="91"/>
        <v>1</v>
      </c>
      <c r="CG227" s="5" t="b">
        <f t="shared" si="91"/>
        <v>1</v>
      </c>
      <c r="CH227" s="5" t="b">
        <f t="shared" si="91"/>
        <v>1</v>
      </c>
      <c r="CI227" s="5" t="b">
        <f t="shared" si="91"/>
        <v>1</v>
      </c>
      <c r="CJ227" s="5" t="b">
        <f t="shared" si="91"/>
        <v>1</v>
      </c>
      <c r="CK227" s="5" t="b">
        <f t="shared" si="91"/>
        <v>1</v>
      </c>
      <c r="CL227" s="5" t="b">
        <f t="shared" si="91"/>
        <v>1</v>
      </c>
      <c r="CM227" s="5" t="b">
        <f t="shared" si="91"/>
        <v>1</v>
      </c>
      <c r="CN227" s="5" t="b">
        <f t="shared" si="91"/>
        <v>1</v>
      </c>
      <c r="CO227" s="5" t="b">
        <f t="shared" si="91"/>
        <v>1</v>
      </c>
      <c r="CP227" s="5" t="b">
        <f t="shared" si="91"/>
        <v>1</v>
      </c>
      <c r="CQ227" s="5" t="b">
        <f t="shared" si="91"/>
        <v>1</v>
      </c>
      <c r="CR227" s="5" t="b">
        <f t="shared" si="91"/>
        <v>1</v>
      </c>
      <c r="CS227" s="5" t="b">
        <f t="shared" si="91"/>
        <v>1</v>
      </c>
      <c r="CT227" s="5" t="b">
        <f t="shared" si="91"/>
        <v>1</v>
      </c>
      <c r="CU227" s="5" t="b">
        <f t="shared" si="91"/>
        <v>1</v>
      </c>
      <c r="CV227" s="5" t="b">
        <f t="shared" si="91"/>
        <v>1</v>
      </c>
      <c r="CW227" s="5" t="b">
        <f t="shared" si="91"/>
        <v>1</v>
      </c>
      <c r="CX227" s="5" t="b">
        <f t="shared" si="91"/>
        <v>1</v>
      </c>
      <c r="CY227" s="5" t="b">
        <f t="shared" si="91"/>
        <v>1</v>
      </c>
      <c r="CZ227" s="5" t="b">
        <f t="shared" si="91"/>
        <v>1</v>
      </c>
      <c r="DA227" s="5" t="b">
        <f t="shared" si="91"/>
        <v>1</v>
      </c>
      <c r="DB227" s="5" t="b">
        <f t="shared" si="91"/>
        <v>1</v>
      </c>
      <c r="DC227" s="5" t="b">
        <f t="shared" si="91"/>
        <v>1</v>
      </c>
      <c r="DD227" s="5" t="b">
        <f t="shared" si="91"/>
        <v>1</v>
      </c>
      <c r="DE227" s="5" t="b">
        <f t="shared" si="91"/>
        <v>1</v>
      </c>
      <c r="DF227" s="5" t="b">
        <f t="shared" si="91"/>
        <v>1</v>
      </c>
    </row>
    <row r="228">
      <c r="A228" s="3" t="s">
        <v>229</v>
      </c>
      <c r="B228" s="2">
        <v>221.0</v>
      </c>
      <c r="C228" s="4">
        <f t="shared" si="2"/>
        <v>44</v>
      </c>
      <c r="D228" s="4">
        <f t="shared" si="3"/>
        <v>1</v>
      </c>
      <c r="E228" s="4">
        <f>IFERROR(__xludf.DUMMYFUNCTION("SPLIT(A228,"" "")"),33.0)</f>
        <v>33</v>
      </c>
      <c r="F228" s="4">
        <f>IFERROR(__xludf.DUMMYFUNCTION("""COMPUTED_VALUE"""),0.0)</f>
        <v>0</v>
      </c>
      <c r="G228" s="4">
        <f>IFERROR(__xludf.DUMMYFUNCTION("""COMPUTED_VALUE"""),22.0)</f>
        <v>22</v>
      </c>
      <c r="H228" s="4">
        <f>IFERROR(__xludf.DUMMYFUNCTION("""COMPUTED_VALUE"""),62.0)</f>
        <v>62</v>
      </c>
      <c r="I228" s="4">
        <f>IFERROR(__xludf.DUMMYFUNCTION("""COMPUTED_VALUE"""),40.0)</f>
        <v>40</v>
      </c>
      <c r="K228" s="4" t="str">
        <f>IF(K227,SUMOFUNMARKED(E227:I231,$K$6)*LASTCALLED($K$6),)</f>
        <v/>
      </c>
      <c r="L228" s="4" t="str">
        <f t="shared" ref="L228:DF228" si="92">IF(AND(L227,NOT(K227)),SUMOFUNMARKED($E227:$I231,$K$6:L$6)*LASTCALLED($K$6:L$6),)</f>
        <v/>
      </c>
      <c r="M228" s="4" t="str">
        <f t="shared" si="92"/>
        <v/>
      </c>
      <c r="N228" s="4" t="str">
        <f t="shared" si="92"/>
        <v/>
      </c>
      <c r="O228" s="4" t="str">
        <f t="shared" si="92"/>
        <v/>
      </c>
      <c r="P228" s="4" t="str">
        <f t="shared" si="92"/>
        <v/>
      </c>
      <c r="Q228" s="4" t="str">
        <f t="shared" si="92"/>
        <v/>
      </c>
      <c r="R228" s="4" t="str">
        <f t="shared" si="92"/>
        <v/>
      </c>
      <c r="S228" s="4" t="str">
        <f t="shared" si="92"/>
        <v/>
      </c>
      <c r="T228" s="4" t="str">
        <f t="shared" si="92"/>
        <v/>
      </c>
      <c r="U228" s="4" t="str">
        <f t="shared" si="92"/>
        <v/>
      </c>
      <c r="V228" s="4" t="str">
        <f t="shared" si="92"/>
        <v/>
      </c>
      <c r="W228" s="4" t="str">
        <f t="shared" si="92"/>
        <v/>
      </c>
      <c r="X228" s="4" t="str">
        <f t="shared" si="92"/>
        <v/>
      </c>
      <c r="Y228" s="4" t="str">
        <f t="shared" si="92"/>
        <v/>
      </c>
      <c r="Z228" s="4" t="str">
        <f t="shared" si="92"/>
        <v/>
      </c>
      <c r="AA228" s="4" t="str">
        <f t="shared" si="92"/>
        <v/>
      </c>
      <c r="AB228" s="4" t="str">
        <f t="shared" si="92"/>
        <v/>
      </c>
      <c r="AC228" s="4" t="str">
        <f t="shared" si="92"/>
        <v/>
      </c>
      <c r="AD228" s="4" t="str">
        <f t="shared" si="92"/>
        <v/>
      </c>
      <c r="AE228" s="4" t="str">
        <f t="shared" si="92"/>
        <v/>
      </c>
      <c r="AF228" s="4" t="str">
        <f t="shared" si="92"/>
        <v/>
      </c>
      <c r="AG228" s="4" t="str">
        <f t="shared" si="92"/>
        <v/>
      </c>
      <c r="AH228" s="4" t="str">
        <f t="shared" si="92"/>
        <v/>
      </c>
      <c r="AI228" s="4" t="str">
        <f t="shared" si="92"/>
        <v/>
      </c>
      <c r="AJ228" s="4" t="str">
        <f t="shared" si="92"/>
        <v/>
      </c>
      <c r="AK228" s="4" t="str">
        <f t="shared" si="92"/>
        <v/>
      </c>
      <c r="AL228" s="4" t="str">
        <f t="shared" si="92"/>
        <v/>
      </c>
      <c r="AM228" s="4" t="str">
        <f t="shared" si="92"/>
        <v/>
      </c>
      <c r="AN228" s="4" t="str">
        <f t="shared" si="92"/>
        <v/>
      </c>
      <c r="AO228" s="4" t="str">
        <f t="shared" si="92"/>
        <v/>
      </c>
      <c r="AP228" s="4" t="str">
        <f t="shared" si="92"/>
        <v/>
      </c>
      <c r="AQ228" s="4" t="str">
        <f t="shared" si="92"/>
        <v/>
      </c>
      <c r="AR228" s="4" t="str">
        <f t="shared" si="92"/>
        <v/>
      </c>
      <c r="AS228" s="4" t="str">
        <f t="shared" si="92"/>
        <v/>
      </c>
      <c r="AT228" s="4" t="str">
        <f t="shared" si="92"/>
        <v/>
      </c>
      <c r="AU228" s="4" t="str">
        <f t="shared" si="92"/>
        <v/>
      </c>
      <c r="AV228" s="4" t="str">
        <f t="shared" si="92"/>
        <v/>
      </c>
      <c r="AW228" s="4" t="str">
        <f t="shared" si="92"/>
        <v/>
      </c>
      <c r="AX228" s="4" t="str">
        <f t="shared" si="92"/>
        <v/>
      </c>
      <c r="AY228" s="4" t="str">
        <f t="shared" si="92"/>
        <v/>
      </c>
      <c r="AZ228" s="4" t="str">
        <f t="shared" si="92"/>
        <v/>
      </c>
      <c r="BA228" s="4" t="str">
        <f t="shared" si="92"/>
        <v/>
      </c>
      <c r="BB228" s="4" t="str">
        <f t="shared" si="92"/>
        <v/>
      </c>
      <c r="BC228" s="4" t="str">
        <f t="shared" si="92"/>
        <v/>
      </c>
      <c r="BD228" s="4" t="str">
        <f t="shared" si="92"/>
        <v/>
      </c>
      <c r="BE228" s="4" t="str">
        <f t="shared" si="92"/>
        <v/>
      </c>
      <c r="BF228" s="4" t="str">
        <f t="shared" si="92"/>
        <v/>
      </c>
      <c r="BG228" s="4" t="str">
        <f t="shared" si="92"/>
        <v/>
      </c>
      <c r="BH228" s="4" t="str">
        <f t="shared" si="92"/>
        <v/>
      </c>
      <c r="BI228" s="4" t="str">
        <f t="shared" si="92"/>
        <v/>
      </c>
      <c r="BJ228" s="4" t="str">
        <f t="shared" si="92"/>
        <v/>
      </c>
      <c r="BK228" s="4" t="str">
        <f t="shared" si="92"/>
        <v/>
      </c>
      <c r="BL228" s="4" t="str">
        <f t="shared" si="92"/>
        <v/>
      </c>
      <c r="BM228" s="4" t="str">
        <f t="shared" si="92"/>
        <v/>
      </c>
      <c r="BN228" s="4" t="str">
        <f t="shared" si="92"/>
        <v/>
      </c>
      <c r="BO228" s="4" t="str">
        <f t="shared" si="92"/>
        <v/>
      </c>
      <c r="BP228" s="4" t="str">
        <f t="shared" si="92"/>
        <v/>
      </c>
      <c r="BQ228" s="4" t="str">
        <f t="shared" si="92"/>
        <v/>
      </c>
      <c r="BR228" s="4" t="str">
        <f t="shared" si="92"/>
        <v/>
      </c>
      <c r="BS228" s="4" t="str">
        <f t="shared" si="92"/>
        <v/>
      </c>
      <c r="BT228" s="4" t="str">
        <f t="shared" si="92"/>
        <v/>
      </c>
      <c r="BU228" s="4" t="str">
        <f t="shared" si="92"/>
        <v/>
      </c>
      <c r="BV228" s="4" t="str">
        <f t="shared" si="92"/>
        <v/>
      </c>
      <c r="BW228" s="4" t="str">
        <f t="shared" si="92"/>
        <v/>
      </c>
      <c r="BX228" s="4" t="str">
        <f t="shared" si="92"/>
        <v/>
      </c>
      <c r="BY228" s="4" t="str">
        <f t="shared" si="92"/>
        <v/>
      </c>
      <c r="BZ228" s="4" t="str">
        <f t="shared" si="92"/>
        <v/>
      </c>
      <c r="CA228" s="4" t="str">
        <f t="shared" si="92"/>
        <v/>
      </c>
      <c r="CB228" s="4" t="str">
        <f t="shared" si="92"/>
        <v/>
      </c>
      <c r="CC228" s="4">
        <f t="shared" si="92"/>
        <v>20475</v>
      </c>
      <c r="CD228" s="4" t="str">
        <f t="shared" si="92"/>
        <v/>
      </c>
      <c r="CE228" s="4" t="str">
        <f t="shared" si="92"/>
        <v/>
      </c>
      <c r="CF228" s="4" t="str">
        <f t="shared" si="92"/>
        <v/>
      </c>
      <c r="CG228" s="4" t="str">
        <f t="shared" si="92"/>
        <v/>
      </c>
      <c r="CH228" s="4" t="str">
        <f t="shared" si="92"/>
        <v/>
      </c>
      <c r="CI228" s="4" t="str">
        <f t="shared" si="92"/>
        <v/>
      </c>
      <c r="CJ228" s="4" t="str">
        <f t="shared" si="92"/>
        <v/>
      </c>
      <c r="CK228" s="4" t="str">
        <f t="shared" si="92"/>
        <v/>
      </c>
      <c r="CL228" s="4" t="str">
        <f t="shared" si="92"/>
        <v/>
      </c>
      <c r="CM228" s="4" t="str">
        <f t="shared" si="92"/>
        <v/>
      </c>
      <c r="CN228" s="4" t="str">
        <f t="shared" si="92"/>
        <v/>
      </c>
      <c r="CO228" s="4" t="str">
        <f t="shared" si="92"/>
        <v/>
      </c>
      <c r="CP228" s="4" t="str">
        <f t="shared" si="92"/>
        <v/>
      </c>
      <c r="CQ228" s="4" t="str">
        <f t="shared" si="92"/>
        <v/>
      </c>
      <c r="CR228" s="4" t="str">
        <f t="shared" si="92"/>
        <v/>
      </c>
      <c r="CS228" s="4" t="str">
        <f t="shared" si="92"/>
        <v/>
      </c>
      <c r="CT228" s="4" t="str">
        <f t="shared" si="92"/>
        <v/>
      </c>
      <c r="CU228" s="4" t="str">
        <f t="shared" si="92"/>
        <v/>
      </c>
      <c r="CV228" s="4" t="str">
        <f t="shared" si="92"/>
        <v/>
      </c>
      <c r="CW228" s="4" t="str">
        <f t="shared" si="92"/>
        <v/>
      </c>
      <c r="CX228" s="4" t="str">
        <f t="shared" si="92"/>
        <v/>
      </c>
      <c r="CY228" s="4" t="str">
        <f t="shared" si="92"/>
        <v/>
      </c>
      <c r="CZ228" s="4" t="str">
        <f t="shared" si="92"/>
        <v/>
      </c>
      <c r="DA228" s="4" t="str">
        <f t="shared" si="92"/>
        <v/>
      </c>
      <c r="DB228" s="4" t="str">
        <f t="shared" si="92"/>
        <v/>
      </c>
      <c r="DC228" s="4" t="str">
        <f t="shared" si="92"/>
        <v/>
      </c>
      <c r="DD228" s="4" t="str">
        <f t="shared" si="92"/>
        <v/>
      </c>
      <c r="DE228" s="4" t="str">
        <f t="shared" si="92"/>
        <v/>
      </c>
      <c r="DF228" s="4" t="str">
        <f t="shared" si="92"/>
        <v/>
      </c>
    </row>
    <row r="229">
      <c r="A229" s="3" t="s">
        <v>230</v>
      </c>
      <c r="B229" s="2">
        <v>222.0</v>
      </c>
      <c r="C229" s="4">
        <f t="shared" si="2"/>
        <v>44</v>
      </c>
      <c r="D229" s="4">
        <f t="shared" si="3"/>
        <v>2</v>
      </c>
      <c r="E229" s="4">
        <f>IFERROR(__xludf.DUMMYFUNCTION("SPLIT(A229,"" "")"),3.0)</f>
        <v>3</v>
      </c>
      <c r="F229" s="4">
        <f>IFERROR(__xludf.DUMMYFUNCTION("""COMPUTED_VALUE"""),44.0)</f>
        <v>44</v>
      </c>
      <c r="G229" s="4">
        <f>IFERROR(__xludf.DUMMYFUNCTION("""COMPUTED_VALUE"""),19.0)</f>
        <v>19</v>
      </c>
      <c r="H229" s="4">
        <f>IFERROR(__xludf.DUMMYFUNCTION("""COMPUTED_VALUE"""),53.0)</f>
        <v>53</v>
      </c>
      <c r="I229" s="4">
        <f>IFERROR(__xludf.DUMMYFUNCTION("""COMPUTED_VALUE"""),91.0)</f>
        <v>91</v>
      </c>
      <c r="K229" s="6"/>
    </row>
    <row r="230">
      <c r="A230" s="3" t="s">
        <v>231</v>
      </c>
      <c r="B230" s="2">
        <v>223.0</v>
      </c>
      <c r="C230" s="4">
        <f t="shared" si="2"/>
        <v>44</v>
      </c>
      <c r="D230" s="4">
        <f t="shared" si="3"/>
        <v>3</v>
      </c>
      <c r="E230" s="4">
        <f>IFERROR(__xludf.DUMMYFUNCTION("SPLIT(A230,"" "")"),60.0)</f>
        <v>60</v>
      </c>
      <c r="F230" s="4">
        <f>IFERROR(__xludf.DUMMYFUNCTION("""COMPUTED_VALUE"""),83.0)</f>
        <v>83</v>
      </c>
      <c r="G230" s="4">
        <f>IFERROR(__xludf.DUMMYFUNCTION("""COMPUTED_VALUE"""),75.0)</f>
        <v>75</v>
      </c>
      <c r="H230" s="4">
        <f>IFERROR(__xludf.DUMMYFUNCTION("""COMPUTED_VALUE"""),48.0)</f>
        <v>48</v>
      </c>
      <c r="I230" s="4">
        <f>IFERROR(__xludf.DUMMYFUNCTION("""COMPUTED_VALUE"""),94.0)</f>
        <v>94</v>
      </c>
    </row>
    <row r="231">
      <c r="A231" s="3" t="s">
        <v>232</v>
      </c>
      <c r="B231" s="2">
        <v>224.0</v>
      </c>
      <c r="C231" s="4">
        <f t="shared" si="2"/>
        <v>44</v>
      </c>
      <c r="D231" s="4">
        <f t="shared" si="3"/>
        <v>4</v>
      </c>
      <c r="E231" s="4">
        <f>IFERROR(__xludf.DUMMYFUNCTION("SPLIT(A231,"" "")"),29.0)</f>
        <v>29</v>
      </c>
      <c r="F231" s="4">
        <f>IFERROR(__xludf.DUMMYFUNCTION("""COMPUTED_VALUE"""),93.0)</f>
        <v>93</v>
      </c>
      <c r="G231" s="4">
        <f>IFERROR(__xludf.DUMMYFUNCTION("""COMPUTED_VALUE"""),23.0)</f>
        <v>23</v>
      </c>
      <c r="H231" s="4">
        <f>IFERROR(__xludf.DUMMYFUNCTION("""COMPUTED_VALUE"""),82.0)</f>
        <v>82</v>
      </c>
      <c r="I231" s="4">
        <f>IFERROR(__xludf.DUMMYFUNCTION("""COMPUTED_VALUE"""),65.0)</f>
        <v>65</v>
      </c>
    </row>
    <row r="232">
      <c r="A232" s="3" t="s">
        <v>233</v>
      </c>
      <c r="B232" s="2">
        <v>225.0</v>
      </c>
      <c r="C232" s="4">
        <f t="shared" si="2"/>
        <v>45</v>
      </c>
      <c r="D232" s="4">
        <f t="shared" si="3"/>
        <v>0</v>
      </c>
      <c r="E232" s="4">
        <f>IFERROR(__xludf.DUMMYFUNCTION("SPLIT(A232,"" "")"),77.0)</f>
        <v>77</v>
      </c>
      <c r="F232" s="4">
        <f>IFERROR(__xludf.DUMMYFUNCTION("""COMPUTED_VALUE"""),34.0)</f>
        <v>34</v>
      </c>
      <c r="G232" s="4">
        <f>IFERROR(__xludf.DUMMYFUNCTION("""COMPUTED_VALUE"""),72.0)</f>
        <v>72</v>
      </c>
      <c r="H232" s="4">
        <f>IFERROR(__xludf.DUMMYFUNCTION("""COMPUTED_VALUE"""),62.0)</f>
        <v>62</v>
      </c>
      <c r="I232" s="4">
        <f>IFERROR(__xludf.DUMMYFUNCTION("""COMPUTED_VALUE"""),4.0)</f>
        <v>4</v>
      </c>
      <c r="K232" s="5" t="b">
        <f>BINGO(E232:I236,$K$6)</f>
        <v>0</v>
      </c>
      <c r="L232" s="5" t="b">
        <f t="shared" ref="L232:DF232" si="93">OR(K232, BINGO($E232:$I236,$K$6:L$6))</f>
        <v>0</v>
      </c>
      <c r="M232" s="5" t="b">
        <f t="shared" si="93"/>
        <v>0</v>
      </c>
      <c r="N232" s="5" t="b">
        <f t="shared" si="93"/>
        <v>0</v>
      </c>
      <c r="O232" s="5" t="b">
        <f t="shared" si="93"/>
        <v>0</v>
      </c>
      <c r="P232" s="5" t="b">
        <f t="shared" si="93"/>
        <v>0</v>
      </c>
      <c r="Q232" s="5" t="b">
        <f t="shared" si="93"/>
        <v>0</v>
      </c>
      <c r="R232" s="5" t="b">
        <f t="shared" si="93"/>
        <v>0</v>
      </c>
      <c r="S232" s="5" t="b">
        <f t="shared" si="93"/>
        <v>0</v>
      </c>
      <c r="T232" s="5" t="b">
        <f t="shared" si="93"/>
        <v>0</v>
      </c>
      <c r="U232" s="5" t="b">
        <f t="shared" si="93"/>
        <v>0</v>
      </c>
      <c r="V232" s="5" t="b">
        <f t="shared" si="93"/>
        <v>0</v>
      </c>
      <c r="W232" s="5" t="b">
        <f t="shared" si="93"/>
        <v>0</v>
      </c>
      <c r="X232" s="5" t="b">
        <f t="shared" si="93"/>
        <v>0</v>
      </c>
      <c r="Y232" s="5" t="b">
        <f t="shared" si="93"/>
        <v>0</v>
      </c>
      <c r="Z232" s="5" t="b">
        <f t="shared" si="93"/>
        <v>0</v>
      </c>
      <c r="AA232" s="5" t="b">
        <f t="shared" si="93"/>
        <v>0</v>
      </c>
      <c r="AB232" s="5" t="b">
        <f t="shared" si="93"/>
        <v>0</v>
      </c>
      <c r="AC232" s="5" t="b">
        <f t="shared" si="93"/>
        <v>0</v>
      </c>
      <c r="AD232" s="5" t="b">
        <f t="shared" si="93"/>
        <v>0</v>
      </c>
      <c r="AE232" s="5" t="b">
        <f t="shared" si="93"/>
        <v>0</v>
      </c>
      <c r="AF232" s="5" t="b">
        <f t="shared" si="93"/>
        <v>0</v>
      </c>
      <c r="AG232" s="5" t="b">
        <f t="shared" si="93"/>
        <v>0</v>
      </c>
      <c r="AH232" s="5" t="b">
        <f t="shared" si="93"/>
        <v>0</v>
      </c>
      <c r="AI232" s="5" t="b">
        <f t="shared" si="93"/>
        <v>0</v>
      </c>
      <c r="AJ232" s="5" t="b">
        <f t="shared" si="93"/>
        <v>0</v>
      </c>
      <c r="AK232" s="5" t="b">
        <f t="shared" si="93"/>
        <v>0</v>
      </c>
      <c r="AL232" s="5" t="b">
        <f t="shared" si="93"/>
        <v>0</v>
      </c>
      <c r="AM232" s="5" t="b">
        <f t="shared" si="93"/>
        <v>0</v>
      </c>
      <c r="AN232" s="5" t="b">
        <f t="shared" si="93"/>
        <v>0</v>
      </c>
      <c r="AO232" s="5" t="b">
        <f t="shared" si="93"/>
        <v>0</v>
      </c>
      <c r="AP232" s="5" t="b">
        <f t="shared" si="93"/>
        <v>0</v>
      </c>
      <c r="AQ232" s="5" t="b">
        <f t="shared" si="93"/>
        <v>0</v>
      </c>
      <c r="AR232" s="5" t="b">
        <f t="shared" si="93"/>
        <v>0</v>
      </c>
      <c r="AS232" s="5" t="b">
        <f t="shared" si="93"/>
        <v>0</v>
      </c>
      <c r="AT232" s="5" t="b">
        <f t="shared" si="93"/>
        <v>0</v>
      </c>
      <c r="AU232" s="5" t="b">
        <f t="shared" si="93"/>
        <v>0</v>
      </c>
      <c r="AV232" s="5" t="b">
        <f t="shared" si="93"/>
        <v>0</v>
      </c>
      <c r="AW232" s="5" t="b">
        <f t="shared" si="93"/>
        <v>0</v>
      </c>
      <c r="AX232" s="5" t="b">
        <f t="shared" si="93"/>
        <v>0</v>
      </c>
      <c r="AY232" s="5" t="b">
        <f t="shared" si="93"/>
        <v>1</v>
      </c>
      <c r="AZ232" s="5" t="b">
        <f t="shared" si="93"/>
        <v>1</v>
      </c>
      <c r="BA232" s="5" t="b">
        <f t="shared" si="93"/>
        <v>1</v>
      </c>
      <c r="BB232" s="5" t="b">
        <f t="shared" si="93"/>
        <v>1</v>
      </c>
      <c r="BC232" s="5" t="b">
        <f t="shared" si="93"/>
        <v>1</v>
      </c>
      <c r="BD232" s="5" t="b">
        <f t="shared" si="93"/>
        <v>1</v>
      </c>
      <c r="BE232" s="5" t="b">
        <f t="shared" si="93"/>
        <v>1</v>
      </c>
      <c r="BF232" s="5" t="b">
        <f t="shared" si="93"/>
        <v>1</v>
      </c>
      <c r="BG232" s="5" t="b">
        <f t="shared" si="93"/>
        <v>1</v>
      </c>
      <c r="BH232" s="5" t="b">
        <f t="shared" si="93"/>
        <v>1</v>
      </c>
      <c r="BI232" s="5" t="b">
        <f t="shared" si="93"/>
        <v>1</v>
      </c>
      <c r="BJ232" s="5" t="b">
        <f t="shared" si="93"/>
        <v>1</v>
      </c>
      <c r="BK232" s="5" t="b">
        <f t="shared" si="93"/>
        <v>1</v>
      </c>
      <c r="BL232" s="5" t="b">
        <f t="shared" si="93"/>
        <v>1</v>
      </c>
      <c r="BM232" s="5" t="b">
        <f t="shared" si="93"/>
        <v>1</v>
      </c>
      <c r="BN232" s="5" t="b">
        <f t="shared" si="93"/>
        <v>1</v>
      </c>
      <c r="BO232" s="5" t="b">
        <f t="shared" si="93"/>
        <v>1</v>
      </c>
      <c r="BP232" s="5" t="b">
        <f t="shared" si="93"/>
        <v>1</v>
      </c>
      <c r="BQ232" s="5" t="b">
        <f t="shared" si="93"/>
        <v>1</v>
      </c>
      <c r="BR232" s="5" t="b">
        <f t="shared" si="93"/>
        <v>1</v>
      </c>
      <c r="BS232" s="5" t="b">
        <f t="shared" si="93"/>
        <v>1</v>
      </c>
      <c r="BT232" s="5" t="b">
        <f t="shared" si="93"/>
        <v>1</v>
      </c>
      <c r="BU232" s="5" t="b">
        <f t="shared" si="93"/>
        <v>1</v>
      </c>
      <c r="BV232" s="5" t="b">
        <f t="shared" si="93"/>
        <v>1</v>
      </c>
      <c r="BW232" s="5" t="b">
        <f t="shared" si="93"/>
        <v>1</v>
      </c>
      <c r="BX232" s="5" t="b">
        <f t="shared" si="93"/>
        <v>1</v>
      </c>
      <c r="BY232" s="5" t="b">
        <f t="shared" si="93"/>
        <v>1</v>
      </c>
      <c r="BZ232" s="5" t="b">
        <f t="shared" si="93"/>
        <v>1</v>
      </c>
      <c r="CA232" s="5" t="b">
        <f t="shared" si="93"/>
        <v>1</v>
      </c>
      <c r="CB232" s="5" t="b">
        <f t="shared" si="93"/>
        <v>1</v>
      </c>
      <c r="CC232" s="5" t="b">
        <f t="shared" si="93"/>
        <v>1</v>
      </c>
      <c r="CD232" s="5" t="b">
        <f t="shared" si="93"/>
        <v>1</v>
      </c>
      <c r="CE232" s="5" t="b">
        <f t="shared" si="93"/>
        <v>1</v>
      </c>
      <c r="CF232" s="5" t="b">
        <f t="shared" si="93"/>
        <v>1</v>
      </c>
      <c r="CG232" s="5" t="b">
        <f t="shared" si="93"/>
        <v>1</v>
      </c>
      <c r="CH232" s="5" t="b">
        <f t="shared" si="93"/>
        <v>1</v>
      </c>
      <c r="CI232" s="5" t="b">
        <f t="shared" si="93"/>
        <v>1</v>
      </c>
      <c r="CJ232" s="5" t="b">
        <f t="shared" si="93"/>
        <v>1</v>
      </c>
      <c r="CK232" s="5" t="b">
        <f t="shared" si="93"/>
        <v>1</v>
      </c>
      <c r="CL232" s="5" t="b">
        <f t="shared" si="93"/>
        <v>1</v>
      </c>
      <c r="CM232" s="5" t="b">
        <f t="shared" si="93"/>
        <v>1</v>
      </c>
      <c r="CN232" s="5" t="b">
        <f t="shared" si="93"/>
        <v>1</v>
      </c>
      <c r="CO232" s="5" t="b">
        <f t="shared" si="93"/>
        <v>1</v>
      </c>
      <c r="CP232" s="5" t="b">
        <f t="shared" si="93"/>
        <v>1</v>
      </c>
      <c r="CQ232" s="5" t="b">
        <f t="shared" si="93"/>
        <v>1</v>
      </c>
      <c r="CR232" s="5" t="b">
        <f t="shared" si="93"/>
        <v>1</v>
      </c>
      <c r="CS232" s="5" t="b">
        <f t="shared" si="93"/>
        <v>1</v>
      </c>
      <c r="CT232" s="5" t="b">
        <f t="shared" si="93"/>
        <v>1</v>
      </c>
      <c r="CU232" s="5" t="b">
        <f t="shared" si="93"/>
        <v>1</v>
      </c>
      <c r="CV232" s="5" t="b">
        <f t="shared" si="93"/>
        <v>1</v>
      </c>
      <c r="CW232" s="5" t="b">
        <f t="shared" si="93"/>
        <v>1</v>
      </c>
      <c r="CX232" s="5" t="b">
        <f t="shared" si="93"/>
        <v>1</v>
      </c>
      <c r="CY232" s="5" t="b">
        <f t="shared" si="93"/>
        <v>1</v>
      </c>
      <c r="CZ232" s="5" t="b">
        <f t="shared" si="93"/>
        <v>1</v>
      </c>
      <c r="DA232" s="5" t="b">
        <f t="shared" si="93"/>
        <v>1</v>
      </c>
      <c r="DB232" s="5" t="b">
        <f t="shared" si="93"/>
        <v>1</v>
      </c>
      <c r="DC232" s="5" t="b">
        <f t="shared" si="93"/>
        <v>1</v>
      </c>
      <c r="DD232" s="5" t="b">
        <f t="shared" si="93"/>
        <v>1</v>
      </c>
      <c r="DE232" s="5" t="b">
        <f t="shared" si="93"/>
        <v>1</v>
      </c>
      <c r="DF232" s="5" t="b">
        <f t="shared" si="93"/>
        <v>1</v>
      </c>
    </row>
    <row r="233">
      <c r="A233" s="3" t="s">
        <v>234</v>
      </c>
      <c r="B233" s="2">
        <v>226.0</v>
      </c>
      <c r="C233" s="4">
        <f t="shared" si="2"/>
        <v>45</v>
      </c>
      <c r="D233" s="4">
        <f t="shared" si="3"/>
        <v>1</v>
      </c>
      <c r="E233" s="4">
        <f>IFERROR(__xludf.DUMMYFUNCTION("SPLIT(A233,"" "")"),9.0)</f>
        <v>9</v>
      </c>
      <c r="F233" s="4">
        <f>IFERROR(__xludf.DUMMYFUNCTION("""COMPUTED_VALUE"""),8.0)</f>
        <v>8</v>
      </c>
      <c r="G233" s="4">
        <f>IFERROR(__xludf.DUMMYFUNCTION("""COMPUTED_VALUE"""),76.0)</f>
        <v>76</v>
      </c>
      <c r="H233" s="4">
        <f>IFERROR(__xludf.DUMMYFUNCTION("""COMPUTED_VALUE"""),52.0)</f>
        <v>52</v>
      </c>
      <c r="I233" s="4">
        <f>IFERROR(__xludf.DUMMYFUNCTION("""COMPUTED_VALUE"""),60.0)</f>
        <v>60</v>
      </c>
      <c r="K233" s="4" t="str">
        <f>IF(K232,SUMOFUNMARKED(E232:I236,$K$6)*LASTCALLED($K$6),)</f>
        <v/>
      </c>
      <c r="L233" s="4" t="str">
        <f t="shared" ref="L233:DF233" si="94">IF(AND(L232,NOT(K232)),SUMOFUNMARKED($E232:$I236,$K$6:L$6)*LASTCALLED($K$6:L$6),)</f>
        <v/>
      </c>
      <c r="M233" s="4" t="str">
        <f t="shared" si="94"/>
        <v/>
      </c>
      <c r="N233" s="4" t="str">
        <f t="shared" si="94"/>
        <v/>
      </c>
      <c r="O233" s="4" t="str">
        <f t="shared" si="94"/>
        <v/>
      </c>
      <c r="P233" s="4" t="str">
        <f t="shared" si="94"/>
        <v/>
      </c>
      <c r="Q233" s="4" t="str">
        <f t="shared" si="94"/>
        <v/>
      </c>
      <c r="R233" s="4" t="str">
        <f t="shared" si="94"/>
        <v/>
      </c>
      <c r="S233" s="4" t="str">
        <f t="shared" si="94"/>
        <v/>
      </c>
      <c r="T233" s="4" t="str">
        <f t="shared" si="94"/>
        <v/>
      </c>
      <c r="U233" s="4" t="str">
        <f t="shared" si="94"/>
        <v/>
      </c>
      <c r="V233" s="4" t="str">
        <f t="shared" si="94"/>
        <v/>
      </c>
      <c r="W233" s="4" t="str">
        <f t="shared" si="94"/>
        <v/>
      </c>
      <c r="X233" s="4" t="str">
        <f t="shared" si="94"/>
        <v/>
      </c>
      <c r="Y233" s="4" t="str">
        <f t="shared" si="94"/>
        <v/>
      </c>
      <c r="Z233" s="4" t="str">
        <f t="shared" si="94"/>
        <v/>
      </c>
      <c r="AA233" s="4" t="str">
        <f t="shared" si="94"/>
        <v/>
      </c>
      <c r="AB233" s="4" t="str">
        <f t="shared" si="94"/>
        <v/>
      </c>
      <c r="AC233" s="4" t="str">
        <f t="shared" si="94"/>
        <v/>
      </c>
      <c r="AD233" s="4" t="str">
        <f t="shared" si="94"/>
        <v/>
      </c>
      <c r="AE233" s="4" t="str">
        <f t="shared" si="94"/>
        <v/>
      </c>
      <c r="AF233" s="4" t="str">
        <f t="shared" si="94"/>
        <v/>
      </c>
      <c r="AG233" s="4" t="str">
        <f t="shared" si="94"/>
        <v/>
      </c>
      <c r="AH233" s="4" t="str">
        <f t="shared" si="94"/>
        <v/>
      </c>
      <c r="AI233" s="4" t="str">
        <f t="shared" si="94"/>
        <v/>
      </c>
      <c r="AJ233" s="4" t="str">
        <f t="shared" si="94"/>
        <v/>
      </c>
      <c r="AK233" s="4" t="str">
        <f t="shared" si="94"/>
        <v/>
      </c>
      <c r="AL233" s="4" t="str">
        <f t="shared" si="94"/>
        <v/>
      </c>
      <c r="AM233" s="4" t="str">
        <f t="shared" si="94"/>
        <v/>
      </c>
      <c r="AN233" s="4" t="str">
        <f t="shared" si="94"/>
        <v/>
      </c>
      <c r="AO233" s="4" t="str">
        <f t="shared" si="94"/>
        <v/>
      </c>
      <c r="AP233" s="4" t="str">
        <f t="shared" si="94"/>
        <v/>
      </c>
      <c r="AQ233" s="4" t="str">
        <f t="shared" si="94"/>
        <v/>
      </c>
      <c r="AR233" s="4" t="str">
        <f t="shared" si="94"/>
        <v/>
      </c>
      <c r="AS233" s="4" t="str">
        <f t="shared" si="94"/>
        <v/>
      </c>
      <c r="AT233" s="4" t="str">
        <f t="shared" si="94"/>
        <v/>
      </c>
      <c r="AU233" s="4" t="str">
        <f t="shared" si="94"/>
        <v/>
      </c>
      <c r="AV233" s="4" t="str">
        <f t="shared" si="94"/>
        <v/>
      </c>
      <c r="AW233" s="4" t="str">
        <f t="shared" si="94"/>
        <v/>
      </c>
      <c r="AX233" s="4" t="str">
        <f t="shared" si="94"/>
        <v/>
      </c>
      <c r="AY233" s="4">
        <f t="shared" si="94"/>
        <v>30672</v>
      </c>
      <c r="AZ233" s="4" t="str">
        <f t="shared" si="94"/>
        <v/>
      </c>
      <c r="BA233" s="4" t="str">
        <f t="shared" si="94"/>
        <v/>
      </c>
      <c r="BB233" s="4" t="str">
        <f t="shared" si="94"/>
        <v/>
      </c>
      <c r="BC233" s="4" t="str">
        <f t="shared" si="94"/>
        <v/>
      </c>
      <c r="BD233" s="4" t="str">
        <f t="shared" si="94"/>
        <v/>
      </c>
      <c r="BE233" s="4" t="str">
        <f t="shared" si="94"/>
        <v/>
      </c>
      <c r="BF233" s="4" t="str">
        <f t="shared" si="94"/>
        <v/>
      </c>
      <c r="BG233" s="4" t="str">
        <f t="shared" si="94"/>
        <v/>
      </c>
      <c r="BH233" s="4" t="str">
        <f t="shared" si="94"/>
        <v/>
      </c>
      <c r="BI233" s="4" t="str">
        <f t="shared" si="94"/>
        <v/>
      </c>
      <c r="BJ233" s="4" t="str">
        <f t="shared" si="94"/>
        <v/>
      </c>
      <c r="BK233" s="4" t="str">
        <f t="shared" si="94"/>
        <v/>
      </c>
      <c r="BL233" s="4" t="str">
        <f t="shared" si="94"/>
        <v/>
      </c>
      <c r="BM233" s="4" t="str">
        <f t="shared" si="94"/>
        <v/>
      </c>
      <c r="BN233" s="4" t="str">
        <f t="shared" si="94"/>
        <v/>
      </c>
      <c r="BO233" s="4" t="str">
        <f t="shared" si="94"/>
        <v/>
      </c>
      <c r="BP233" s="4" t="str">
        <f t="shared" si="94"/>
        <v/>
      </c>
      <c r="BQ233" s="4" t="str">
        <f t="shared" si="94"/>
        <v/>
      </c>
      <c r="BR233" s="4" t="str">
        <f t="shared" si="94"/>
        <v/>
      </c>
      <c r="BS233" s="4" t="str">
        <f t="shared" si="94"/>
        <v/>
      </c>
      <c r="BT233" s="4" t="str">
        <f t="shared" si="94"/>
        <v/>
      </c>
      <c r="BU233" s="4" t="str">
        <f t="shared" si="94"/>
        <v/>
      </c>
      <c r="BV233" s="4" t="str">
        <f t="shared" si="94"/>
        <v/>
      </c>
      <c r="BW233" s="4" t="str">
        <f t="shared" si="94"/>
        <v/>
      </c>
      <c r="BX233" s="4" t="str">
        <f t="shared" si="94"/>
        <v/>
      </c>
      <c r="BY233" s="4" t="str">
        <f t="shared" si="94"/>
        <v/>
      </c>
      <c r="BZ233" s="4" t="str">
        <f t="shared" si="94"/>
        <v/>
      </c>
      <c r="CA233" s="4" t="str">
        <f t="shared" si="94"/>
        <v/>
      </c>
      <c r="CB233" s="4" t="str">
        <f t="shared" si="94"/>
        <v/>
      </c>
      <c r="CC233" s="4" t="str">
        <f t="shared" si="94"/>
        <v/>
      </c>
      <c r="CD233" s="4" t="str">
        <f t="shared" si="94"/>
        <v/>
      </c>
      <c r="CE233" s="4" t="str">
        <f t="shared" si="94"/>
        <v/>
      </c>
      <c r="CF233" s="4" t="str">
        <f t="shared" si="94"/>
        <v/>
      </c>
      <c r="CG233" s="4" t="str">
        <f t="shared" si="94"/>
        <v/>
      </c>
      <c r="CH233" s="4" t="str">
        <f t="shared" si="94"/>
        <v/>
      </c>
      <c r="CI233" s="4" t="str">
        <f t="shared" si="94"/>
        <v/>
      </c>
      <c r="CJ233" s="4" t="str">
        <f t="shared" si="94"/>
        <v/>
      </c>
      <c r="CK233" s="4" t="str">
        <f t="shared" si="94"/>
        <v/>
      </c>
      <c r="CL233" s="4" t="str">
        <f t="shared" si="94"/>
        <v/>
      </c>
      <c r="CM233" s="4" t="str">
        <f t="shared" si="94"/>
        <v/>
      </c>
      <c r="CN233" s="4" t="str">
        <f t="shared" si="94"/>
        <v/>
      </c>
      <c r="CO233" s="4" t="str">
        <f t="shared" si="94"/>
        <v/>
      </c>
      <c r="CP233" s="4" t="str">
        <f t="shared" si="94"/>
        <v/>
      </c>
      <c r="CQ233" s="4" t="str">
        <f t="shared" si="94"/>
        <v/>
      </c>
      <c r="CR233" s="4" t="str">
        <f t="shared" si="94"/>
        <v/>
      </c>
      <c r="CS233" s="4" t="str">
        <f t="shared" si="94"/>
        <v/>
      </c>
      <c r="CT233" s="4" t="str">
        <f t="shared" si="94"/>
        <v/>
      </c>
      <c r="CU233" s="4" t="str">
        <f t="shared" si="94"/>
        <v/>
      </c>
      <c r="CV233" s="4" t="str">
        <f t="shared" si="94"/>
        <v/>
      </c>
      <c r="CW233" s="4" t="str">
        <f t="shared" si="94"/>
        <v/>
      </c>
      <c r="CX233" s="4" t="str">
        <f t="shared" si="94"/>
        <v/>
      </c>
      <c r="CY233" s="4" t="str">
        <f t="shared" si="94"/>
        <v/>
      </c>
      <c r="CZ233" s="4" t="str">
        <f t="shared" si="94"/>
        <v/>
      </c>
      <c r="DA233" s="4" t="str">
        <f t="shared" si="94"/>
        <v/>
      </c>
      <c r="DB233" s="4" t="str">
        <f t="shared" si="94"/>
        <v/>
      </c>
      <c r="DC233" s="4" t="str">
        <f t="shared" si="94"/>
        <v/>
      </c>
      <c r="DD233" s="4" t="str">
        <f t="shared" si="94"/>
        <v/>
      </c>
      <c r="DE233" s="4" t="str">
        <f t="shared" si="94"/>
        <v/>
      </c>
      <c r="DF233" s="4" t="str">
        <f t="shared" si="94"/>
        <v/>
      </c>
    </row>
    <row r="234">
      <c r="A234" s="3" t="s">
        <v>235</v>
      </c>
      <c r="B234" s="2">
        <v>227.0</v>
      </c>
      <c r="C234" s="4">
        <f t="shared" si="2"/>
        <v>45</v>
      </c>
      <c r="D234" s="4">
        <f t="shared" si="3"/>
        <v>2</v>
      </c>
      <c r="E234" s="4">
        <f>IFERROR(__xludf.DUMMYFUNCTION("SPLIT(A234,"" "")"),37.0)</f>
        <v>37</v>
      </c>
      <c r="F234" s="4">
        <f>IFERROR(__xludf.DUMMYFUNCTION("""COMPUTED_VALUE"""),54.0)</f>
        <v>54</v>
      </c>
      <c r="G234" s="4">
        <f>IFERROR(__xludf.DUMMYFUNCTION("""COMPUTED_VALUE"""),98.0)</f>
        <v>98</v>
      </c>
      <c r="H234" s="4">
        <f>IFERROR(__xludf.DUMMYFUNCTION("""COMPUTED_VALUE"""),20.0)</f>
        <v>20</v>
      </c>
      <c r="I234" s="4">
        <f>IFERROR(__xludf.DUMMYFUNCTION("""COMPUTED_VALUE"""),22.0)</f>
        <v>22</v>
      </c>
      <c r="K234" s="6"/>
    </row>
    <row r="235">
      <c r="A235" s="3" t="s">
        <v>236</v>
      </c>
      <c r="B235" s="2">
        <v>228.0</v>
      </c>
      <c r="C235" s="4">
        <f t="shared" si="2"/>
        <v>45</v>
      </c>
      <c r="D235" s="4">
        <f t="shared" si="3"/>
        <v>3</v>
      </c>
      <c r="E235" s="4">
        <f>IFERROR(__xludf.DUMMYFUNCTION("SPLIT(A235,"" "")"),11.0)</f>
        <v>11</v>
      </c>
      <c r="F235" s="4">
        <f>IFERROR(__xludf.DUMMYFUNCTION("""COMPUTED_VALUE"""),13.0)</f>
        <v>13</v>
      </c>
      <c r="G235" s="4">
        <f>IFERROR(__xludf.DUMMYFUNCTION("""COMPUTED_VALUE"""),86.0)</f>
        <v>86</v>
      </c>
      <c r="H235" s="4">
        <f>IFERROR(__xludf.DUMMYFUNCTION("""COMPUTED_VALUE"""),48.0)</f>
        <v>48</v>
      </c>
      <c r="I235" s="4">
        <f>IFERROR(__xludf.DUMMYFUNCTION("""COMPUTED_VALUE"""),57.0)</f>
        <v>57</v>
      </c>
    </row>
    <row r="236">
      <c r="A236" s="3" t="s">
        <v>237</v>
      </c>
      <c r="B236" s="2">
        <v>229.0</v>
      </c>
      <c r="C236" s="4">
        <f t="shared" si="2"/>
        <v>45</v>
      </c>
      <c r="D236" s="4">
        <f t="shared" si="3"/>
        <v>4</v>
      </c>
      <c r="E236" s="4">
        <f>IFERROR(__xludf.DUMMYFUNCTION("SPLIT(A236,"" "")"),10.0)</f>
        <v>10</v>
      </c>
      <c r="F236" s="4">
        <f>IFERROR(__xludf.DUMMYFUNCTION("""COMPUTED_VALUE"""),63.0)</f>
        <v>63</v>
      </c>
      <c r="G236" s="4">
        <f>IFERROR(__xludf.DUMMYFUNCTION("""COMPUTED_VALUE"""),41.0)</f>
        <v>41</v>
      </c>
      <c r="H236" s="4">
        <f>IFERROR(__xludf.DUMMYFUNCTION("""COMPUTED_VALUE"""),23.0)</f>
        <v>23</v>
      </c>
      <c r="I236" s="4">
        <f>IFERROR(__xludf.DUMMYFUNCTION("""COMPUTED_VALUE"""),61.0)</f>
        <v>61</v>
      </c>
    </row>
    <row r="237">
      <c r="A237" s="3" t="s">
        <v>238</v>
      </c>
      <c r="B237" s="2">
        <v>230.0</v>
      </c>
      <c r="C237" s="4">
        <f t="shared" si="2"/>
        <v>46</v>
      </c>
      <c r="D237" s="4">
        <f t="shared" si="3"/>
        <v>0</v>
      </c>
      <c r="E237" s="4">
        <f>IFERROR(__xludf.DUMMYFUNCTION("SPLIT(A237,"" "")"),58.0)</f>
        <v>58</v>
      </c>
      <c r="F237" s="4">
        <f>IFERROR(__xludf.DUMMYFUNCTION("""COMPUTED_VALUE"""),57.0)</f>
        <v>57</v>
      </c>
      <c r="G237" s="4">
        <f>IFERROR(__xludf.DUMMYFUNCTION("""COMPUTED_VALUE"""),47.0)</f>
        <v>47</v>
      </c>
      <c r="H237" s="4">
        <f>IFERROR(__xludf.DUMMYFUNCTION("""COMPUTED_VALUE"""),55.0)</f>
        <v>55</v>
      </c>
      <c r="I237" s="4">
        <f>IFERROR(__xludf.DUMMYFUNCTION("""COMPUTED_VALUE"""),3.0)</f>
        <v>3</v>
      </c>
      <c r="K237" s="5" t="b">
        <f>BINGO(E237:I241,$K$6)</f>
        <v>0</v>
      </c>
      <c r="L237" s="5" t="b">
        <f t="shared" ref="L237:DF237" si="95">OR(K237, BINGO($E237:$I241,$K$6:L$6))</f>
        <v>0</v>
      </c>
      <c r="M237" s="5" t="b">
        <f t="shared" si="95"/>
        <v>0</v>
      </c>
      <c r="N237" s="5" t="b">
        <f t="shared" si="95"/>
        <v>0</v>
      </c>
      <c r="O237" s="5" t="b">
        <f t="shared" si="95"/>
        <v>0</v>
      </c>
      <c r="P237" s="5" t="b">
        <f t="shared" si="95"/>
        <v>0</v>
      </c>
      <c r="Q237" s="5" t="b">
        <f t="shared" si="95"/>
        <v>0</v>
      </c>
      <c r="R237" s="5" t="b">
        <f t="shared" si="95"/>
        <v>0</v>
      </c>
      <c r="S237" s="5" t="b">
        <f t="shared" si="95"/>
        <v>0</v>
      </c>
      <c r="T237" s="5" t="b">
        <f t="shared" si="95"/>
        <v>0</v>
      </c>
      <c r="U237" s="5" t="b">
        <f t="shared" si="95"/>
        <v>0</v>
      </c>
      <c r="V237" s="5" t="b">
        <f t="shared" si="95"/>
        <v>0</v>
      </c>
      <c r="W237" s="5" t="b">
        <f t="shared" si="95"/>
        <v>0</v>
      </c>
      <c r="X237" s="5" t="b">
        <f t="shared" si="95"/>
        <v>0</v>
      </c>
      <c r="Y237" s="5" t="b">
        <f t="shared" si="95"/>
        <v>0</v>
      </c>
      <c r="Z237" s="5" t="b">
        <f t="shared" si="95"/>
        <v>0</v>
      </c>
      <c r="AA237" s="5" t="b">
        <f t="shared" si="95"/>
        <v>0</v>
      </c>
      <c r="AB237" s="5" t="b">
        <f t="shared" si="95"/>
        <v>0</v>
      </c>
      <c r="AC237" s="5" t="b">
        <f t="shared" si="95"/>
        <v>0</v>
      </c>
      <c r="AD237" s="5" t="b">
        <f t="shared" si="95"/>
        <v>0</v>
      </c>
      <c r="AE237" s="5" t="b">
        <f t="shared" si="95"/>
        <v>0</v>
      </c>
      <c r="AF237" s="5" t="b">
        <f t="shared" si="95"/>
        <v>0</v>
      </c>
      <c r="AG237" s="5" t="b">
        <f t="shared" si="95"/>
        <v>0</v>
      </c>
      <c r="AH237" s="5" t="b">
        <f t="shared" si="95"/>
        <v>0</v>
      </c>
      <c r="AI237" s="5" t="b">
        <f t="shared" si="95"/>
        <v>0</v>
      </c>
      <c r="AJ237" s="5" t="b">
        <f t="shared" si="95"/>
        <v>0</v>
      </c>
      <c r="AK237" s="5" t="b">
        <f t="shared" si="95"/>
        <v>0</v>
      </c>
      <c r="AL237" s="5" t="b">
        <f t="shared" si="95"/>
        <v>0</v>
      </c>
      <c r="AM237" s="5" t="b">
        <f t="shared" si="95"/>
        <v>0</v>
      </c>
      <c r="AN237" s="5" t="b">
        <f t="shared" si="95"/>
        <v>0</v>
      </c>
      <c r="AO237" s="5" t="b">
        <f t="shared" si="95"/>
        <v>0</v>
      </c>
      <c r="AP237" s="5" t="b">
        <f t="shared" si="95"/>
        <v>0</v>
      </c>
      <c r="AQ237" s="5" t="b">
        <f t="shared" si="95"/>
        <v>0</v>
      </c>
      <c r="AR237" s="5" t="b">
        <f t="shared" si="95"/>
        <v>0</v>
      </c>
      <c r="AS237" s="5" t="b">
        <f t="shared" si="95"/>
        <v>0</v>
      </c>
      <c r="AT237" s="5" t="b">
        <f t="shared" si="95"/>
        <v>0</v>
      </c>
      <c r="AU237" s="5" t="b">
        <f t="shared" si="95"/>
        <v>0</v>
      </c>
      <c r="AV237" s="5" t="b">
        <f t="shared" si="95"/>
        <v>0</v>
      </c>
      <c r="AW237" s="5" t="b">
        <f t="shared" si="95"/>
        <v>0</v>
      </c>
      <c r="AX237" s="5" t="b">
        <f t="shared" si="95"/>
        <v>0</v>
      </c>
      <c r="AY237" s="5" t="b">
        <f t="shared" si="95"/>
        <v>0</v>
      </c>
      <c r="AZ237" s="5" t="b">
        <f t="shared" si="95"/>
        <v>0</v>
      </c>
      <c r="BA237" s="5" t="b">
        <f t="shared" si="95"/>
        <v>0</v>
      </c>
      <c r="BB237" s="5" t="b">
        <f t="shared" si="95"/>
        <v>0</v>
      </c>
      <c r="BC237" s="5" t="b">
        <f t="shared" si="95"/>
        <v>0</v>
      </c>
      <c r="BD237" s="5" t="b">
        <f t="shared" si="95"/>
        <v>0</v>
      </c>
      <c r="BE237" s="5" t="b">
        <f t="shared" si="95"/>
        <v>0</v>
      </c>
      <c r="BF237" s="5" t="b">
        <f t="shared" si="95"/>
        <v>0</v>
      </c>
      <c r="BG237" s="5" t="b">
        <f t="shared" si="95"/>
        <v>0</v>
      </c>
      <c r="BH237" s="5" t="b">
        <f t="shared" si="95"/>
        <v>0</v>
      </c>
      <c r="BI237" s="5" t="b">
        <f t="shared" si="95"/>
        <v>0</v>
      </c>
      <c r="BJ237" s="5" t="b">
        <f t="shared" si="95"/>
        <v>0</v>
      </c>
      <c r="BK237" s="5" t="b">
        <f t="shared" si="95"/>
        <v>0</v>
      </c>
      <c r="BL237" s="5" t="b">
        <f t="shared" si="95"/>
        <v>0</v>
      </c>
      <c r="BM237" s="5" t="b">
        <f t="shared" si="95"/>
        <v>0</v>
      </c>
      <c r="BN237" s="5" t="b">
        <f t="shared" si="95"/>
        <v>0</v>
      </c>
      <c r="BO237" s="5" t="b">
        <f t="shared" si="95"/>
        <v>0</v>
      </c>
      <c r="BP237" s="5" t="b">
        <f t="shared" si="95"/>
        <v>0</v>
      </c>
      <c r="BQ237" s="5" t="b">
        <f t="shared" si="95"/>
        <v>0</v>
      </c>
      <c r="BR237" s="5" t="b">
        <f t="shared" si="95"/>
        <v>0</v>
      </c>
      <c r="BS237" s="5" t="b">
        <f t="shared" si="95"/>
        <v>0</v>
      </c>
      <c r="BT237" s="5" t="b">
        <f t="shared" si="95"/>
        <v>0</v>
      </c>
      <c r="BU237" s="5" t="b">
        <f t="shared" si="95"/>
        <v>0</v>
      </c>
      <c r="BV237" s="5" t="b">
        <f t="shared" si="95"/>
        <v>0</v>
      </c>
      <c r="BW237" s="5" t="b">
        <f t="shared" si="95"/>
        <v>0</v>
      </c>
      <c r="BX237" s="5" t="b">
        <f t="shared" si="95"/>
        <v>0</v>
      </c>
      <c r="BY237" s="5" t="b">
        <f t="shared" si="95"/>
        <v>0</v>
      </c>
      <c r="BZ237" s="5" t="b">
        <f t="shared" si="95"/>
        <v>0</v>
      </c>
      <c r="CA237" s="5" t="b">
        <f t="shared" si="95"/>
        <v>0</v>
      </c>
      <c r="CB237" s="5" t="b">
        <f t="shared" si="95"/>
        <v>0</v>
      </c>
      <c r="CC237" s="5" t="b">
        <f t="shared" si="95"/>
        <v>0</v>
      </c>
      <c r="CD237" s="5" t="b">
        <f t="shared" si="95"/>
        <v>0</v>
      </c>
      <c r="CE237" s="5" t="b">
        <f t="shared" si="95"/>
        <v>0</v>
      </c>
      <c r="CF237" s="5" t="b">
        <f t="shared" si="95"/>
        <v>0</v>
      </c>
      <c r="CG237" s="5" t="b">
        <f t="shared" si="95"/>
        <v>0</v>
      </c>
      <c r="CH237" s="5" t="b">
        <f t="shared" si="95"/>
        <v>0</v>
      </c>
      <c r="CI237" s="5" t="b">
        <f t="shared" si="95"/>
        <v>0</v>
      </c>
      <c r="CJ237" s="5" t="b">
        <f t="shared" si="95"/>
        <v>0</v>
      </c>
      <c r="CK237" s="5" t="b">
        <f t="shared" si="95"/>
        <v>0</v>
      </c>
      <c r="CL237" s="5" t="b">
        <f t="shared" si="95"/>
        <v>1</v>
      </c>
      <c r="CM237" s="5" t="b">
        <f t="shared" si="95"/>
        <v>1</v>
      </c>
      <c r="CN237" s="5" t="b">
        <f t="shared" si="95"/>
        <v>1</v>
      </c>
      <c r="CO237" s="5" t="b">
        <f t="shared" si="95"/>
        <v>1</v>
      </c>
      <c r="CP237" s="5" t="b">
        <f t="shared" si="95"/>
        <v>1</v>
      </c>
      <c r="CQ237" s="5" t="b">
        <f t="shared" si="95"/>
        <v>1</v>
      </c>
      <c r="CR237" s="5" t="b">
        <f t="shared" si="95"/>
        <v>1</v>
      </c>
      <c r="CS237" s="5" t="b">
        <f t="shared" si="95"/>
        <v>1</v>
      </c>
      <c r="CT237" s="5" t="b">
        <f t="shared" si="95"/>
        <v>1</v>
      </c>
      <c r="CU237" s="5" t="b">
        <f t="shared" si="95"/>
        <v>1</v>
      </c>
      <c r="CV237" s="5" t="b">
        <f t="shared" si="95"/>
        <v>1</v>
      </c>
      <c r="CW237" s="5" t="b">
        <f t="shared" si="95"/>
        <v>1</v>
      </c>
      <c r="CX237" s="5" t="b">
        <f t="shared" si="95"/>
        <v>1</v>
      </c>
      <c r="CY237" s="5" t="b">
        <f t="shared" si="95"/>
        <v>1</v>
      </c>
      <c r="CZ237" s="5" t="b">
        <f t="shared" si="95"/>
        <v>1</v>
      </c>
      <c r="DA237" s="5" t="b">
        <f t="shared" si="95"/>
        <v>1</v>
      </c>
      <c r="DB237" s="5" t="b">
        <f t="shared" si="95"/>
        <v>1</v>
      </c>
      <c r="DC237" s="5" t="b">
        <f t="shared" si="95"/>
        <v>1</v>
      </c>
      <c r="DD237" s="5" t="b">
        <f t="shared" si="95"/>
        <v>1</v>
      </c>
      <c r="DE237" s="5" t="b">
        <f t="shared" si="95"/>
        <v>1</v>
      </c>
      <c r="DF237" s="5" t="b">
        <f t="shared" si="95"/>
        <v>1</v>
      </c>
    </row>
    <row r="238">
      <c r="A238" s="3" t="s">
        <v>239</v>
      </c>
      <c r="B238" s="2">
        <v>231.0</v>
      </c>
      <c r="C238" s="4">
        <f t="shared" si="2"/>
        <v>46</v>
      </c>
      <c r="D238" s="4">
        <f t="shared" si="3"/>
        <v>1</v>
      </c>
      <c r="E238" s="4">
        <f>IFERROR(__xludf.DUMMYFUNCTION("SPLIT(A238,"" "")"),38.0)</f>
        <v>38</v>
      </c>
      <c r="F238" s="4">
        <f>IFERROR(__xludf.DUMMYFUNCTION("""COMPUTED_VALUE"""),11.0)</f>
        <v>11</v>
      </c>
      <c r="G238" s="4">
        <f>IFERROR(__xludf.DUMMYFUNCTION("""COMPUTED_VALUE"""),39.0)</f>
        <v>39</v>
      </c>
      <c r="H238" s="4">
        <f>IFERROR(__xludf.DUMMYFUNCTION("""COMPUTED_VALUE"""),15.0)</f>
        <v>15</v>
      </c>
      <c r="I238" s="4">
        <f>IFERROR(__xludf.DUMMYFUNCTION("""COMPUTED_VALUE"""),9.0)</f>
        <v>9</v>
      </c>
      <c r="K238" s="4" t="str">
        <f>IF(K237,SUMOFUNMARKED(E237:I241,$K$6)*LASTCALLED($K$6),)</f>
        <v/>
      </c>
      <c r="L238" s="4" t="str">
        <f t="shared" ref="L238:DF238" si="96">IF(AND(L237,NOT(K237)),SUMOFUNMARKED($E237:$I241,$K$6:L$6)*LASTCALLED($K$6:L$6),)</f>
        <v/>
      </c>
      <c r="M238" s="4" t="str">
        <f t="shared" si="96"/>
        <v/>
      </c>
      <c r="N238" s="4" t="str">
        <f t="shared" si="96"/>
        <v/>
      </c>
      <c r="O238" s="4" t="str">
        <f t="shared" si="96"/>
        <v/>
      </c>
      <c r="P238" s="4" t="str">
        <f t="shared" si="96"/>
        <v/>
      </c>
      <c r="Q238" s="4" t="str">
        <f t="shared" si="96"/>
        <v/>
      </c>
      <c r="R238" s="4" t="str">
        <f t="shared" si="96"/>
        <v/>
      </c>
      <c r="S238" s="4" t="str">
        <f t="shared" si="96"/>
        <v/>
      </c>
      <c r="T238" s="4" t="str">
        <f t="shared" si="96"/>
        <v/>
      </c>
      <c r="U238" s="4" t="str">
        <f t="shared" si="96"/>
        <v/>
      </c>
      <c r="V238" s="4" t="str">
        <f t="shared" si="96"/>
        <v/>
      </c>
      <c r="W238" s="4" t="str">
        <f t="shared" si="96"/>
        <v/>
      </c>
      <c r="X238" s="4" t="str">
        <f t="shared" si="96"/>
        <v/>
      </c>
      <c r="Y238" s="4" t="str">
        <f t="shared" si="96"/>
        <v/>
      </c>
      <c r="Z238" s="4" t="str">
        <f t="shared" si="96"/>
        <v/>
      </c>
      <c r="AA238" s="4" t="str">
        <f t="shared" si="96"/>
        <v/>
      </c>
      <c r="AB238" s="4" t="str">
        <f t="shared" si="96"/>
        <v/>
      </c>
      <c r="AC238" s="4" t="str">
        <f t="shared" si="96"/>
        <v/>
      </c>
      <c r="AD238" s="4" t="str">
        <f t="shared" si="96"/>
        <v/>
      </c>
      <c r="AE238" s="4" t="str">
        <f t="shared" si="96"/>
        <v/>
      </c>
      <c r="AF238" s="4" t="str">
        <f t="shared" si="96"/>
        <v/>
      </c>
      <c r="AG238" s="4" t="str">
        <f t="shared" si="96"/>
        <v/>
      </c>
      <c r="AH238" s="4" t="str">
        <f t="shared" si="96"/>
        <v/>
      </c>
      <c r="AI238" s="4" t="str">
        <f t="shared" si="96"/>
        <v/>
      </c>
      <c r="AJ238" s="4" t="str">
        <f t="shared" si="96"/>
        <v/>
      </c>
      <c r="AK238" s="4" t="str">
        <f t="shared" si="96"/>
        <v/>
      </c>
      <c r="AL238" s="4" t="str">
        <f t="shared" si="96"/>
        <v/>
      </c>
      <c r="AM238" s="4" t="str">
        <f t="shared" si="96"/>
        <v/>
      </c>
      <c r="AN238" s="4" t="str">
        <f t="shared" si="96"/>
        <v/>
      </c>
      <c r="AO238" s="4" t="str">
        <f t="shared" si="96"/>
        <v/>
      </c>
      <c r="AP238" s="4" t="str">
        <f t="shared" si="96"/>
        <v/>
      </c>
      <c r="AQ238" s="4" t="str">
        <f t="shared" si="96"/>
        <v/>
      </c>
      <c r="AR238" s="4" t="str">
        <f t="shared" si="96"/>
        <v/>
      </c>
      <c r="AS238" s="4" t="str">
        <f t="shared" si="96"/>
        <v/>
      </c>
      <c r="AT238" s="4" t="str">
        <f t="shared" si="96"/>
        <v/>
      </c>
      <c r="AU238" s="4" t="str">
        <f t="shared" si="96"/>
        <v/>
      </c>
      <c r="AV238" s="4" t="str">
        <f t="shared" si="96"/>
        <v/>
      </c>
      <c r="AW238" s="4" t="str">
        <f t="shared" si="96"/>
        <v/>
      </c>
      <c r="AX238" s="4" t="str">
        <f t="shared" si="96"/>
        <v/>
      </c>
      <c r="AY238" s="4" t="str">
        <f t="shared" si="96"/>
        <v/>
      </c>
      <c r="AZ238" s="4" t="str">
        <f t="shared" si="96"/>
        <v/>
      </c>
      <c r="BA238" s="4" t="str">
        <f t="shared" si="96"/>
        <v/>
      </c>
      <c r="BB238" s="4" t="str">
        <f t="shared" si="96"/>
        <v/>
      </c>
      <c r="BC238" s="4" t="str">
        <f t="shared" si="96"/>
        <v/>
      </c>
      <c r="BD238" s="4" t="str">
        <f t="shared" si="96"/>
        <v/>
      </c>
      <c r="BE238" s="4" t="str">
        <f t="shared" si="96"/>
        <v/>
      </c>
      <c r="BF238" s="4" t="str">
        <f t="shared" si="96"/>
        <v/>
      </c>
      <c r="BG238" s="4" t="str">
        <f t="shared" si="96"/>
        <v/>
      </c>
      <c r="BH238" s="4" t="str">
        <f t="shared" si="96"/>
        <v/>
      </c>
      <c r="BI238" s="4" t="str">
        <f t="shared" si="96"/>
        <v/>
      </c>
      <c r="BJ238" s="4" t="str">
        <f t="shared" si="96"/>
        <v/>
      </c>
      <c r="BK238" s="4" t="str">
        <f t="shared" si="96"/>
        <v/>
      </c>
      <c r="BL238" s="4" t="str">
        <f t="shared" si="96"/>
        <v/>
      </c>
      <c r="BM238" s="4" t="str">
        <f t="shared" si="96"/>
        <v/>
      </c>
      <c r="BN238" s="4" t="str">
        <f t="shared" si="96"/>
        <v/>
      </c>
      <c r="BO238" s="4" t="str">
        <f t="shared" si="96"/>
        <v/>
      </c>
      <c r="BP238" s="4" t="str">
        <f t="shared" si="96"/>
        <v/>
      </c>
      <c r="BQ238" s="4" t="str">
        <f t="shared" si="96"/>
        <v/>
      </c>
      <c r="BR238" s="4" t="str">
        <f t="shared" si="96"/>
        <v/>
      </c>
      <c r="BS238" s="4" t="str">
        <f t="shared" si="96"/>
        <v/>
      </c>
      <c r="BT238" s="4" t="str">
        <f t="shared" si="96"/>
        <v/>
      </c>
      <c r="BU238" s="4" t="str">
        <f t="shared" si="96"/>
        <v/>
      </c>
      <c r="BV238" s="4" t="str">
        <f t="shared" si="96"/>
        <v/>
      </c>
      <c r="BW238" s="4" t="str">
        <f t="shared" si="96"/>
        <v/>
      </c>
      <c r="BX238" s="4" t="str">
        <f t="shared" si="96"/>
        <v/>
      </c>
      <c r="BY238" s="4" t="str">
        <f t="shared" si="96"/>
        <v/>
      </c>
      <c r="BZ238" s="4" t="str">
        <f t="shared" si="96"/>
        <v/>
      </c>
      <c r="CA238" s="4" t="str">
        <f t="shared" si="96"/>
        <v/>
      </c>
      <c r="CB238" s="4" t="str">
        <f t="shared" si="96"/>
        <v/>
      </c>
      <c r="CC238" s="4" t="str">
        <f t="shared" si="96"/>
        <v/>
      </c>
      <c r="CD238" s="4" t="str">
        <f t="shared" si="96"/>
        <v/>
      </c>
      <c r="CE238" s="4" t="str">
        <f t="shared" si="96"/>
        <v/>
      </c>
      <c r="CF238" s="4" t="str">
        <f t="shared" si="96"/>
        <v/>
      </c>
      <c r="CG238" s="4" t="str">
        <f t="shared" si="96"/>
        <v/>
      </c>
      <c r="CH238" s="4" t="str">
        <f t="shared" si="96"/>
        <v/>
      </c>
      <c r="CI238" s="4" t="str">
        <f t="shared" si="96"/>
        <v/>
      </c>
      <c r="CJ238" s="4" t="str">
        <f t="shared" si="96"/>
        <v/>
      </c>
      <c r="CK238" s="4" t="str">
        <f t="shared" si="96"/>
        <v/>
      </c>
      <c r="CL238" s="4">
        <f t="shared" si="96"/>
        <v>9920</v>
      </c>
      <c r="CM238" s="4" t="str">
        <f t="shared" si="96"/>
        <v/>
      </c>
      <c r="CN238" s="4" t="str">
        <f t="shared" si="96"/>
        <v/>
      </c>
      <c r="CO238" s="4" t="str">
        <f t="shared" si="96"/>
        <v/>
      </c>
      <c r="CP238" s="4" t="str">
        <f t="shared" si="96"/>
        <v/>
      </c>
      <c r="CQ238" s="4" t="str">
        <f t="shared" si="96"/>
        <v/>
      </c>
      <c r="CR238" s="4" t="str">
        <f t="shared" si="96"/>
        <v/>
      </c>
      <c r="CS238" s="4" t="str">
        <f t="shared" si="96"/>
        <v/>
      </c>
      <c r="CT238" s="4" t="str">
        <f t="shared" si="96"/>
        <v/>
      </c>
      <c r="CU238" s="4" t="str">
        <f t="shared" si="96"/>
        <v/>
      </c>
      <c r="CV238" s="4" t="str">
        <f t="shared" si="96"/>
        <v/>
      </c>
      <c r="CW238" s="4" t="str">
        <f t="shared" si="96"/>
        <v/>
      </c>
      <c r="CX238" s="4" t="str">
        <f t="shared" si="96"/>
        <v/>
      </c>
      <c r="CY238" s="4" t="str">
        <f t="shared" si="96"/>
        <v/>
      </c>
      <c r="CZ238" s="4" t="str">
        <f t="shared" si="96"/>
        <v/>
      </c>
      <c r="DA238" s="4" t="str">
        <f t="shared" si="96"/>
        <v/>
      </c>
      <c r="DB238" s="4" t="str">
        <f t="shared" si="96"/>
        <v/>
      </c>
      <c r="DC238" s="4" t="str">
        <f t="shared" si="96"/>
        <v/>
      </c>
      <c r="DD238" s="4" t="str">
        <f t="shared" si="96"/>
        <v/>
      </c>
      <c r="DE238" s="4" t="str">
        <f t="shared" si="96"/>
        <v/>
      </c>
      <c r="DF238" s="4" t="str">
        <f t="shared" si="96"/>
        <v/>
      </c>
    </row>
    <row r="239">
      <c r="A239" s="3" t="s">
        <v>240</v>
      </c>
      <c r="B239" s="2">
        <v>232.0</v>
      </c>
      <c r="C239" s="4">
        <f t="shared" si="2"/>
        <v>46</v>
      </c>
      <c r="D239" s="4">
        <f t="shared" si="3"/>
        <v>2</v>
      </c>
      <c r="E239" s="4">
        <f>IFERROR(__xludf.DUMMYFUNCTION("SPLIT(A239,"" "")"),5.0)</f>
        <v>5</v>
      </c>
      <c r="F239" s="4">
        <f>IFERROR(__xludf.DUMMYFUNCTION("""COMPUTED_VALUE"""),65.0)</f>
        <v>65</v>
      </c>
      <c r="G239" s="4">
        <f>IFERROR(__xludf.DUMMYFUNCTION("""COMPUTED_VALUE"""),92.0)</f>
        <v>92</v>
      </c>
      <c r="H239" s="4">
        <f>IFERROR(__xludf.DUMMYFUNCTION("""COMPUTED_VALUE"""),98.0)</f>
        <v>98</v>
      </c>
      <c r="I239" s="4">
        <f>IFERROR(__xludf.DUMMYFUNCTION("""COMPUTED_VALUE"""),41.0)</f>
        <v>41</v>
      </c>
      <c r="K239" s="6"/>
    </row>
    <row r="240">
      <c r="A240" s="3" t="s">
        <v>241</v>
      </c>
      <c r="B240" s="2">
        <v>233.0</v>
      </c>
      <c r="C240" s="4">
        <f t="shared" si="2"/>
        <v>46</v>
      </c>
      <c r="D240" s="4">
        <f t="shared" si="3"/>
        <v>3</v>
      </c>
      <c r="E240" s="4">
        <f>IFERROR(__xludf.DUMMYFUNCTION("SPLIT(A240,"" "")"),72.0)</f>
        <v>72</v>
      </c>
      <c r="F240" s="4">
        <f>IFERROR(__xludf.DUMMYFUNCTION("""COMPUTED_VALUE"""),45.0)</f>
        <v>45</v>
      </c>
      <c r="G240" s="4">
        <f>IFERROR(__xludf.DUMMYFUNCTION("""COMPUTED_VALUE"""),6.0)</f>
        <v>6</v>
      </c>
      <c r="H240" s="4">
        <f>IFERROR(__xludf.DUMMYFUNCTION("""COMPUTED_VALUE"""),16.0)</f>
        <v>16</v>
      </c>
      <c r="I240" s="4">
        <f>IFERROR(__xludf.DUMMYFUNCTION("""COMPUTED_VALUE"""),83.0)</f>
        <v>83</v>
      </c>
    </row>
    <row r="241">
      <c r="A241" s="3" t="s">
        <v>242</v>
      </c>
      <c r="B241" s="2">
        <v>234.0</v>
      </c>
      <c r="C241" s="4">
        <f t="shared" si="2"/>
        <v>46</v>
      </c>
      <c r="D241" s="4">
        <f t="shared" si="3"/>
        <v>4</v>
      </c>
      <c r="E241" s="4">
        <f>IFERROR(__xludf.DUMMYFUNCTION("SPLIT(A241,"" "")"),74.0)</f>
        <v>74</v>
      </c>
      <c r="F241" s="4">
        <f>IFERROR(__xludf.DUMMYFUNCTION("""COMPUTED_VALUE"""),40.0)</f>
        <v>40</v>
      </c>
      <c r="G241" s="4">
        <f>IFERROR(__xludf.DUMMYFUNCTION("""COMPUTED_VALUE"""),99.0)</f>
        <v>99</v>
      </c>
      <c r="H241" s="4">
        <f>IFERROR(__xludf.DUMMYFUNCTION("""COMPUTED_VALUE"""),50.0)</f>
        <v>50</v>
      </c>
      <c r="I241" s="4">
        <f>IFERROR(__xludf.DUMMYFUNCTION("""COMPUTED_VALUE"""),30.0)</f>
        <v>30</v>
      </c>
    </row>
    <row r="242">
      <c r="A242" s="3" t="s">
        <v>243</v>
      </c>
      <c r="B242" s="2">
        <v>235.0</v>
      </c>
      <c r="C242" s="4">
        <f t="shared" si="2"/>
        <v>47</v>
      </c>
      <c r="D242" s="4">
        <f t="shared" si="3"/>
        <v>0</v>
      </c>
      <c r="E242" s="4">
        <f>IFERROR(__xludf.DUMMYFUNCTION("SPLIT(A242,"" "")"),72.0)</f>
        <v>72</v>
      </c>
      <c r="F242" s="4">
        <f>IFERROR(__xludf.DUMMYFUNCTION("""COMPUTED_VALUE"""),46.0)</f>
        <v>46</v>
      </c>
      <c r="G242" s="4">
        <f>IFERROR(__xludf.DUMMYFUNCTION("""COMPUTED_VALUE"""),35.0)</f>
        <v>35</v>
      </c>
      <c r="H242" s="4">
        <f>IFERROR(__xludf.DUMMYFUNCTION("""COMPUTED_VALUE"""),9.0)</f>
        <v>9</v>
      </c>
      <c r="I242" s="4">
        <f>IFERROR(__xludf.DUMMYFUNCTION("""COMPUTED_VALUE"""),53.0)</f>
        <v>53</v>
      </c>
      <c r="K242" s="5" t="b">
        <f>BINGO(E242:I246,$K$6)</f>
        <v>0</v>
      </c>
      <c r="L242" s="5" t="b">
        <f t="shared" ref="L242:DF242" si="97">OR(K242, BINGO($E242:$I246,$K$6:L$6))</f>
        <v>0</v>
      </c>
      <c r="M242" s="5" t="b">
        <f t="shared" si="97"/>
        <v>0</v>
      </c>
      <c r="N242" s="5" t="b">
        <f t="shared" si="97"/>
        <v>0</v>
      </c>
      <c r="O242" s="5" t="b">
        <f t="shared" si="97"/>
        <v>0</v>
      </c>
      <c r="P242" s="5" t="b">
        <f t="shared" si="97"/>
        <v>0</v>
      </c>
      <c r="Q242" s="5" t="b">
        <f t="shared" si="97"/>
        <v>0</v>
      </c>
      <c r="R242" s="5" t="b">
        <f t="shared" si="97"/>
        <v>0</v>
      </c>
      <c r="S242" s="5" t="b">
        <f t="shared" si="97"/>
        <v>0</v>
      </c>
      <c r="T242" s="5" t="b">
        <f t="shared" si="97"/>
        <v>0</v>
      </c>
      <c r="U242" s="5" t="b">
        <f t="shared" si="97"/>
        <v>0</v>
      </c>
      <c r="V242" s="5" t="b">
        <f t="shared" si="97"/>
        <v>0</v>
      </c>
      <c r="W242" s="5" t="b">
        <f t="shared" si="97"/>
        <v>0</v>
      </c>
      <c r="X242" s="5" t="b">
        <f t="shared" si="97"/>
        <v>0</v>
      </c>
      <c r="Y242" s="5" t="b">
        <f t="shared" si="97"/>
        <v>0</v>
      </c>
      <c r="Z242" s="5" t="b">
        <f t="shared" si="97"/>
        <v>0</v>
      </c>
      <c r="AA242" s="5" t="b">
        <f t="shared" si="97"/>
        <v>0</v>
      </c>
      <c r="AB242" s="5" t="b">
        <f t="shared" si="97"/>
        <v>0</v>
      </c>
      <c r="AC242" s="5" t="b">
        <f t="shared" si="97"/>
        <v>0</v>
      </c>
      <c r="AD242" s="5" t="b">
        <f t="shared" si="97"/>
        <v>0</v>
      </c>
      <c r="AE242" s="5" t="b">
        <f t="shared" si="97"/>
        <v>0</v>
      </c>
      <c r="AF242" s="5" t="b">
        <f t="shared" si="97"/>
        <v>0</v>
      </c>
      <c r="AG242" s="5" t="b">
        <f t="shared" si="97"/>
        <v>0</v>
      </c>
      <c r="AH242" s="5" t="b">
        <f t="shared" si="97"/>
        <v>0</v>
      </c>
      <c r="AI242" s="5" t="b">
        <f t="shared" si="97"/>
        <v>0</v>
      </c>
      <c r="AJ242" s="5" t="b">
        <f t="shared" si="97"/>
        <v>0</v>
      </c>
      <c r="AK242" s="5" t="b">
        <f t="shared" si="97"/>
        <v>0</v>
      </c>
      <c r="AL242" s="5" t="b">
        <f t="shared" si="97"/>
        <v>0</v>
      </c>
      <c r="AM242" s="5" t="b">
        <f t="shared" si="97"/>
        <v>0</v>
      </c>
      <c r="AN242" s="5" t="b">
        <f t="shared" si="97"/>
        <v>0</v>
      </c>
      <c r="AO242" s="5" t="b">
        <f t="shared" si="97"/>
        <v>0</v>
      </c>
      <c r="AP242" s="5" t="b">
        <f t="shared" si="97"/>
        <v>0</v>
      </c>
      <c r="AQ242" s="5" t="b">
        <f t="shared" si="97"/>
        <v>0</v>
      </c>
      <c r="AR242" s="5" t="b">
        <f t="shared" si="97"/>
        <v>0</v>
      </c>
      <c r="AS242" s="5" t="b">
        <f t="shared" si="97"/>
        <v>0</v>
      </c>
      <c r="AT242" s="5" t="b">
        <f t="shared" si="97"/>
        <v>0</v>
      </c>
      <c r="AU242" s="5" t="b">
        <f t="shared" si="97"/>
        <v>0</v>
      </c>
      <c r="AV242" s="5" t="b">
        <f t="shared" si="97"/>
        <v>0</v>
      </c>
      <c r="AW242" s="5" t="b">
        <f t="shared" si="97"/>
        <v>0</v>
      </c>
      <c r="AX242" s="5" t="b">
        <f t="shared" si="97"/>
        <v>0</v>
      </c>
      <c r="AY242" s="5" t="b">
        <f t="shared" si="97"/>
        <v>0</v>
      </c>
      <c r="AZ242" s="5" t="b">
        <f t="shared" si="97"/>
        <v>0</v>
      </c>
      <c r="BA242" s="5" t="b">
        <f t="shared" si="97"/>
        <v>0</v>
      </c>
      <c r="BB242" s="5" t="b">
        <f t="shared" si="97"/>
        <v>0</v>
      </c>
      <c r="BC242" s="5" t="b">
        <f t="shared" si="97"/>
        <v>0</v>
      </c>
      <c r="BD242" s="5" t="b">
        <f t="shared" si="97"/>
        <v>0</v>
      </c>
      <c r="BE242" s="5" t="b">
        <f t="shared" si="97"/>
        <v>0</v>
      </c>
      <c r="BF242" s="5" t="b">
        <f t="shared" si="97"/>
        <v>0</v>
      </c>
      <c r="BG242" s="5" t="b">
        <f t="shared" si="97"/>
        <v>0</v>
      </c>
      <c r="BH242" s="5" t="b">
        <f t="shared" si="97"/>
        <v>0</v>
      </c>
      <c r="BI242" s="5" t="b">
        <f t="shared" si="97"/>
        <v>0</v>
      </c>
      <c r="BJ242" s="5" t="b">
        <f t="shared" si="97"/>
        <v>0</v>
      </c>
      <c r="BK242" s="5" t="b">
        <f t="shared" si="97"/>
        <v>0</v>
      </c>
      <c r="BL242" s="5" t="b">
        <f t="shared" si="97"/>
        <v>0</v>
      </c>
      <c r="BM242" s="5" t="b">
        <f t="shared" si="97"/>
        <v>0</v>
      </c>
      <c r="BN242" s="5" t="b">
        <f t="shared" si="97"/>
        <v>0</v>
      </c>
      <c r="BO242" s="5" t="b">
        <f t="shared" si="97"/>
        <v>0</v>
      </c>
      <c r="BP242" s="5" t="b">
        <f t="shared" si="97"/>
        <v>0</v>
      </c>
      <c r="BQ242" s="5" t="b">
        <f t="shared" si="97"/>
        <v>0</v>
      </c>
      <c r="BR242" s="5" t="b">
        <f t="shared" si="97"/>
        <v>0</v>
      </c>
      <c r="BS242" s="5" t="b">
        <f t="shared" si="97"/>
        <v>0</v>
      </c>
      <c r="BT242" s="5" t="b">
        <f t="shared" si="97"/>
        <v>1</v>
      </c>
      <c r="BU242" s="5" t="b">
        <f t="shared" si="97"/>
        <v>1</v>
      </c>
      <c r="BV242" s="5" t="b">
        <f t="shared" si="97"/>
        <v>1</v>
      </c>
      <c r="BW242" s="5" t="b">
        <f t="shared" si="97"/>
        <v>1</v>
      </c>
      <c r="BX242" s="5" t="b">
        <f t="shared" si="97"/>
        <v>1</v>
      </c>
      <c r="BY242" s="5" t="b">
        <f t="shared" si="97"/>
        <v>1</v>
      </c>
      <c r="BZ242" s="5" t="b">
        <f t="shared" si="97"/>
        <v>1</v>
      </c>
      <c r="CA242" s="5" t="b">
        <f t="shared" si="97"/>
        <v>1</v>
      </c>
      <c r="CB242" s="5" t="b">
        <f t="shared" si="97"/>
        <v>1</v>
      </c>
      <c r="CC242" s="5" t="b">
        <f t="shared" si="97"/>
        <v>1</v>
      </c>
      <c r="CD242" s="5" t="b">
        <f t="shared" si="97"/>
        <v>1</v>
      </c>
      <c r="CE242" s="5" t="b">
        <f t="shared" si="97"/>
        <v>1</v>
      </c>
      <c r="CF242" s="5" t="b">
        <f t="shared" si="97"/>
        <v>1</v>
      </c>
      <c r="CG242" s="5" t="b">
        <f t="shared" si="97"/>
        <v>1</v>
      </c>
      <c r="CH242" s="5" t="b">
        <f t="shared" si="97"/>
        <v>1</v>
      </c>
      <c r="CI242" s="5" t="b">
        <f t="shared" si="97"/>
        <v>1</v>
      </c>
      <c r="CJ242" s="5" t="b">
        <f t="shared" si="97"/>
        <v>1</v>
      </c>
      <c r="CK242" s="5" t="b">
        <f t="shared" si="97"/>
        <v>1</v>
      </c>
      <c r="CL242" s="5" t="b">
        <f t="shared" si="97"/>
        <v>1</v>
      </c>
      <c r="CM242" s="5" t="b">
        <f t="shared" si="97"/>
        <v>1</v>
      </c>
      <c r="CN242" s="5" t="b">
        <f t="shared" si="97"/>
        <v>1</v>
      </c>
      <c r="CO242" s="5" t="b">
        <f t="shared" si="97"/>
        <v>1</v>
      </c>
      <c r="CP242" s="5" t="b">
        <f t="shared" si="97"/>
        <v>1</v>
      </c>
      <c r="CQ242" s="5" t="b">
        <f t="shared" si="97"/>
        <v>1</v>
      </c>
      <c r="CR242" s="5" t="b">
        <f t="shared" si="97"/>
        <v>1</v>
      </c>
      <c r="CS242" s="5" t="b">
        <f t="shared" si="97"/>
        <v>1</v>
      </c>
      <c r="CT242" s="5" t="b">
        <f t="shared" si="97"/>
        <v>1</v>
      </c>
      <c r="CU242" s="5" t="b">
        <f t="shared" si="97"/>
        <v>1</v>
      </c>
      <c r="CV242" s="5" t="b">
        <f t="shared" si="97"/>
        <v>1</v>
      </c>
      <c r="CW242" s="5" t="b">
        <f t="shared" si="97"/>
        <v>1</v>
      </c>
      <c r="CX242" s="5" t="b">
        <f t="shared" si="97"/>
        <v>1</v>
      </c>
      <c r="CY242" s="5" t="b">
        <f t="shared" si="97"/>
        <v>1</v>
      </c>
      <c r="CZ242" s="5" t="b">
        <f t="shared" si="97"/>
        <v>1</v>
      </c>
      <c r="DA242" s="5" t="b">
        <f t="shared" si="97"/>
        <v>1</v>
      </c>
      <c r="DB242" s="5" t="b">
        <f t="shared" si="97"/>
        <v>1</v>
      </c>
      <c r="DC242" s="5" t="b">
        <f t="shared" si="97"/>
        <v>1</v>
      </c>
      <c r="DD242" s="5" t="b">
        <f t="shared" si="97"/>
        <v>1</v>
      </c>
      <c r="DE242" s="5" t="b">
        <f t="shared" si="97"/>
        <v>1</v>
      </c>
      <c r="DF242" s="5" t="b">
        <f t="shared" si="97"/>
        <v>1</v>
      </c>
    </row>
    <row r="243">
      <c r="A243" s="3" t="s">
        <v>244</v>
      </c>
      <c r="B243" s="2">
        <v>236.0</v>
      </c>
      <c r="C243" s="4">
        <f t="shared" si="2"/>
        <v>47</v>
      </c>
      <c r="D243" s="4">
        <f t="shared" si="3"/>
        <v>1</v>
      </c>
      <c r="E243" s="4">
        <f>IFERROR(__xludf.DUMMYFUNCTION("SPLIT(A243,"" "")"),70.0)</f>
        <v>70</v>
      </c>
      <c r="F243" s="4">
        <f>IFERROR(__xludf.DUMMYFUNCTION("""COMPUTED_VALUE"""),67.0)</f>
        <v>67</v>
      </c>
      <c r="G243" s="4">
        <f>IFERROR(__xludf.DUMMYFUNCTION("""COMPUTED_VALUE"""),74.0)</f>
        <v>74</v>
      </c>
      <c r="H243" s="4">
        <f>IFERROR(__xludf.DUMMYFUNCTION("""COMPUTED_VALUE"""),93.0)</f>
        <v>93</v>
      </c>
      <c r="I243" s="4">
        <f>IFERROR(__xludf.DUMMYFUNCTION("""COMPUTED_VALUE"""),55.0)</f>
        <v>55</v>
      </c>
      <c r="K243" s="4" t="str">
        <f>IF(K242,SUMOFUNMARKED(E242:I246,$K$6)*LASTCALLED($K$6),)</f>
        <v/>
      </c>
      <c r="L243" s="4" t="str">
        <f t="shared" ref="L243:DF243" si="98">IF(AND(L242,NOT(K242)),SUMOFUNMARKED($E242:$I246,$K$6:L$6)*LASTCALLED($K$6:L$6),)</f>
        <v/>
      </c>
      <c r="M243" s="4" t="str">
        <f t="shared" si="98"/>
        <v/>
      </c>
      <c r="N243" s="4" t="str">
        <f t="shared" si="98"/>
        <v/>
      </c>
      <c r="O243" s="4" t="str">
        <f t="shared" si="98"/>
        <v/>
      </c>
      <c r="P243" s="4" t="str">
        <f t="shared" si="98"/>
        <v/>
      </c>
      <c r="Q243" s="4" t="str">
        <f t="shared" si="98"/>
        <v/>
      </c>
      <c r="R243" s="4" t="str">
        <f t="shared" si="98"/>
        <v/>
      </c>
      <c r="S243" s="4" t="str">
        <f t="shared" si="98"/>
        <v/>
      </c>
      <c r="T243" s="4" t="str">
        <f t="shared" si="98"/>
        <v/>
      </c>
      <c r="U243" s="4" t="str">
        <f t="shared" si="98"/>
        <v/>
      </c>
      <c r="V243" s="4" t="str">
        <f t="shared" si="98"/>
        <v/>
      </c>
      <c r="W243" s="4" t="str">
        <f t="shared" si="98"/>
        <v/>
      </c>
      <c r="X243" s="4" t="str">
        <f t="shared" si="98"/>
        <v/>
      </c>
      <c r="Y243" s="4" t="str">
        <f t="shared" si="98"/>
        <v/>
      </c>
      <c r="Z243" s="4" t="str">
        <f t="shared" si="98"/>
        <v/>
      </c>
      <c r="AA243" s="4" t="str">
        <f t="shared" si="98"/>
        <v/>
      </c>
      <c r="AB243" s="4" t="str">
        <f t="shared" si="98"/>
        <v/>
      </c>
      <c r="AC243" s="4" t="str">
        <f t="shared" si="98"/>
        <v/>
      </c>
      <c r="AD243" s="4" t="str">
        <f t="shared" si="98"/>
        <v/>
      </c>
      <c r="AE243" s="4" t="str">
        <f t="shared" si="98"/>
        <v/>
      </c>
      <c r="AF243" s="4" t="str">
        <f t="shared" si="98"/>
        <v/>
      </c>
      <c r="AG243" s="4" t="str">
        <f t="shared" si="98"/>
        <v/>
      </c>
      <c r="AH243" s="4" t="str">
        <f t="shared" si="98"/>
        <v/>
      </c>
      <c r="AI243" s="4" t="str">
        <f t="shared" si="98"/>
        <v/>
      </c>
      <c r="AJ243" s="4" t="str">
        <f t="shared" si="98"/>
        <v/>
      </c>
      <c r="AK243" s="4" t="str">
        <f t="shared" si="98"/>
        <v/>
      </c>
      <c r="AL243" s="4" t="str">
        <f t="shared" si="98"/>
        <v/>
      </c>
      <c r="AM243" s="4" t="str">
        <f t="shared" si="98"/>
        <v/>
      </c>
      <c r="AN243" s="4" t="str">
        <f t="shared" si="98"/>
        <v/>
      </c>
      <c r="AO243" s="4" t="str">
        <f t="shared" si="98"/>
        <v/>
      </c>
      <c r="AP243" s="4" t="str">
        <f t="shared" si="98"/>
        <v/>
      </c>
      <c r="AQ243" s="4" t="str">
        <f t="shared" si="98"/>
        <v/>
      </c>
      <c r="AR243" s="4" t="str">
        <f t="shared" si="98"/>
        <v/>
      </c>
      <c r="AS243" s="4" t="str">
        <f t="shared" si="98"/>
        <v/>
      </c>
      <c r="AT243" s="4" t="str">
        <f t="shared" si="98"/>
        <v/>
      </c>
      <c r="AU243" s="4" t="str">
        <f t="shared" si="98"/>
        <v/>
      </c>
      <c r="AV243" s="4" t="str">
        <f t="shared" si="98"/>
        <v/>
      </c>
      <c r="AW243" s="4" t="str">
        <f t="shared" si="98"/>
        <v/>
      </c>
      <c r="AX243" s="4" t="str">
        <f t="shared" si="98"/>
        <v/>
      </c>
      <c r="AY243" s="4" t="str">
        <f t="shared" si="98"/>
        <v/>
      </c>
      <c r="AZ243" s="4" t="str">
        <f t="shared" si="98"/>
        <v/>
      </c>
      <c r="BA243" s="4" t="str">
        <f t="shared" si="98"/>
        <v/>
      </c>
      <c r="BB243" s="4" t="str">
        <f t="shared" si="98"/>
        <v/>
      </c>
      <c r="BC243" s="4" t="str">
        <f t="shared" si="98"/>
        <v/>
      </c>
      <c r="BD243" s="4" t="str">
        <f t="shared" si="98"/>
        <v/>
      </c>
      <c r="BE243" s="4" t="str">
        <f t="shared" si="98"/>
        <v/>
      </c>
      <c r="BF243" s="4" t="str">
        <f t="shared" si="98"/>
        <v/>
      </c>
      <c r="BG243" s="4" t="str">
        <f t="shared" si="98"/>
        <v/>
      </c>
      <c r="BH243" s="4" t="str">
        <f t="shared" si="98"/>
        <v/>
      </c>
      <c r="BI243" s="4" t="str">
        <f t="shared" si="98"/>
        <v/>
      </c>
      <c r="BJ243" s="4" t="str">
        <f t="shared" si="98"/>
        <v/>
      </c>
      <c r="BK243" s="4" t="str">
        <f t="shared" si="98"/>
        <v/>
      </c>
      <c r="BL243" s="4" t="str">
        <f t="shared" si="98"/>
        <v/>
      </c>
      <c r="BM243" s="4" t="str">
        <f t="shared" si="98"/>
        <v/>
      </c>
      <c r="BN243" s="4" t="str">
        <f t="shared" si="98"/>
        <v/>
      </c>
      <c r="BO243" s="4" t="str">
        <f t="shared" si="98"/>
        <v/>
      </c>
      <c r="BP243" s="4" t="str">
        <f t="shared" si="98"/>
        <v/>
      </c>
      <c r="BQ243" s="4" t="str">
        <f t="shared" si="98"/>
        <v/>
      </c>
      <c r="BR243" s="4" t="str">
        <f t="shared" si="98"/>
        <v/>
      </c>
      <c r="BS243" s="4" t="str">
        <f t="shared" si="98"/>
        <v/>
      </c>
      <c r="BT243" s="4">
        <f t="shared" si="98"/>
        <v>25704</v>
      </c>
      <c r="BU243" s="4" t="str">
        <f t="shared" si="98"/>
        <v/>
      </c>
      <c r="BV243" s="4" t="str">
        <f t="shared" si="98"/>
        <v/>
      </c>
      <c r="BW243" s="4" t="str">
        <f t="shared" si="98"/>
        <v/>
      </c>
      <c r="BX243" s="4" t="str">
        <f t="shared" si="98"/>
        <v/>
      </c>
      <c r="BY243" s="4" t="str">
        <f t="shared" si="98"/>
        <v/>
      </c>
      <c r="BZ243" s="4" t="str">
        <f t="shared" si="98"/>
        <v/>
      </c>
      <c r="CA243" s="4" t="str">
        <f t="shared" si="98"/>
        <v/>
      </c>
      <c r="CB243" s="4" t="str">
        <f t="shared" si="98"/>
        <v/>
      </c>
      <c r="CC243" s="4" t="str">
        <f t="shared" si="98"/>
        <v/>
      </c>
      <c r="CD243" s="4" t="str">
        <f t="shared" si="98"/>
        <v/>
      </c>
      <c r="CE243" s="4" t="str">
        <f t="shared" si="98"/>
        <v/>
      </c>
      <c r="CF243" s="4" t="str">
        <f t="shared" si="98"/>
        <v/>
      </c>
      <c r="CG243" s="4" t="str">
        <f t="shared" si="98"/>
        <v/>
      </c>
      <c r="CH243" s="4" t="str">
        <f t="shared" si="98"/>
        <v/>
      </c>
      <c r="CI243" s="4" t="str">
        <f t="shared" si="98"/>
        <v/>
      </c>
      <c r="CJ243" s="4" t="str">
        <f t="shared" si="98"/>
        <v/>
      </c>
      <c r="CK243" s="4" t="str">
        <f t="shared" si="98"/>
        <v/>
      </c>
      <c r="CL243" s="4" t="str">
        <f t="shared" si="98"/>
        <v/>
      </c>
      <c r="CM243" s="4" t="str">
        <f t="shared" si="98"/>
        <v/>
      </c>
      <c r="CN243" s="4" t="str">
        <f t="shared" si="98"/>
        <v/>
      </c>
      <c r="CO243" s="4" t="str">
        <f t="shared" si="98"/>
        <v/>
      </c>
      <c r="CP243" s="4" t="str">
        <f t="shared" si="98"/>
        <v/>
      </c>
      <c r="CQ243" s="4" t="str">
        <f t="shared" si="98"/>
        <v/>
      </c>
      <c r="CR243" s="4" t="str">
        <f t="shared" si="98"/>
        <v/>
      </c>
      <c r="CS243" s="4" t="str">
        <f t="shared" si="98"/>
        <v/>
      </c>
      <c r="CT243" s="4" t="str">
        <f t="shared" si="98"/>
        <v/>
      </c>
      <c r="CU243" s="4" t="str">
        <f t="shared" si="98"/>
        <v/>
      </c>
      <c r="CV243" s="4" t="str">
        <f t="shared" si="98"/>
        <v/>
      </c>
      <c r="CW243" s="4" t="str">
        <f t="shared" si="98"/>
        <v/>
      </c>
      <c r="CX243" s="4" t="str">
        <f t="shared" si="98"/>
        <v/>
      </c>
      <c r="CY243" s="4" t="str">
        <f t="shared" si="98"/>
        <v/>
      </c>
      <c r="CZ243" s="4" t="str">
        <f t="shared" si="98"/>
        <v/>
      </c>
      <c r="DA243" s="4" t="str">
        <f t="shared" si="98"/>
        <v/>
      </c>
      <c r="DB243" s="4" t="str">
        <f t="shared" si="98"/>
        <v/>
      </c>
      <c r="DC243" s="4" t="str">
        <f t="shared" si="98"/>
        <v/>
      </c>
      <c r="DD243" s="4" t="str">
        <f t="shared" si="98"/>
        <v/>
      </c>
      <c r="DE243" s="4" t="str">
        <f t="shared" si="98"/>
        <v/>
      </c>
      <c r="DF243" s="4" t="str">
        <f t="shared" si="98"/>
        <v/>
      </c>
    </row>
    <row r="244">
      <c r="A244" s="3" t="s">
        <v>245</v>
      </c>
      <c r="B244" s="2">
        <v>237.0</v>
      </c>
      <c r="C244" s="4">
        <f t="shared" si="2"/>
        <v>47</v>
      </c>
      <c r="D244" s="4">
        <f t="shared" si="3"/>
        <v>2</v>
      </c>
      <c r="E244" s="4">
        <f>IFERROR(__xludf.DUMMYFUNCTION("SPLIT(A244,"" "")"),24.0)</f>
        <v>24</v>
      </c>
      <c r="F244" s="4">
        <f>IFERROR(__xludf.DUMMYFUNCTION("""COMPUTED_VALUE"""),4.0)</f>
        <v>4</v>
      </c>
      <c r="G244" s="4">
        <f>IFERROR(__xludf.DUMMYFUNCTION("""COMPUTED_VALUE"""),30.0)</f>
        <v>30</v>
      </c>
      <c r="H244" s="4">
        <f>IFERROR(__xludf.DUMMYFUNCTION("""COMPUTED_VALUE"""),38.0)</f>
        <v>38</v>
      </c>
      <c r="I244" s="4">
        <f>IFERROR(__xludf.DUMMYFUNCTION("""COMPUTED_VALUE"""),47.0)</f>
        <v>47</v>
      </c>
      <c r="K244" s="6"/>
    </row>
    <row r="245">
      <c r="A245" s="3" t="s">
        <v>246</v>
      </c>
      <c r="B245" s="2">
        <v>238.0</v>
      </c>
      <c r="C245" s="4">
        <f t="shared" si="2"/>
        <v>47</v>
      </c>
      <c r="D245" s="4">
        <f t="shared" si="3"/>
        <v>3</v>
      </c>
      <c r="E245" s="4">
        <f>IFERROR(__xludf.DUMMYFUNCTION("SPLIT(A245,"" "")"),29.0)</f>
        <v>29</v>
      </c>
      <c r="F245" s="4">
        <f>IFERROR(__xludf.DUMMYFUNCTION("""COMPUTED_VALUE"""),96.0)</f>
        <v>96</v>
      </c>
      <c r="G245" s="4">
        <f>IFERROR(__xludf.DUMMYFUNCTION("""COMPUTED_VALUE"""),51.0)</f>
        <v>51</v>
      </c>
      <c r="H245" s="4">
        <f>IFERROR(__xludf.DUMMYFUNCTION("""COMPUTED_VALUE"""),17.0)</f>
        <v>17</v>
      </c>
      <c r="I245" s="4">
        <f>IFERROR(__xludf.DUMMYFUNCTION("""COMPUTED_VALUE"""),71.0)</f>
        <v>71</v>
      </c>
    </row>
    <row r="246">
      <c r="A246" s="3" t="s">
        <v>247</v>
      </c>
      <c r="B246" s="2">
        <v>239.0</v>
      </c>
      <c r="C246" s="4">
        <f t="shared" si="2"/>
        <v>47</v>
      </c>
      <c r="D246" s="4">
        <f t="shared" si="3"/>
        <v>4</v>
      </c>
      <c r="E246" s="4">
        <f>IFERROR(__xludf.DUMMYFUNCTION("SPLIT(A246,"" "")"),90.0)</f>
        <v>90</v>
      </c>
      <c r="F246" s="4">
        <f>IFERROR(__xludf.DUMMYFUNCTION("""COMPUTED_VALUE"""),5.0)</f>
        <v>5</v>
      </c>
      <c r="G246" s="4">
        <f>IFERROR(__xludf.DUMMYFUNCTION("""COMPUTED_VALUE"""),69.0)</f>
        <v>69</v>
      </c>
      <c r="H246" s="4">
        <f>IFERROR(__xludf.DUMMYFUNCTION("""COMPUTED_VALUE"""),54.0)</f>
        <v>54</v>
      </c>
      <c r="I246" s="4">
        <f>IFERROR(__xludf.DUMMYFUNCTION("""COMPUTED_VALUE"""),61.0)</f>
        <v>61</v>
      </c>
    </row>
    <row r="247">
      <c r="A247" s="3" t="s">
        <v>248</v>
      </c>
      <c r="B247" s="2">
        <v>240.0</v>
      </c>
      <c r="C247" s="4">
        <f t="shared" si="2"/>
        <v>48</v>
      </c>
      <c r="D247" s="4">
        <f t="shared" si="3"/>
        <v>0</v>
      </c>
      <c r="E247" s="4">
        <f>IFERROR(__xludf.DUMMYFUNCTION("SPLIT(A247,"" "")"),90.0)</f>
        <v>90</v>
      </c>
      <c r="F247" s="4">
        <f>IFERROR(__xludf.DUMMYFUNCTION("""COMPUTED_VALUE"""),59.0)</f>
        <v>59</v>
      </c>
      <c r="G247" s="4">
        <f>IFERROR(__xludf.DUMMYFUNCTION("""COMPUTED_VALUE"""),93.0)</f>
        <v>93</v>
      </c>
      <c r="H247" s="4">
        <f>IFERROR(__xludf.DUMMYFUNCTION("""COMPUTED_VALUE"""),99.0)</f>
        <v>99</v>
      </c>
      <c r="I247" s="4">
        <f>IFERROR(__xludf.DUMMYFUNCTION("""COMPUTED_VALUE"""),34.0)</f>
        <v>34</v>
      </c>
      <c r="K247" s="5" t="b">
        <f>BINGO(E247:I251,$K$6)</f>
        <v>0</v>
      </c>
      <c r="L247" s="5" t="b">
        <f t="shared" ref="L247:DF247" si="99">OR(K247, BINGO($E247:$I251,$K$6:L$6))</f>
        <v>0</v>
      </c>
      <c r="M247" s="5" t="b">
        <f t="shared" si="99"/>
        <v>0</v>
      </c>
      <c r="N247" s="5" t="b">
        <f t="shared" si="99"/>
        <v>0</v>
      </c>
      <c r="O247" s="5" t="b">
        <f t="shared" si="99"/>
        <v>0</v>
      </c>
      <c r="P247" s="5" t="b">
        <f t="shared" si="99"/>
        <v>0</v>
      </c>
      <c r="Q247" s="5" t="b">
        <f t="shared" si="99"/>
        <v>0</v>
      </c>
      <c r="R247" s="5" t="b">
        <f t="shared" si="99"/>
        <v>0</v>
      </c>
      <c r="S247" s="5" t="b">
        <f t="shared" si="99"/>
        <v>0</v>
      </c>
      <c r="T247" s="5" t="b">
        <f t="shared" si="99"/>
        <v>0</v>
      </c>
      <c r="U247" s="5" t="b">
        <f t="shared" si="99"/>
        <v>0</v>
      </c>
      <c r="V247" s="5" t="b">
        <f t="shared" si="99"/>
        <v>0</v>
      </c>
      <c r="W247" s="5" t="b">
        <f t="shared" si="99"/>
        <v>0</v>
      </c>
      <c r="X247" s="5" t="b">
        <f t="shared" si="99"/>
        <v>0</v>
      </c>
      <c r="Y247" s="5" t="b">
        <f t="shared" si="99"/>
        <v>0</v>
      </c>
      <c r="Z247" s="5" t="b">
        <f t="shared" si="99"/>
        <v>0</v>
      </c>
      <c r="AA247" s="5" t="b">
        <f t="shared" si="99"/>
        <v>0</v>
      </c>
      <c r="AB247" s="5" t="b">
        <f t="shared" si="99"/>
        <v>0</v>
      </c>
      <c r="AC247" s="5" t="b">
        <f t="shared" si="99"/>
        <v>0</v>
      </c>
      <c r="AD247" s="5" t="b">
        <f t="shared" si="99"/>
        <v>0</v>
      </c>
      <c r="AE247" s="5" t="b">
        <f t="shared" si="99"/>
        <v>0</v>
      </c>
      <c r="AF247" s="5" t="b">
        <f t="shared" si="99"/>
        <v>0</v>
      </c>
      <c r="AG247" s="5" t="b">
        <f t="shared" si="99"/>
        <v>0</v>
      </c>
      <c r="AH247" s="5" t="b">
        <f t="shared" si="99"/>
        <v>0</v>
      </c>
      <c r="AI247" s="5" t="b">
        <f t="shared" si="99"/>
        <v>0</v>
      </c>
      <c r="AJ247" s="5" t="b">
        <f t="shared" si="99"/>
        <v>0</v>
      </c>
      <c r="AK247" s="5" t="b">
        <f t="shared" si="99"/>
        <v>0</v>
      </c>
      <c r="AL247" s="5" t="b">
        <f t="shared" si="99"/>
        <v>0</v>
      </c>
      <c r="AM247" s="5" t="b">
        <f t="shared" si="99"/>
        <v>0</v>
      </c>
      <c r="AN247" s="5" t="b">
        <f t="shared" si="99"/>
        <v>0</v>
      </c>
      <c r="AO247" s="5" t="b">
        <f t="shared" si="99"/>
        <v>0</v>
      </c>
      <c r="AP247" s="5" t="b">
        <f t="shared" si="99"/>
        <v>0</v>
      </c>
      <c r="AQ247" s="5" t="b">
        <f t="shared" si="99"/>
        <v>0</v>
      </c>
      <c r="AR247" s="5" t="b">
        <f t="shared" si="99"/>
        <v>0</v>
      </c>
      <c r="AS247" s="5" t="b">
        <f t="shared" si="99"/>
        <v>0</v>
      </c>
      <c r="AT247" s="5" t="b">
        <f t="shared" si="99"/>
        <v>0</v>
      </c>
      <c r="AU247" s="5" t="b">
        <f t="shared" si="99"/>
        <v>0</v>
      </c>
      <c r="AV247" s="5" t="b">
        <f t="shared" si="99"/>
        <v>0</v>
      </c>
      <c r="AW247" s="5" t="b">
        <f t="shared" si="99"/>
        <v>0</v>
      </c>
      <c r="AX247" s="5" t="b">
        <f t="shared" si="99"/>
        <v>0</v>
      </c>
      <c r="AY247" s="5" t="b">
        <f t="shared" si="99"/>
        <v>0</v>
      </c>
      <c r="AZ247" s="5" t="b">
        <f t="shared" si="99"/>
        <v>0</v>
      </c>
      <c r="BA247" s="5" t="b">
        <f t="shared" si="99"/>
        <v>0</v>
      </c>
      <c r="BB247" s="5" t="b">
        <f t="shared" si="99"/>
        <v>0</v>
      </c>
      <c r="BC247" s="5" t="b">
        <f t="shared" si="99"/>
        <v>0</v>
      </c>
      <c r="BD247" s="5" t="b">
        <f t="shared" si="99"/>
        <v>0</v>
      </c>
      <c r="BE247" s="5" t="b">
        <f t="shared" si="99"/>
        <v>0</v>
      </c>
      <c r="BF247" s="5" t="b">
        <f t="shared" si="99"/>
        <v>0</v>
      </c>
      <c r="BG247" s="5" t="b">
        <f t="shared" si="99"/>
        <v>0</v>
      </c>
      <c r="BH247" s="5" t="b">
        <f t="shared" si="99"/>
        <v>0</v>
      </c>
      <c r="BI247" s="5" t="b">
        <f t="shared" si="99"/>
        <v>0</v>
      </c>
      <c r="BJ247" s="5" t="b">
        <f t="shared" si="99"/>
        <v>0</v>
      </c>
      <c r="BK247" s="5" t="b">
        <f t="shared" si="99"/>
        <v>0</v>
      </c>
      <c r="BL247" s="5" t="b">
        <f t="shared" si="99"/>
        <v>0</v>
      </c>
      <c r="BM247" s="5" t="b">
        <f t="shared" si="99"/>
        <v>0</v>
      </c>
      <c r="BN247" s="5" t="b">
        <f t="shared" si="99"/>
        <v>0</v>
      </c>
      <c r="BO247" s="5" t="b">
        <f t="shared" si="99"/>
        <v>0</v>
      </c>
      <c r="BP247" s="5" t="b">
        <f t="shared" si="99"/>
        <v>0</v>
      </c>
      <c r="BQ247" s="5" t="b">
        <f t="shared" si="99"/>
        <v>0</v>
      </c>
      <c r="BR247" s="5" t="b">
        <f t="shared" si="99"/>
        <v>0</v>
      </c>
      <c r="BS247" s="5" t="b">
        <f t="shared" si="99"/>
        <v>0</v>
      </c>
      <c r="BT247" s="5" t="b">
        <f t="shared" si="99"/>
        <v>0</v>
      </c>
      <c r="BU247" s="5" t="b">
        <f t="shared" si="99"/>
        <v>0</v>
      </c>
      <c r="BV247" s="5" t="b">
        <f t="shared" si="99"/>
        <v>1</v>
      </c>
      <c r="BW247" s="5" t="b">
        <f t="shared" si="99"/>
        <v>1</v>
      </c>
      <c r="BX247" s="5" t="b">
        <f t="shared" si="99"/>
        <v>1</v>
      </c>
      <c r="BY247" s="5" t="b">
        <f t="shared" si="99"/>
        <v>1</v>
      </c>
      <c r="BZ247" s="5" t="b">
        <f t="shared" si="99"/>
        <v>1</v>
      </c>
      <c r="CA247" s="5" t="b">
        <f t="shared" si="99"/>
        <v>1</v>
      </c>
      <c r="CB247" s="5" t="b">
        <f t="shared" si="99"/>
        <v>1</v>
      </c>
      <c r="CC247" s="5" t="b">
        <f t="shared" si="99"/>
        <v>1</v>
      </c>
      <c r="CD247" s="5" t="b">
        <f t="shared" si="99"/>
        <v>1</v>
      </c>
      <c r="CE247" s="5" t="b">
        <f t="shared" si="99"/>
        <v>1</v>
      </c>
      <c r="CF247" s="5" t="b">
        <f t="shared" si="99"/>
        <v>1</v>
      </c>
      <c r="CG247" s="5" t="b">
        <f t="shared" si="99"/>
        <v>1</v>
      </c>
      <c r="CH247" s="5" t="b">
        <f t="shared" si="99"/>
        <v>1</v>
      </c>
      <c r="CI247" s="5" t="b">
        <f t="shared" si="99"/>
        <v>1</v>
      </c>
      <c r="CJ247" s="5" t="b">
        <f t="shared" si="99"/>
        <v>1</v>
      </c>
      <c r="CK247" s="5" t="b">
        <f t="shared" si="99"/>
        <v>1</v>
      </c>
      <c r="CL247" s="5" t="b">
        <f t="shared" si="99"/>
        <v>1</v>
      </c>
      <c r="CM247" s="5" t="b">
        <f t="shared" si="99"/>
        <v>1</v>
      </c>
      <c r="CN247" s="5" t="b">
        <f t="shared" si="99"/>
        <v>1</v>
      </c>
      <c r="CO247" s="5" t="b">
        <f t="shared" si="99"/>
        <v>1</v>
      </c>
      <c r="CP247" s="5" t="b">
        <f t="shared" si="99"/>
        <v>1</v>
      </c>
      <c r="CQ247" s="5" t="b">
        <f t="shared" si="99"/>
        <v>1</v>
      </c>
      <c r="CR247" s="5" t="b">
        <f t="shared" si="99"/>
        <v>1</v>
      </c>
      <c r="CS247" s="5" t="b">
        <f t="shared" si="99"/>
        <v>1</v>
      </c>
      <c r="CT247" s="5" t="b">
        <f t="shared" si="99"/>
        <v>1</v>
      </c>
      <c r="CU247" s="5" t="b">
        <f t="shared" si="99"/>
        <v>1</v>
      </c>
      <c r="CV247" s="5" t="b">
        <f t="shared" si="99"/>
        <v>1</v>
      </c>
      <c r="CW247" s="5" t="b">
        <f t="shared" si="99"/>
        <v>1</v>
      </c>
      <c r="CX247" s="5" t="b">
        <f t="shared" si="99"/>
        <v>1</v>
      </c>
      <c r="CY247" s="5" t="b">
        <f t="shared" si="99"/>
        <v>1</v>
      </c>
      <c r="CZ247" s="5" t="b">
        <f t="shared" si="99"/>
        <v>1</v>
      </c>
      <c r="DA247" s="5" t="b">
        <f t="shared" si="99"/>
        <v>1</v>
      </c>
      <c r="DB247" s="5" t="b">
        <f t="shared" si="99"/>
        <v>1</v>
      </c>
      <c r="DC247" s="5" t="b">
        <f t="shared" si="99"/>
        <v>1</v>
      </c>
      <c r="DD247" s="5" t="b">
        <f t="shared" si="99"/>
        <v>1</v>
      </c>
      <c r="DE247" s="5" t="b">
        <f t="shared" si="99"/>
        <v>1</v>
      </c>
      <c r="DF247" s="5" t="b">
        <f t="shared" si="99"/>
        <v>1</v>
      </c>
    </row>
    <row r="248">
      <c r="A248" s="3" t="s">
        <v>249</v>
      </c>
      <c r="B248" s="2">
        <v>241.0</v>
      </c>
      <c r="C248" s="4">
        <f t="shared" si="2"/>
        <v>48</v>
      </c>
      <c r="D248" s="4">
        <f t="shared" si="3"/>
        <v>1</v>
      </c>
      <c r="E248" s="4">
        <f>IFERROR(__xludf.DUMMYFUNCTION("SPLIT(A248,"" "")"),85.0)</f>
        <v>85</v>
      </c>
      <c r="F248" s="4">
        <f>IFERROR(__xludf.DUMMYFUNCTION("""COMPUTED_VALUE"""),39.0)</f>
        <v>39</v>
      </c>
      <c r="G248" s="4">
        <f>IFERROR(__xludf.DUMMYFUNCTION("""COMPUTED_VALUE"""),52.0)</f>
        <v>52</v>
      </c>
      <c r="H248" s="4">
        <f>IFERROR(__xludf.DUMMYFUNCTION("""COMPUTED_VALUE"""),16.0)</f>
        <v>16</v>
      </c>
      <c r="I248" s="4">
        <f>IFERROR(__xludf.DUMMYFUNCTION("""COMPUTED_VALUE"""),20.0)</f>
        <v>20</v>
      </c>
      <c r="K248" s="4" t="str">
        <f>IF(K247,SUMOFUNMARKED(E247:I251,$K$6)*LASTCALLED($K$6),)</f>
        <v/>
      </c>
      <c r="L248" s="4" t="str">
        <f t="shared" ref="L248:DF248" si="100">IF(AND(L247,NOT(K247)),SUMOFUNMARKED($E247:$I251,$K$6:L$6)*LASTCALLED($K$6:L$6),)</f>
        <v/>
      </c>
      <c r="M248" s="4" t="str">
        <f t="shared" si="100"/>
        <v/>
      </c>
      <c r="N248" s="4" t="str">
        <f t="shared" si="100"/>
        <v/>
      </c>
      <c r="O248" s="4" t="str">
        <f t="shared" si="100"/>
        <v/>
      </c>
      <c r="P248" s="4" t="str">
        <f t="shared" si="100"/>
        <v/>
      </c>
      <c r="Q248" s="4" t="str">
        <f t="shared" si="100"/>
        <v/>
      </c>
      <c r="R248" s="4" t="str">
        <f t="shared" si="100"/>
        <v/>
      </c>
      <c r="S248" s="4" t="str">
        <f t="shared" si="100"/>
        <v/>
      </c>
      <c r="T248" s="4" t="str">
        <f t="shared" si="100"/>
        <v/>
      </c>
      <c r="U248" s="4" t="str">
        <f t="shared" si="100"/>
        <v/>
      </c>
      <c r="V248" s="4" t="str">
        <f t="shared" si="100"/>
        <v/>
      </c>
      <c r="W248" s="4" t="str">
        <f t="shared" si="100"/>
        <v/>
      </c>
      <c r="X248" s="4" t="str">
        <f t="shared" si="100"/>
        <v/>
      </c>
      <c r="Y248" s="4" t="str">
        <f t="shared" si="100"/>
        <v/>
      </c>
      <c r="Z248" s="4" t="str">
        <f t="shared" si="100"/>
        <v/>
      </c>
      <c r="AA248" s="4" t="str">
        <f t="shared" si="100"/>
        <v/>
      </c>
      <c r="AB248" s="4" t="str">
        <f t="shared" si="100"/>
        <v/>
      </c>
      <c r="AC248" s="4" t="str">
        <f t="shared" si="100"/>
        <v/>
      </c>
      <c r="AD248" s="4" t="str">
        <f t="shared" si="100"/>
        <v/>
      </c>
      <c r="AE248" s="4" t="str">
        <f t="shared" si="100"/>
        <v/>
      </c>
      <c r="AF248" s="4" t="str">
        <f t="shared" si="100"/>
        <v/>
      </c>
      <c r="AG248" s="4" t="str">
        <f t="shared" si="100"/>
        <v/>
      </c>
      <c r="AH248" s="4" t="str">
        <f t="shared" si="100"/>
        <v/>
      </c>
      <c r="AI248" s="4" t="str">
        <f t="shared" si="100"/>
        <v/>
      </c>
      <c r="AJ248" s="4" t="str">
        <f t="shared" si="100"/>
        <v/>
      </c>
      <c r="AK248" s="4" t="str">
        <f t="shared" si="100"/>
        <v/>
      </c>
      <c r="AL248" s="4" t="str">
        <f t="shared" si="100"/>
        <v/>
      </c>
      <c r="AM248" s="4" t="str">
        <f t="shared" si="100"/>
        <v/>
      </c>
      <c r="AN248" s="4" t="str">
        <f t="shared" si="100"/>
        <v/>
      </c>
      <c r="AO248" s="4" t="str">
        <f t="shared" si="100"/>
        <v/>
      </c>
      <c r="AP248" s="4" t="str">
        <f t="shared" si="100"/>
        <v/>
      </c>
      <c r="AQ248" s="4" t="str">
        <f t="shared" si="100"/>
        <v/>
      </c>
      <c r="AR248" s="4" t="str">
        <f t="shared" si="100"/>
        <v/>
      </c>
      <c r="AS248" s="4" t="str">
        <f t="shared" si="100"/>
        <v/>
      </c>
      <c r="AT248" s="4" t="str">
        <f t="shared" si="100"/>
        <v/>
      </c>
      <c r="AU248" s="4" t="str">
        <f t="shared" si="100"/>
        <v/>
      </c>
      <c r="AV248" s="4" t="str">
        <f t="shared" si="100"/>
        <v/>
      </c>
      <c r="AW248" s="4" t="str">
        <f t="shared" si="100"/>
        <v/>
      </c>
      <c r="AX248" s="4" t="str">
        <f t="shared" si="100"/>
        <v/>
      </c>
      <c r="AY248" s="4" t="str">
        <f t="shared" si="100"/>
        <v/>
      </c>
      <c r="AZ248" s="4" t="str">
        <f t="shared" si="100"/>
        <v/>
      </c>
      <c r="BA248" s="4" t="str">
        <f t="shared" si="100"/>
        <v/>
      </c>
      <c r="BB248" s="4" t="str">
        <f t="shared" si="100"/>
        <v/>
      </c>
      <c r="BC248" s="4" t="str">
        <f t="shared" si="100"/>
        <v/>
      </c>
      <c r="BD248" s="4" t="str">
        <f t="shared" si="100"/>
        <v/>
      </c>
      <c r="BE248" s="4" t="str">
        <f t="shared" si="100"/>
        <v/>
      </c>
      <c r="BF248" s="4" t="str">
        <f t="shared" si="100"/>
        <v/>
      </c>
      <c r="BG248" s="4" t="str">
        <f t="shared" si="100"/>
        <v/>
      </c>
      <c r="BH248" s="4" t="str">
        <f t="shared" si="100"/>
        <v/>
      </c>
      <c r="BI248" s="4" t="str">
        <f t="shared" si="100"/>
        <v/>
      </c>
      <c r="BJ248" s="4" t="str">
        <f t="shared" si="100"/>
        <v/>
      </c>
      <c r="BK248" s="4" t="str">
        <f t="shared" si="100"/>
        <v/>
      </c>
      <c r="BL248" s="4" t="str">
        <f t="shared" si="100"/>
        <v/>
      </c>
      <c r="BM248" s="4" t="str">
        <f t="shared" si="100"/>
        <v/>
      </c>
      <c r="BN248" s="4" t="str">
        <f t="shared" si="100"/>
        <v/>
      </c>
      <c r="BO248" s="4" t="str">
        <f t="shared" si="100"/>
        <v/>
      </c>
      <c r="BP248" s="4" t="str">
        <f t="shared" si="100"/>
        <v/>
      </c>
      <c r="BQ248" s="4" t="str">
        <f t="shared" si="100"/>
        <v/>
      </c>
      <c r="BR248" s="4" t="str">
        <f t="shared" si="100"/>
        <v/>
      </c>
      <c r="BS248" s="4" t="str">
        <f t="shared" si="100"/>
        <v/>
      </c>
      <c r="BT248" s="4" t="str">
        <f t="shared" si="100"/>
        <v/>
      </c>
      <c r="BU248" s="4" t="str">
        <f t="shared" si="100"/>
        <v/>
      </c>
      <c r="BV248" s="4">
        <f t="shared" si="100"/>
        <v>16250</v>
      </c>
      <c r="BW248" s="4" t="str">
        <f t="shared" si="100"/>
        <v/>
      </c>
      <c r="BX248" s="4" t="str">
        <f t="shared" si="100"/>
        <v/>
      </c>
      <c r="BY248" s="4" t="str">
        <f t="shared" si="100"/>
        <v/>
      </c>
      <c r="BZ248" s="4" t="str">
        <f t="shared" si="100"/>
        <v/>
      </c>
      <c r="CA248" s="4" t="str">
        <f t="shared" si="100"/>
        <v/>
      </c>
      <c r="CB248" s="4" t="str">
        <f t="shared" si="100"/>
        <v/>
      </c>
      <c r="CC248" s="4" t="str">
        <f t="shared" si="100"/>
        <v/>
      </c>
      <c r="CD248" s="4" t="str">
        <f t="shared" si="100"/>
        <v/>
      </c>
      <c r="CE248" s="4" t="str">
        <f t="shared" si="100"/>
        <v/>
      </c>
      <c r="CF248" s="4" t="str">
        <f t="shared" si="100"/>
        <v/>
      </c>
      <c r="CG248" s="4" t="str">
        <f t="shared" si="100"/>
        <v/>
      </c>
      <c r="CH248" s="4" t="str">
        <f t="shared" si="100"/>
        <v/>
      </c>
      <c r="CI248" s="4" t="str">
        <f t="shared" si="100"/>
        <v/>
      </c>
      <c r="CJ248" s="4" t="str">
        <f t="shared" si="100"/>
        <v/>
      </c>
      <c r="CK248" s="4" t="str">
        <f t="shared" si="100"/>
        <v/>
      </c>
      <c r="CL248" s="4" t="str">
        <f t="shared" si="100"/>
        <v/>
      </c>
      <c r="CM248" s="4" t="str">
        <f t="shared" si="100"/>
        <v/>
      </c>
      <c r="CN248" s="4" t="str">
        <f t="shared" si="100"/>
        <v/>
      </c>
      <c r="CO248" s="4" t="str">
        <f t="shared" si="100"/>
        <v/>
      </c>
      <c r="CP248" s="4" t="str">
        <f t="shared" si="100"/>
        <v/>
      </c>
      <c r="CQ248" s="4" t="str">
        <f t="shared" si="100"/>
        <v/>
      </c>
      <c r="CR248" s="4" t="str">
        <f t="shared" si="100"/>
        <v/>
      </c>
      <c r="CS248" s="4" t="str">
        <f t="shared" si="100"/>
        <v/>
      </c>
      <c r="CT248" s="4" t="str">
        <f t="shared" si="100"/>
        <v/>
      </c>
      <c r="CU248" s="4" t="str">
        <f t="shared" si="100"/>
        <v/>
      </c>
      <c r="CV248" s="4" t="str">
        <f t="shared" si="100"/>
        <v/>
      </c>
      <c r="CW248" s="4" t="str">
        <f t="shared" si="100"/>
        <v/>
      </c>
      <c r="CX248" s="4" t="str">
        <f t="shared" si="100"/>
        <v/>
      </c>
      <c r="CY248" s="4" t="str">
        <f t="shared" si="100"/>
        <v/>
      </c>
      <c r="CZ248" s="4" t="str">
        <f t="shared" si="100"/>
        <v/>
      </c>
      <c r="DA248" s="4" t="str">
        <f t="shared" si="100"/>
        <v/>
      </c>
      <c r="DB248" s="4" t="str">
        <f t="shared" si="100"/>
        <v/>
      </c>
      <c r="DC248" s="4" t="str">
        <f t="shared" si="100"/>
        <v/>
      </c>
      <c r="DD248" s="4" t="str">
        <f t="shared" si="100"/>
        <v/>
      </c>
      <c r="DE248" s="4" t="str">
        <f t="shared" si="100"/>
        <v/>
      </c>
      <c r="DF248" s="4" t="str">
        <f t="shared" si="100"/>
        <v/>
      </c>
    </row>
    <row r="249">
      <c r="A249" s="3" t="s">
        <v>250</v>
      </c>
      <c r="B249" s="2">
        <v>242.0</v>
      </c>
      <c r="C249" s="4">
        <f t="shared" si="2"/>
        <v>48</v>
      </c>
      <c r="D249" s="4">
        <f t="shared" si="3"/>
        <v>2</v>
      </c>
      <c r="E249" s="4">
        <f>IFERROR(__xludf.DUMMYFUNCTION("SPLIT(A249,"" "")"),32.0)</f>
        <v>32</v>
      </c>
      <c r="F249" s="4">
        <f>IFERROR(__xludf.DUMMYFUNCTION("""COMPUTED_VALUE"""),66.0)</f>
        <v>66</v>
      </c>
      <c r="G249" s="4">
        <f>IFERROR(__xludf.DUMMYFUNCTION("""COMPUTED_VALUE"""),75.0)</f>
        <v>75</v>
      </c>
      <c r="H249" s="4">
        <f>IFERROR(__xludf.DUMMYFUNCTION("""COMPUTED_VALUE"""),35.0)</f>
        <v>35</v>
      </c>
      <c r="I249" s="4">
        <f>IFERROR(__xludf.DUMMYFUNCTION("""COMPUTED_VALUE"""),17.0)</f>
        <v>17</v>
      </c>
      <c r="K249" s="6"/>
    </row>
    <row r="250">
      <c r="A250" s="3" t="s">
        <v>251</v>
      </c>
      <c r="B250" s="2">
        <v>243.0</v>
      </c>
      <c r="C250" s="4">
        <f t="shared" si="2"/>
        <v>48</v>
      </c>
      <c r="D250" s="4">
        <f t="shared" si="3"/>
        <v>3</v>
      </c>
      <c r="E250" s="4">
        <f>IFERROR(__xludf.DUMMYFUNCTION("SPLIT(A250,"" "")"),38.0)</f>
        <v>38</v>
      </c>
      <c r="F250" s="4">
        <f>IFERROR(__xludf.DUMMYFUNCTION("""COMPUTED_VALUE"""),33.0)</f>
        <v>33</v>
      </c>
      <c r="G250" s="4">
        <f>IFERROR(__xludf.DUMMYFUNCTION("""COMPUTED_VALUE"""),84.0)</f>
        <v>84</v>
      </c>
      <c r="H250" s="4">
        <f>IFERROR(__xludf.DUMMYFUNCTION("""COMPUTED_VALUE"""),40.0)</f>
        <v>40</v>
      </c>
      <c r="I250" s="4">
        <f>IFERROR(__xludf.DUMMYFUNCTION("""COMPUTED_VALUE"""),89.0)</f>
        <v>89</v>
      </c>
    </row>
    <row r="251">
      <c r="A251" s="3" t="s">
        <v>252</v>
      </c>
      <c r="B251" s="2">
        <v>244.0</v>
      </c>
      <c r="C251" s="4">
        <f t="shared" si="2"/>
        <v>48</v>
      </c>
      <c r="D251" s="4">
        <f t="shared" si="3"/>
        <v>4</v>
      </c>
      <c r="E251" s="4">
        <f>IFERROR(__xludf.DUMMYFUNCTION("SPLIT(A251,"" "")"),91.0)</f>
        <v>91</v>
      </c>
      <c r="F251" s="4">
        <f>IFERROR(__xludf.DUMMYFUNCTION("""COMPUTED_VALUE"""),77.0)</f>
        <v>77</v>
      </c>
      <c r="G251" s="4">
        <f>IFERROR(__xludf.DUMMYFUNCTION("""COMPUTED_VALUE"""),26.0)</f>
        <v>26</v>
      </c>
      <c r="H251" s="4">
        <f>IFERROR(__xludf.DUMMYFUNCTION("""COMPUTED_VALUE"""),86.0)</f>
        <v>86</v>
      </c>
      <c r="I251" s="4">
        <f>IFERROR(__xludf.DUMMYFUNCTION("""COMPUTED_VALUE"""),54.0)</f>
        <v>54</v>
      </c>
    </row>
    <row r="252">
      <c r="A252" s="3" t="s">
        <v>253</v>
      </c>
      <c r="B252" s="2">
        <v>245.0</v>
      </c>
      <c r="C252" s="4">
        <f t="shared" si="2"/>
        <v>49</v>
      </c>
      <c r="D252" s="4">
        <f t="shared" si="3"/>
        <v>0</v>
      </c>
      <c r="E252" s="4">
        <f>IFERROR(__xludf.DUMMYFUNCTION("SPLIT(A252,"" "")"),2.0)</f>
        <v>2</v>
      </c>
      <c r="F252" s="4">
        <f>IFERROR(__xludf.DUMMYFUNCTION("""COMPUTED_VALUE"""),87.0)</f>
        <v>87</v>
      </c>
      <c r="G252" s="4">
        <f>IFERROR(__xludf.DUMMYFUNCTION("""COMPUTED_VALUE"""),96.0)</f>
        <v>96</v>
      </c>
      <c r="H252" s="4">
        <f>IFERROR(__xludf.DUMMYFUNCTION("""COMPUTED_VALUE"""),34.0)</f>
        <v>34</v>
      </c>
      <c r="I252" s="4">
        <f>IFERROR(__xludf.DUMMYFUNCTION("""COMPUTED_VALUE"""),28.0)</f>
        <v>28</v>
      </c>
      <c r="K252" s="5" t="b">
        <f>BINGO(E252:I256,$K$6)</f>
        <v>0</v>
      </c>
      <c r="L252" s="5" t="b">
        <f t="shared" ref="L252:DF252" si="101">OR(K252, BINGO($E252:$I256,$K$6:L$6))</f>
        <v>0</v>
      </c>
      <c r="M252" s="5" t="b">
        <f t="shared" si="101"/>
        <v>0</v>
      </c>
      <c r="N252" s="5" t="b">
        <f t="shared" si="101"/>
        <v>0</v>
      </c>
      <c r="O252" s="5" t="b">
        <f t="shared" si="101"/>
        <v>0</v>
      </c>
      <c r="P252" s="5" t="b">
        <f t="shared" si="101"/>
        <v>0</v>
      </c>
      <c r="Q252" s="5" t="b">
        <f t="shared" si="101"/>
        <v>0</v>
      </c>
      <c r="R252" s="5" t="b">
        <f t="shared" si="101"/>
        <v>0</v>
      </c>
      <c r="S252" s="5" t="b">
        <f t="shared" si="101"/>
        <v>0</v>
      </c>
      <c r="T252" s="5" t="b">
        <f t="shared" si="101"/>
        <v>0</v>
      </c>
      <c r="U252" s="5" t="b">
        <f t="shared" si="101"/>
        <v>0</v>
      </c>
      <c r="V252" s="5" t="b">
        <f t="shared" si="101"/>
        <v>0</v>
      </c>
      <c r="W252" s="5" t="b">
        <f t="shared" si="101"/>
        <v>0</v>
      </c>
      <c r="X252" s="5" t="b">
        <f t="shared" si="101"/>
        <v>0</v>
      </c>
      <c r="Y252" s="5" t="b">
        <f t="shared" si="101"/>
        <v>0</v>
      </c>
      <c r="Z252" s="5" t="b">
        <f t="shared" si="101"/>
        <v>0</v>
      </c>
      <c r="AA252" s="5" t="b">
        <f t="shared" si="101"/>
        <v>0</v>
      </c>
      <c r="AB252" s="5" t="b">
        <f t="shared" si="101"/>
        <v>0</v>
      </c>
      <c r="AC252" s="5" t="b">
        <f t="shared" si="101"/>
        <v>0</v>
      </c>
      <c r="AD252" s="5" t="b">
        <f t="shared" si="101"/>
        <v>0</v>
      </c>
      <c r="AE252" s="5" t="b">
        <f t="shared" si="101"/>
        <v>0</v>
      </c>
      <c r="AF252" s="5" t="b">
        <f t="shared" si="101"/>
        <v>0</v>
      </c>
      <c r="AG252" s="5" t="b">
        <f t="shared" si="101"/>
        <v>0</v>
      </c>
      <c r="AH252" s="5" t="b">
        <f t="shared" si="101"/>
        <v>1</v>
      </c>
      <c r="AI252" s="5" t="b">
        <f t="shared" si="101"/>
        <v>1</v>
      </c>
      <c r="AJ252" s="5" t="b">
        <f t="shared" si="101"/>
        <v>1</v>
      </c>
      <c r="AK252" s="5" t="b">
        <f t="shared" si="101"/>
        <v>1</v>
      </c>
      <c r="AL252" s="5" t="b">
        <f t="shared" si="101"/>
        <v>1</v>
      </c>
      <c r="AM252" s="5" t="b">
        <f t="shared" si="101"/>
        <v>1</v>
      </c>
      <c r="AN252" s="5" t="b">
        <f t="shared" si="101"/>
        <v>1</v>
      </c>
      <c r="AO252" s="5" t="b">
        <f t="shared" si="101"/>
        <v>1</v>
      </c>
      <c r="AP252" s="5" t="b">
        <f t="shared" si="101"/>
        <v>1</v>
      </c>
      <c r="AQ252" s="5" t="b">
        <f t="shared" si="101"/>
        <v>1</v>
      </c>
      <c r="AR252" s="5" t="b">
        <f t="shared" si="101"/>
        <v>1</v>
      </c>
      <c r="AS252" s="5" t="b">
        <f t="shared" si="101"/>
        <v>1</v>
      </c>
      <c r="AT252" s="5" t="b">
        <f t="shared" si="101"/>
        <v>1</v>
      </c>
      <c r="AU252" s="5" t="b">
        <f t="shared" si="101"/>
        <v>1</v>
      </c>
      <c r="AV252" s="5" t="b">
        <f t="shared" si="101"/>
        <v>1</v>
      </c>
      <c r="AW252" s="5" t="b">
        <f t="shared" si="101"/>
        <v>1</v>
      </c>
      <c r="AX252" s="5" t="b">
        <f t="shared" si="101"/>
        <v>1</v>
      </c>
      <c r="AY252" s="5" t="b">
        <f t="shared" si="101"/>
        <v>1</v>
      </c>
      <c r="AZ252" s="5" t="b">
        <f t="shared" si="101"/>
        <v>1</v>
      </c>
      <c r="BA252" s="5" t="b">
        <f t="shared" si="101"/>
        <v>1</v>
      </c>
      <c r="BB252" s="5" t="b">
        <f t="shared" si="101"/>
        <v>1</v>
      </c>
      <c r="BC252" s="5" t="b">
        <f t="shared" si="101"/>
        <v>1</v>
      </c>
      <c r="BD252" s="5" t="b">
        <f t="shared" si="101"/>
        <v>1</v>
      </c>
      <c r="BE252" s="5" t="b">
        <f t="shared" si="101"/>
        <v>1</v>
      </c>
      <c r="BF252" s="5" t="b">
        <f t="shared" si="101"/>
        <v>1</v>
      </c>
      <c r="BG252" s="5" t="b">
        <f t="shared" si="101"/>
        <v>1</v>
      </c>
      <c r="BH252" s="5" t="b">
        <f t="shared" si="101"/>
        <v>1</v>
      </c>
      <c r="BI252" s="5" t="b">
        <f t="shared" si="101"/>
        <v>1</v>
      </c>
      <c r="BJ252" s="5" t="b">
        <f t="shared" si="101"/>
        <v>1</v>
      </c>
      <c r="BK252" s="5" t="b">
        <f t="shared" si="101"/>
        <v>1</v>
      </c>
      <c r="BL252" s="5" t="b">
        <f t="shared" si="101"/>
        <v>1</v>
      </c>
      <c r="BM252" s="5" t="b">
        <f t="shared" si="101"/>
        <v>1</v>
      </c>
      <c r="BN252" s="5" t="b">
        <f t="shared" si="101"/>
        <v>1</v>
      </c>
      <c r="BO252" s="5" t="b">
        <f t="shared" si="101"/>
        <v>1</v>
      </c>
      <c r="BP252" s="5" t="b">
        <f t="shared" si="101"/>
        <v>1</v>
      </c>
      <c r="BQ252" s="5" t="b">
        <f t="shared" si="101"/>
        <v>1</v>
      </c>
      <c r="BR252" s="5" t="b">
        <f t="shared" si="101"/>
        <v>1</v>
      </c>
      <c r="BS252" s="5" t="b">
        <f t="shared" si="101"/>
        <v>1</v>
      </c>
      <c r="BT252" s="5" t="b">
        <f t="shared" si="101"/>
        <v>1</v>
      </c>
      <c r="BU252" s="5" t="b">
        <f t="shared" si="101"/>
        <v>1</v>
      </c>
      <c r="BV252" s="5" t="b">
        <f t="shared" si="101"/>
        <v>1</v>
      </c>
      <c r="BW252" s="5" t="b">
        <f t="shared" si="101"/>
        <v>1</v>
      </c>
      <c r="BX252" s="5" t="b">
        <f t="shared" si="101"/>
        <v>1</v>
      </c>
      <c r="BY252" s="5" t="b">
        <f t="shared" si="101"/>
        <v>1</v>
      </c>
      <c r="BZ252" s="5" t="b">
        <f t="shared" si="101"/>
        <v>1</v>
      </c>
      <c r="CA252" s="5" t="b">
        <f t="shared" si="101"/>
        <v>1</v>
      </c>
      <c r="CB252" s="5" t="b">
        <f t="shared" si="101"/>
        <v>1</v>
      </c>
      <c r="CC252" s="5" t="b">
        <f t="shared" si="101"/>
        <v>1</v>
      </c>
      <c r="CD252" s="5" t="b">
        <f t="shared" si="101"/>
        <v>1</v>
      </c>
      <c r="CE252" s="5" t="b">
        <f t="shared" si="101"/>
        <v>1</v>
      </c>
      <c r="CF252" s="5" t="b">
        <f t="shared" si="101"/>
        <v>1</v>
      </c>
      <c r="CG252" s="5" t="b">
        <f t="shared" si="101"/>
        <v>1</v>
      </c>
      <c r="CH252" s="5" t="b">
        <f t="shared" si="101"/>
        <v>1</v>
      </c>
      <c r="CI252" s="5" t="b">
        <f t="shared" si="101"/>
        <v>1</v>
      </c>
      <c r="CJ252" s="5" t="b">
        <f t="shared" si="101"/>
        <v>1</v>
      </c>
      <c r="CK252" s="5" t="b">
        <f t="shared" si="101"/>
        <v>1</v>
      </c>
      <c r="CL252" s="5" t="b">
        <f t="shared" si="101"/>
        <v>1</v>
      </c>
      <c r="CM252" s="5" t="b">
        <f t="shared" si="101"/>
        <v>1</v>
      </c>
      <c r="CN252" s="5" t="b">
        <f t="shared" si="101"/>
        <v>1</v>
      </c>
      <c r="CO252" s="5" t="b">
        <f t="shared" si="101"/>
        <v>1</v>
      </c>
      <c r="CP252" s="5" t="b">
        <f t="shared" si="101"/>
        <v>1</v>
      </c>
      <c r="CQ252" s="5" t="b">
        <f t="shared" si="101"/>
        <v>1</v>
      </c>
      <c r="CR252" s="5" t="b">
        <f t="shared" si="101"/>
        <v>1</v>
      </c>
      <c r="CS252" s="5" t="b">
        <f t="shared" si="101"/>
        <v>1</v>
      </c>
      <c r="CT252" s="5" t="b">
        <f t="shared" si="101"/>
        <v>1</v>
      </c>
      <c r="CU252" s="5" t="b">
        <f t="shared" si="101"/>
        <v>1</v>
      </c>
      <c r="CV252" s="5" t="b">
        <f t="shared" si="101"/>
        <v>1</v>
      </c>
      <c r="CW252" s="5" t="b">
        <f t="shared" si="101"/>
        <v>1</v>
      </c>
      <c r="CX252" s="5" t="b">
        <f t="shared" si="101"/>
        <v>1</v>
      </c>
      <c r="CY252" s="5" t="b">
        <f t="shared" si="101"/>
        <v>1</v>
      </c>
      <c r="CZ252" s="5" t="b">
        <f t="shared" si="101"/>
        <v>1</v>
      </c>
      <c r="DA252" s="5" t="b">
        <f t="shared" si="101"/>
        <v>1</v>
      </c>
      <c r="DB252" s="5" t="b">
        <f t="shared" si="101"/>
        <v>1</v>
      </c>
      <c r="DC252" s="5" t="b">
        <f t="shared" si="101"/>
        <v>1</v>
      </c>
      <c r="DD252" s="5" t="b">
        <f t="shared" si="101"/>
        <v>1</v>
      </c>
      <c r="DE252" s="5" t="b">
        <f t="shared" si="101"/>
        <v>1</v>
      </c>
      <c r="DF252" s="5" t="b">
        <f t="shared" si="101"/>
        <v>1</v>
      </c>
    </row>
    <row r="253">
      <c r="A253" s="3" t="s">
        <v>254</v>
      </c>
      <c r="B253" s="2">
        <v>246.0</v>
      </c>
      <c r="C253" s="4">
        <f t="shared" si="2"/>
        <v>49</v>
      </c>
      <c r="D253" s="4">
        <f t="shared" si="3"/>
        <v>1</v>
      </c>
      <c r="E253" s="4">
        <f>IFERROR(__xludf.DUMMYFUNCTION("SPLIT(A253,"" "")"),98.0)</f>
        <v>98</v>
      </c>
      <c r="F253" s="4">
        <f>IFERROR(__xludf.DUMMYFUNCTION("""COMPUTED_VALUE"""),74.0)</f>
        <v>74</v>
      </c>
      <c r="G253" s="4">
        <f>IFERROR(__xludf.DUMMYFUNCTION("""COMPUTED_VALUE"""),56.0)</f>
        <v>56</v>
      </c>
      <c r="H253" s="4">
        <f>IFERROR(__xludf.DUMMYFUNCTION("""COMPUTED_VALUE"""),17.0)</f>
        <v>17</v>
      </c>
      <c r="I253" s="4">
        <f>IFERROR(__xludf.DUMMYFUNCTION("""COMPUTED_VALUE"""),37.0)</f>
        <v>37</v>
      </c>
      <c r="K253" s="4" t="str">
        <f>IF(K252,SUMOFUNMARKED(E252:I256,$K$6)*LASTCALLED($K$6),)</f>
        <v/>
      </c>
      <c r="L253" s="4" t="str">
        <f t="shared" ref="L253:DF253" si="102">IF(AND(L252,NOT(K252)),SUMOFUNMARKED($E252:$I256,$K$6:L$6)*LASTCALLED($K$6:L$6),)</f>
        <v/>
      </c>
      <c r="M253" s="4" t="str">
        <f t="shared" si="102"/>
        <v/>
      </c>
      <c r="N253" s="4" t="str">
        <f t="shared" si="102"/>
        <v/>
      </c>
      <c r="O253" s="4" t="str">
        <f t="shared" si="102"/>
        <v/>
      </c>
      <c r="P253" s="4" t="str">
        <f t="shared" si="102"/>
        <v/>
      </c>
      <c r="Q253" s="4" t="str">
        <f t="shared" si="102"/>
        <v/>
      </c>
      <c r="R253" s="4" t="str">
        <f t="shared" si="102"/>
        <v/>
      </c>
      <c r="S253" s="4" t="str">
        <f t="shared" si="102"/>
        <v/>
      </c>
      <c r="T253" s="4" t="str">
        <f t="shared" si="102"/>
        <v/>
      </c>
      <c r="U253" s="4" t="str">
        <f t="shared" si="102"/>
        <v/>
      </c>
      <c r="V253" s="4" t="str">
        <f t="shared" si="102"/>
        <v/>
      </c>
      <c r="W253" s="4" t="str">
        <f t="shared" si="102"/>
        <v/>
      </c>
      <c r="X253" s="4" t="str">
        <f t="shared" si="102"/>
        <v/>
      </c>
      <c r="Y253" s="4" t="str">
        <f t="shared" si="102"/>
        <v/>
      </c>
      <c r="Z253" s="4" t="str">
        <f t="shared" si="102"/>
        <v/>
      </c>
      <c r="AA253" s="4" t="str">
        <f t="shared" si="102"/>
        <v/>
      </c>
      <c r="AB253" s="4" t="str">
        <f t="shared" si="102"/>
        <v/>
      </c>
      <c r="AC253" s="4" t="str">
        <f t="shared" si="102"/>
        <v/>
      </c>
      <c r="AD253" s="4" t="str">
        <f t="shared" si="102"/>
        <v/>
      </c>
      <c r="AE253" s="4" t="str">
        <f t="shared" si="102"/>
        <v/>
      </c>
      <c r="AF253" s="4" t="str">
        <f t="shared" si="102"/>
        <v/>
      </c>
      <c r="AG253" s="4" t="str">
        <f t="shared" si="102"/>
        <v/>
      </c>
      <c r="AH253" s="4">
        <f t="shared" si="102"/>
        <v>9930</v>
      </c>
      <c r="AI253" s="4" t="str">
        <f t="shared" si="102"/>
        <v/>
      </c>
      <c r="AJ253" s="4" t="str">
        <f t="shared" si="102"/>
        <v/>
      </c>
      <c r="AK253" s="4" t="str">
        <f t="shared" si="102"/>
        <v/>
      </c>
      <c r="AL253" s="4" t="str">
        <f t="shared" si="102"/>
        <v/>
      </c>
      <c r="AM253" s="4" t="str">
        <f t="shared" si="102"/>
        <v/>
      </c>
      <c r="AN253" s="4" t="str">
        <f t="shared" si="102"/>
        <v/>
      </c>
      <c r="AO253" s="4" t="str">
        <f t="shared" si="102"/>
        <v/>
      </c>
      <c r="AP253" s="4" t="str">
        <f t="shared" si="102"/>
        <v/>
      </c>
      <c r="AQ253" s="4" t="str">
        <f t="shared" si="102"/>
        <v/>
      </c>
      <c r="AR253" s="4" t="str">
        <f t="shared" si="102"/>
        <v/>
      </c>
      <c r="AS253" s="4" t="str">
        <f t="shared" si="102"/>
        <v/>
      </c>
      <c r="AT253" s="4" t="str">
        <f t="shared" si="102"/>
        <v/>
      </c>
      <c r="AU253" s="4" t="str">
        <f t="shared" si="102"/>
        <v/>
      </c>
      <c r="AV253" s="4" t="str">
        <f t="shared" si="102"/>
        <v/>
      </c>
      <c r="AW253" s="4" t="str">
        <f t="shared" si="102"/>
        <v/>
      </c>
      <c r="AX253" s="4" t="str">
        <f t="shared" si="102"/>
        <v/>
      </c>
      <c r="AY253" s="4" t="str">
        <f t="shared" si="102"/>
        <v/>
      </c>
      <c r="AZ253" s="4" t="str">
        <f t="shared" si="102"/>
        <v/>
      </c>
      <c r="BA253" s="4" t="str">
        <f t="shared" si="102"/>
        <v/>
      </c>
      <c r="BB253" s="4" t="str">
        <f t="shared" si="102"/>
        <v/>
      </c>
      <c r="BC253" s="4" t="str">
        <f t="shared" si="102"/>
        <v/>
      </c>
      <c r="BD253" s="4" t="str">
        <f t="shared" si="102"/>
        <v/>
      </c>
      <c r="BE253" s="4" t="str">
        <f t="shared" si="102"/>
        <v/>
      </c>
      <c r="BF253" s="4" t="str">
        <f t="shared" si="102"/>
        <v/>
      </c>
      <c r="BG253" s="4" t="str">
        <f t="shared" si="102"/>
        <v/>
      </c>
      <c r="BH253" s="4" t="str">
        <f t="shared" si="102"/>
        <v/>
      </c>
      <c r="BI253" s="4" t="str">
        <f t="shared" si="102"/>
        <v/>
      </c>
      <c r="BJ253" s="4" t="str">
        <f t="shared" si="102"/>
        <v/>
      </c>
      <c r="BK253" s="4" t="str">
        <f t="shared" si="102"/>
        <v/>
      </c>
      <c r="BL253" s="4" t="str">
        <f t="shared" si="102"/>
        <v/>
      </c>
      <c r="BM253" s="4" t="str">
        <f t="shared" si="102"/>
        <v/>
      </c>
      <c r="BN253" s="4" t="str">
        <f t="shared" si="102"/>
        <v/>
      </c>
      <c r="BO253" s="4" t="str">
        <f t="shared" si="102"/>
        <v/>
      </c>
      <c r="BP253" s="4" t="str">
        <f t="shared" si="102"/>
        <v/>
      </c>
      <c r="BQ253" s="4" t="str">
        <f t="shared" si="102"/>
        <v/>
      </c>
      <c r="BR253" s="4" t="str">
        <f t="shared" si="102"/>
        <v/>
      </c>
      <c r="BS253" s="4" t="str">
        <f t="shared" si="102"/>
        <v/>
      </c>
      <c r="BT253" s="4" t="str">
        <f t="shared" si="102"/>
        <v/>
      </c>
      <c r="BU253" s="4" t="str">
        <f t="shared" si="102"/>
        <v/>
      </c>
      <c r="BV253" s="4" t="str">
        <f t="shared" si="102"/>
        <v/>
      </c>
      <c r="BW253" s="4" t="str">
        <f t="shared" si="102"/>
        <v/>
      </c>
      <c r="BX253" s="4" t="str">
        <f t="shared" si="102"/>
        <v/>
      </c>
      <c r="BY253" s="4" t="str">
        <f t="shared" si="102"/>
        <v/>
      </c>
      <c r="BZ253" s="4" t="str">
        <f t="shared" si="102"/>
        <v/>
      </c>
      <c r="CA253" s="4" t="str">
        <f t="shared" si="102"/>
        <v/>
      </c>
      <c r="CB253" s="4" t="str">
        <f t="shared" si="102"/>
        <v/>
      </c>
      <c r="CC253" s="4" t="str">
        <f t="shared" si="102"/>
        <v/>
      </c>
      <c r="CD253" s="4" t="str">
        <f t="shared" si="102"/>
        <v/>
      </c>
      <c r="CE253" s="4" t="str">
        <f t="shared" si="102"/>
        <v/>
      </c>
      <c r="CF253" s="4" t="str">
        <f t="shared" si="102"/>
        <v/>
      </c>
      <c r="CG253" s="4" t="str">
        <f t="shared" si="102"/>
        <v/>
      </c>
      <c r="CH253" s="4" t="str">
        <f t="shared" si="102"/>
        <v/>
      </c>
      <c r="CI253" s="4" t="str">
        <f t="shared" si="102"/>
        <v/>
      </c>
      <c r="CJ253" s="4" t="str">
        <f t="shared" si="102"/>
        <v/>
      </c>
      <c r="CK253" s="4" t="str">
        <f t="shared" si="102"/>
        <v/>
      </c>
      <c r="CL253" s="4" t="str">
        <f t="shared" si="102"/>
        <v/>
      </c>
      <c r="CM253" s="4" t="str">
        <f t="shared" si="102"/>
        <v/>
      </c>
      <c r="CN253" s="4" t="str">
        <f t="shared" si="102"/>
        <v/>
      </c>
      <c r="CO253" s="4" t="str">
        <f t="shared" si="102"/>
        <v/>
      </c>
      <c r="CP253" s="4" t="str">
        <f t="shared" si="102"/>
        <v/>
      </c>
      <c r="CQ253" s="4" t="str">
        <f t="shared" si="102"/>
        <v/>
      </c>
      <c r="CR253" s="4" t="str">
        <f t="shared" si="102"/>
        <v/>
      </c>
      <c r="CS253" s="4" t="str">
        <f t="shared" si="102"/>
        <v/>
      </c>
      <c r="CT253" s="4" t="str">
        <f t="shared" si="102"/>
        <v/>
      </c>
      <c r="CU253" s="4" t="str">
        <f t="shared" si="102"/>
        <v/>
      </c>
      <c r="CV253" s="4" t="str">
        <f t="shared" si="102"/>
        <v/>
      </c>
      <c r="CW253" s="4" t="str">
        <f t="shared" si="102"/>
        <v/>
      </c>
      <c r="CX253" s="4" t="str">
        <f t="shared" si="102"/>
        <v/>
      </c>
      <c r="CY253" s="4" t="str">
        <f t="shared" si="102"/>
        <v/>
      </c>
      <c r="CZ253" s="4" t="str">
        <f t="shared" si="102"/>
        <v/>
      </c>
      <c r="DA253" s="4" t="str">
        <f t="shared" si="102"/>
        <v/>
      </c>
      <c r="DB253" s="4" t="str">
        <f t="shared" si="102"/>
        <v/>
      </c>
      <c r="DC253" s="4" t="str">
        <f t="shared" si="102"/>
        <v/>
      </c>
      <c r="DD253" s="4" t="str">
        <f t="shared" si="102"/>
        <v/>
      </c>
      <c r="DE253" s="4" t="str">
        <f t="shared" si="102"/>
        <v/>
      </c>
      <c r="DF253" s="4" t="str">
        <f t="shared" si="102"/>
        <v/>
      </c>
    </row>
    <row r="254">
      <c r="A254" s="3" t="s">
        <v>255</v>
      </c>
      <c r="B254" s="2">
        <v>247.0</v>
      </c>
      <c r="C254" s="4">
        <f t="shared" si="2"/>
        <v>49</v>
      </c>
      <c r="D254" s="4">
        <f t="shared" si="3"/>
        <v>2</v>
      </c>
      <c r="E254" s="4">
        <f>IFERROR(__xludf.DUMMYFUNCTION("SPLIT(A254,"" "")"),10.0)</f>
        <v>10</v>
      </c>
      <c r="F254" s="4">
        <f>IFERROR(__xludf.DUMMYFUNCTION("""COMPUTED_VALUE"""),62.0)</f>
        <v>62</v>
      </c>
      <c r="G254" s="4">
        <f>IFERROR(__xludf.DUMMYFUNCTION("""COMPUTED_VALUE"""),71.0)</f>
        <v>71</v>
      </c>
      <c r="H254" s="4">
        <f>IFERROR(__xludf.DUMMYFUNCTION("""COMPUTED_VALUE"""),89.0)</f>
        <v>89</v>
      </c>
      <c r="I254" s="4">
        <f>IFERROR(__xludf.DUMMYFUNCTION("""COMPUTED_VALUE"""),95.0)</f>
        <v>95</v>
      </c>
      <c r="K254" s="6"/>
    </row>
    <row r="255">
      <c r="A255" s="3" t="s">
        <v>256</v>
      </c>
      <c r="B255" s="2">
        <v>248.0</v>
      </c>
      <c r="C255" s="4">
        <f t="shared" si="2"/>
        <v>49</v>
      </c>
      <c r="D255" s="4">
        <f t="shared" si="3"/>
        <v>3</v>
      </c>
      <c r="E255" s="4">
        <f>IFERROR(__xludf.DUMMYFUNCTION("SPLIT(A255,"" "")"),6.0)</f>
        <v>6</v>
      </c>
      <c r="F255" s="4">
        <f>IFERROR(__xludf.DUMMYFUNCTION("""COMPUTED_VALUE"""),90.0)</f>
        <v>90</v>
      </c>
      <c r="G255" s="4">
        <f>IFERROR(__xludf.DUMMYFUNCTION("""COMPUTED_VALUE"""),5.0)</f>
        <v>5</v>
      </c>
      <c r="H255" s="4">
        <f>IFERROR(__xludf.DUMMYFUNCTION("""COMPUTED_VALUE"""),99.0)</f>
        <v>99</v>
      </c>
      <c r="I255" s="4">
        <f>IFERROR(__xludf.DUMMYFUNCTION("""COMPUTED_VALUE"""),92.0)</f>
        <v>92</v>
      </c>
    </row>
    <row r="256">
      <c r="A256" s="3" t="s">
        <v>257</v>
      </c>
      <c r="B256" s="2">
        <v>249.0</v>
      </c>
      <c r="C256" s="4">
        <f t="shared" si="2"/>
        <v>49</v>
      </c>
      <c r="D256" s="4">
        <f t="shared" si="3"/>
        <v>4</v>
      </c>
      <c r="E256" s="4">
        <f>IFERROR(__xludf.DUMMYFUNCTION("SPLIT(A256,"" "")"),39.0)</f>
        <v>39</v>
      </c>
      <c r="F256" s="4">
        <f>IFERROR(__xludf.DUMMYFUNCTION("""COMPUTED_VALUE"""),73.0)</f>
        <v>73</v>
      </c>
      <c r="G256" s="4">
        <f>IFERROR(__xludf.DUMMYFUNCTION("""COMPUTED_VALUE"""),55.0)</f>
        <v>55</v>
      </c>
      <c r="H256" s="4">
        <f>IFERROR(__xludf.DUMMYFUNCTION("""COMPUTED_VALUE"""),18.0)</f>
        <v>18</v>
      </c>
      <c r="I256" s="4">
        <f>IFERROR(__xludf.DUMMYFUNCTION("""COMPUTED_VALUE"""),8.0)</f>
        <v>8</v>
      </c>
    </row>
    <row r="257">
      <c r="A257" s="3" t="s">
        <v>258</v>
      </c>
      <c r="B257" s="2">
        <v>250.0</v>
      </c>
      <c r="C257" s="4">
        <f t="shared" si="2"/>
        <v>50</v>
      </c>
      <c r="D257" s="4">
        <f t="shared" si="3"/>
        <v>0</v>
      </c>
      <c r="E257" s="4">
        <f>IFERROR(__xludf.DUMMYFUNCTION("SPLIT(A257,"" "")"),87.0)</f>
        <v>87</v>
      </c>
      <c r="F257" s="4">
        <f>IFERROR(__xludf.DUMMYFUNCTION("""COMPUTED_VALUE"""),44.0)</f>
        <v>44</v>
      </c>
      <c r="G257" s="4">
        <f>IFERROR(__xludf.DUMMYFUNCTION("""COMPUTED_VALUE"""),72.0)</f>
        <v>72</v>
      </c>
      <c r="H257" s="4">
        <f>IFERROR(__xludf.DUMMYFUNCTION("""COMPUTED_VALUE"""),2.0)</f>
        <v>2</v>
      </c>
      <c r="I257" s="4">
        <f>IFERROR(__xludf.DUMMYFUNCTION("""COMPUTED_VALUE"""),45.0)</f>
        <v>45</v>
      </c>
      <c r="K257" s="5" t="b">
        <f>BINGO(E257:I261,$K$6)</f>
        <v>0</v>
      </c>
      <c r="L257" s="5" t="b">
        <f t="shared" ref="L257:DF257" si="103">OR(K257, BINGO($E257:$I261,$K$6:L$6))</f>
        <v>0</v>
      </c>
      <c r="M257" s="5" t="b">
        <f t="shared" si="103"/>
        <v>0</v>
      </c>
      <c r="N257" s="5" t="b">
        <f t="shared" si="103"/>
        <v>0</v>
      </c>
      <c r="O257" s="5" t="b">
        <f t="shared" si="103"/>
        <v>0</v>
      </c>
      <c r="P257" s="5" t="b">
        <f t="shared" si="103"/>
        <v>0</v>
      </c>
      <c r="Q257" s="5" t="b">
        <f t="shared" si="103"/>
        <v>0</v>
      </c>
      <c r="R257" s="5" t="b">
        <f t="shared" si="103"/>
        <v>0</v>
      </c>
      <c r="S257" s="5" t="b">
        <f t="shared" si="103"/>
        <v>0</v>
      </c>
      <c r="T257" s="5" t="b">
        <f t="shared" si="103"/>
        <v>0</v>
      </c>
      <c r="U257" s="5" t="b">
        <f t="shared" si="103"/>
        <v>0</v>
      </c>
      <c r="V257" s="5" t="b">
        <f t="shared" si="103"/>
        <v>0</v>
      </c>
      <c r="W257" s="5" t="b">
        <f t="shared" si="103"/>
        <v>0</v>
      </c>
      <c r="X257" s="5" t="b">
        <f t="shared" si="103"/>
        <v>0</v>
      </c>
      <c r="Y257" s="5" t="b">
        <f t="shared" si="103"/>
        <v>0</v>
      </c>
      <c r="Z257" s="5" t="b">
        <f t="shared" si="103"/>
        <v>0</v>
      </c>
      <c r="AA257" s="5" t="b">
        <f t="shared" si="103"/>
        <v>0</v>
      </c>
      <c r="AB257" s="5" t="b">
        <f t="shared" si="103"/>
        <v>0</v>
      </c>
      <c r="AC257" s="5" t="b">
        <f t="shared" si="103"/>
        <v>0</v>
      </c>
      <c r="AD257" s="5" t="b">
        <f t="shared" si="103"/>
        <v>0</v>
      </c>
      <c r="AE257" s="5" t="b">
        <f t="shared" si="103"/>
        <v>0</v>
      </c>
      <c r="AF257" s="5" t="b">
        <f t="shared" si="103"/>
        <v>0</v>
      </c>
      <c r="AG257" s="5" t="b">
        <f t="shared" si="103"/>
        <v>0</v>
      </c>
      <c r="AH257" s="5" t="b">
        <f t="shared" si="103"/>
        <v>0</v>
      </c>
      <c r="AI257" s="5" t="b">
        <f t="shared" si="103"/>
        <v>0</v>
      </c>
      <c r="AJ257" s="5" t="b">
        <f t="shared" si="103"/>
        <v>0</v>
      </c>
      <c r="AK257" s="5" t="b">
        <f t="shared" si="103"/>
        <v>0</v>
      </c>
      <c r="AL257" s="5" t="b">
        <f t="shared" si="103"/>
        <v>0</v>
      </c>
      <c r="AM257" s="5" t="b">
        <f t="shared" si="103"/>
        <v>0</v>
      </c>
      <c r="AN257" s="5" t="b">
        <f t="shared" si="103"/>
        <v>0</v>
      </c>
      <c r="AO257" s="5" t="b">
        <f t="shared" si="103"/>
        <v>0</v>
      </c>
      <c r="AP257" s="5" t="b">
        <f t="shared" si="103"/>
        <v>0</v>
      </c>
      <c r="AQ257" s="5" t="b">
        <f t="shared" si="103"/>
        <v>0</v>
      </c>
      <c r="AR257" s="5" t="b">
        <f t="shared" si="103"/>
        <v>0</v>
      </c>
      <c r="AS257" s="5" t="b">
        <f t="shared" si="103"/>
        <v>0</v>
      </c>
      <c r="AT257" s="5" t="b">
        <f t="shared" si="103"/>
        <v>0</v>
      </c>
      <c r="AU257" s="5" t="b">
        <f t="shared" si="103"/>
        <v>0</v>
      </c>
      <c r="AV257" s="5" t="b">
        <f t="shared" si="103"/>
        <v>0</v>
      </c>
      <c r="AW257" s="5" t="b">
        <f t="shared" si="103"/>
        <v>0</v>
      </c>
      <c r="AX257" s="5" t="b">
        <f t="shared" si="103"/>
        <v>0</v>
      </c>
      <c r="AY257" s="5" t="b">
        <f t="shared" si="103"/>
        <v>0</v>
      </c>
      <c r="AZ257" s="5" t="b">
        <f t="shared" si="103"/>
        <v>0</v>
      </c>
      <c r="BA257" s="5" t="b">
        <f t="shared" si="103"/>
        <v>0</v>
      </c>
      <c r="BB257" s="5" t="b">
        <f t="shared" si="103"/>
        <v>0</v>
      </c>
      <c r="BC257" s="5" t="b">
        <f t="shared" si="103"/>
        <v>0</v>
      </c>
      <c r="BD257" s="5" t="b">
        <f t="shared" si="103"/>
        <v>0</v>
      </c>
      <c r="BE257" s="5" t="b">
        <f t="shared" si="103"/>
        <v>0</v>
      </c>
      <c r="BF257" s="5" t="b">
        <f t="shared" si="103"/>
        <v>0</v>
      </c>
      <c r="BG257" s="5" t="b">
        <f t="shared" si="103"/>
        <v>0</v>
      </c>
      <c r="BH257" s="5" t="b">
        <f t="shared" si="103"/>
        <v>0</v>
      </c>
      <c r="BI257" s="5" t="b">
        <f t="shared" si="103"/>
        <v>0</v>
      </c>
      <c r="BJ257" s="5" t="b">
        <f t="shared" si="103"/>
        <v>0</v>
      </c>
      <c r="BK257" s="5" t="b">
        <f t="shared" si="103"/>
        <v>0</v>
      </c>
      <c r="BL257" s="5" t="b">
        <f t="shared" si="103"/>
        <v>0</v>
      </c>
      <c r="BM257" s="5" t="b">
        <f t="shared" si="103"/>
        <v>0</v>
      </c>
      <c r="BN257" s="5" t="b">
        <f t="shared" si="103"/>
        <v>0</v>
      </c>
      <c r="BO257" s="5" t="b">
        <f t="shared" si="103"/>
        <v>0</v>
      </c>
      <c r="BP257" s="5" t="b">
        <f t="shared" si="103"/>
        <v>0</v>
      </c>
      <c r="BQ257" s="5" t="b">
        <f t="shared" si="103"/>
        <v>0</v>
      </c>
      <c r="BR257" s="5" t="b">
        <f t="shared" si="103"/>
        <v>0</v>
      </c>
      <c r="BS257" s="5" t="b">
        <f t="shared" si="103"/>
        <v>0</v>
      </c>
      <c r="BT257" s="5" t="b">
        <f t="shared" si="103"/>
        <v>0</v>
      </c>
      <c r="BU257" s="5" t="b">
        <f t="shared" si="103"/>
        <v>0</v>
      </c>
      <c r="BV257" s="5" t="b">
        <f t="shared" si="103"/>
        <v>0</v>
      </c>
      <c r="BW257" s="5" t="b">
        <f t="shared" si="103"/>
        <v>0</v>
      </c>
      <c r="BX257" s="5" t="b">
        <f t="shared" si="103"/>
        <v>0</v>
      </c>
      <c r="BY257" s="5" t="b">
        <f t="shared" si="103"/>
        <v>1</v>
      </c>
      <c r="BZ257" s="5" t="b">
        <f t="shared" si="103"/>
        <v>1</v>
      </c>
      <c r="CA257" s="5" t="b">
        <f t="shared" si="103"/>
        <v>1</v>
      </c>
      <c r="CB257" s="5" t="b">
        <f t="shared" si="103"/>
        <v>1</v>
      </c>
      <c r="CC257" s="5" t="b">
        <f t="shared" si="103"/>
        <v>1</v>
      </c>
      <c r="CD257" s="5" t="b">
        <f t="shared" si="103"/>
        <v>1</v>
      </c>
      <c r="CE257" s="5" t="b">
        <f t="shared" si="103"/>
        <v>1</v>
      </c>
      <c r="CF257" s="5" t="b">
        <f t="shared" si="103"/>
        <v>1</v>
      </c>
      <c r="CG257" s="5" t="b">
        <f t="shared" si="103"/>
        <v>1</v>
      </c>
      <c r="CH257" s="5" t="b">
        <f t="shared" si="103"/>
        <v>1</v>
      </c>
      <c r="CI257" s="5" t="b">
        <f t="shared" si="103"/>
        <v>1</v>
      </c>
      <c r="CJ257" s="5" t="b">
        <f t="shared" si="103"/>
        <v>1</v>
      </c>
      <c r="CK257" s="5" t="b">
        <f t="shared" si="103"/>
        <v>1</v>
      </c>
      <c r="CL257" s="5" t="b">
        <f t="shared" si="103"/>
        <v>1</v>
      </c>
      <c r="CM257" s="5" t="b">
        <f t="shared" si="103"/>
        <v>1</v>
      </c>
      <c r="CN257" s="5" t="b">
        <f t="shared" si="103"/>
        <v>1</v>
      </c>
      <c r="CO257" s="5" t="b">
        <f t="shared" si="103"/>
        <v>1</v>
      </c>
      <c r="CP257" s="5" t="b">
        <f t="shared" si="103"/>
        <v>1</v>
      </c>
      <c r="CQ257" s="5" t="b">
        <f t="shared" si="103"/>
        <v>1</v>
      </c>
      <c r="CR257" s="5" t="b">
        <f t="shared" si="103"/>
        <v>1</v>
      </c>
      <c r="CS257" s="5" t="b">
        <f t="shared" si="103"/>
        <v>1</v>
      </c>
      <c r="CT257" s="5" t="b">
        <f t="shared" si="103"/>
        <v>1</v>
      </c>
      <c r="CU257" s="5" t="b">
        <f t="shared" si="103"/>
        <v>1</v>
      </c>
      <c r="CV257" s="5" t="b">
        <f t="shared" si="103"/>
        <v>1</v>
      </c>
      <c r="CW257" s="5" t="b">
        <f t="shared" si="103"/>
        <v>1</v>
      </c>
      <c r="CX257" s="5" t="b">
        <f t="shared" si="103"/>
        <v>1</v>
      </c>
      <c r="CY257" s="5" t="b">
        <f t="shared" si="103"/>
        <v>1</v>
      </c>
      <c r="CZ257" s="5" t="b">
        <f t="shared" si="103"/>
        <v>1</v>
      </c>
      <c r="DA257" s="5" t="b">
        <f t="shared" si="103"/>
        <v>1</v>
      </c>
      <c r="DB257" s="5" t="b">
        <f t="shared" si="103"/>
        <v>1</v>
      </c>
      <c r="DC257" s="5" t="b">
        <f t="shared" si="103"/>
        <v>1</v>
      </c>
      <c r="DD257" s="5" t="b">
        <f t="shared" si="103"/>
        <v>1</v>
      </c>
      <c r="DE257" s="5" t="b">
        <f t="shared" si="103"/>
        <v>1</v>
      </c>
      <c r="DF257" s="5" t="b">
        <f t="shared" si="103"/>
        <v>1</v>
      </c>
    </row>
    <row r="258">
      <c r="A258" s="3" t="s">
        <v>259</v>
      </c>
      <c r="B258" s="2">
        <v>251.0</v>
      </c>
      <c r="C258" s="4">
        <f t="shared" si="2"/>
        <v>50</v>
      </c>
      <c r="D258" s="4">
        <f t="shared" si="3"/>
        <v>1</v>
      </c>
      <c r="E258" s="4">
        <f>IFERROR(__xludf.DUMMYFUNCTION("SPLIT(A258,"" "")"),82.0)</f>
        <v>82</v>
      </c>
      <c r="F258" s="4">
        <f>IFERROR(__xludf.DUMMYFUNCTION("""COMPUTED_VALUE"""),78.0)</f>
        <v>78</v>
      </c>
      <c r="G258" s="4">
        <f>IFERROR(__xludf.DUMMYFUNCTION("""COMPUTED_VALUE"""),32.0)</f>
        <v>32</v>
      </c>
      <c r="H258" s="4">
        <f>IFERROR(__xludf.DUMMYFUNCTION("""COMPUTED_VALUE"""),64.0)</f>
        <v>64</v>
      </c>
      <c r="I258" s="4">
        <f>IFERROR(__xludf.DUMMYFUNCTION("""COMPUTED_VALUE"""),37.0)</f>
        <v>37</v>
      </c>
      <c r="K258" s="4" t="str">
        <f>IF(K257,SUMOFUNMARKED(E257:I261,$K$6)*LASTCALLED($K$6),)</f>
        <v/>
      </c>
      <c r="L258" s="4" t="str">
        <f t="shared" ref="L258:DF258" si="104">IF(AND(L257,NOT(K257)),SUMOFUNMARKED($E257:$I261,$K$6:L$6)*LASTCALLED($K$6:L$6),)</f>
        <v/>
      </c>
      <c r="M258" s="4" t="str">
        <f t="shared" si="104"/>
        <v/>
      </c>
      <c r="N258" s="4" t="str">
        <f t="shared" si="104"/>
        <v/>
      </c>
      <c r="O258" s="4" t="str">
        <f t="shared" si="104"/>
        <v/>
      </c>
      <c r="P258" s="4" t="str">
        <f t="shared" si="104"/>
        <v/>
      </c>
      <c r="Q258" s="4" t="str">
        <f t="shared" si="104"/>
        <v/>
      </c>
      <c r="R258" s="4" t="str">
        <f t="shared" si="104"/>
        <v/>
      </c>
      <c r="S258" s="4" t="str">
        <f t="shared" si="104"/>
        <v/>
      </c>
      <c r="T258" s="4" t="str">
        <f t="shared" si="104"/>
        <v/>
      </c>
      <c r="U258" s="4" t="str">
        <f t="shared" si="104"/>
        <v/>
      </c>
      <c r="V258" s="4" t="str">
        <f t="shared" si="104"/>
        <v/>
      </c>
      <c r="W258" s="4" t="str">
        <f t="shared" si="104"/>
        <v/>
      </c>
      <c r="X258" s="4" t="str">
        <f t="shared" si="104"/>
        <v/>
      </c>
      <c r="Y258" s="4" t="str">
        <f t="shared" si="104"/>
        <v/>
      </c>
      <c r="Z258" s="4" t="str">
        <f t="shared" si="104"/>
        <v/>
      </c>
      <c r="AA258" s="4" t="str">
        <f t="shared" si="104"/>
        <v/>
      </c>
      <c r="AB258" s="4" t="str">
        <f t="shared" si="104"/>
        <v/>
      </c>
      <c r="AC258" s="4" t="str">
        <f t="shared" si="104"/>
        <v/>
      </c>
      <c r="AD258" s="4" t="str">
        <f t="shared" si="104"/>
        <v/>
      </c>
      <c r="AE258" s="4" t="str">
        <f t="shared" si="104"/>
        <v/>
      </c>
      <c r="AF258" s="4" t="str">
        <f t="shared" si="104"/>
        <v/>
      </c>
      <c r="AG258" s="4" t="str">
        <f t="shared" si="104"/>
        <v/>
      </c>
      <c r="AH258" s="4" t="str">
        <f t="shared" si="104"/>
        <v/>
      </c>
      <c r="AI258" s="4" t="str">
        <f t="shared" si="104"/>
        <v/>
      </c>
      <c r="AJ258" s="4" t="str">
        <f t="shared" si="104"/>
        <v/>
      </c>
      <c r="AK258" s="4" t="str">
        <f t="shared" si="104"/>
        <v/>
      </c>
      <c r="AL258" s="4" t="str">
        <f t="shared" si="104"/>
        <v/>
      </c>
      <c r="AM258" s="4" t="str">
        <f t="shared" si="104"/>
        <v/>
      </c>
      <c r="AN258" s="4" t="str">
        <f t="shared" si="104"/>
        <v/>
      </c>
      <c r="AO258" s="4" t="str">
        <f t="shared" si="104"/>
        <v/>
      </c>
      <c r="AP258" s="4" t="str">
        <f t="shared" si="104"/>
        <v/>
      </c>
      <c r="AQ258" s="4" t="str">
        <f t="shared" si="104"/>
        <v/>
      </c>
      <c r="AR258" s="4" t="str">
        <f t="shared" si="104"/>
        <v/>
      </c>
      <c r="AS258" s="4" t="str">
        <f t="shared" si="104"/>
        <v/>
      </c>
      <c r="AT258" s="4" t="str">
        <f t="shared" si="104"/>
        <v/>
      </c>
      <c r="AU258" s="4" t="str">
        <f t="shared" si="104"/>
        <v/>
      </c>
      <c r="AV258" s="4" t="str">
        <f t="shared" si="104"/>
        <v/>
      </c>
      <c r="AW258" s="4" t="str">
        <f t="shared" si="104"/>
        <v/>
      </c>
      <c r="AX258" s="4" t="str">
        <f t="shared" si="104"/>
        <v/>
      </c>
      <c r="AY258" s="4" t="str">
        <f t="shared" si="104"/>
        <v/>
      </c>
      <c r="AZ258" s="4" t="str">
        <f t="shared" si="104"/>
        <v/>
      </c>
      <c r="BA258" s="4" t="str">
        <f t="shared" si="104"/>
        <v/>
      </c>
      <c r="BB258" s="4" t="str">
        <f t="shared" si="104"/>
        <v/>
      </c>
      <c r="BC258" s="4" t="str">
        <f t="shared" si="104"/>
        <v/>
      </c>
      <c r="BD258" s="4" t="str">
        <f t="shared" si="104"/>
        <v/>
      </c>
      <c r="BE258" s="4" t="str">
        <f t="shared" si="104"/>
        <v/>
      </c>
      <c r="BF258" s="4" t="str">
        <f t="shared" si="104"/>
        <v/>
      </c>
      <c r="BG258" s="4" t="str">
        <f t="shared" si="104"/>
        <v/>
      </c>
      <c r="BH258" s="4" t="str">
        <f t="shared" si="104"/>
        <v/>
      </c>
      <c r="BI258" s="4" t="str">
        <f t="shared" si="104"/>
        <v/>
      </c>
      <c r="BJ258" s="4" t="str">
        <f t="shared" si="104"/>
        <v/>
      </c>
      <c r="BK258" s="4" t="str">
        <f t="shared" si="104"/>
        <v/>
      </c>
      <c r="BL258" s="4" t="str">
        <f t="shared" si="104"/>
        <v/>
      </c>
      <c r="BM258" s="4" t="str">
        <f t="shared" si="104"/>
        <v/>
      </c>
      <c r="BN258" s="4" t="str">
        <f t="shared" si="104"/>
        <v/>
      </c>
      <c r="BO258" s="4" t="str">
        <f t="shared" si="104"/>
        <v/>
      </c>
      <c r="BP258" s="4" t="str">
        <f t="shared" si="104"/>
        <v/>
      </c>
      <c r="BQ258" s="4" t="str">
        <f t="shared" si="104"/>
        <v/>
      </c>
      <c r="BR258" s="4" t="str">
        <f t="shared" si="104"/>
        <v/>
      </c>
      <c r="BS258" s="4" t="str">
        <f t="shared" si="104"/>
        <v/>
      </c>
      <c r="BT258" s="4" t="str">
        <f t="shared" si="104"/>
        <v/>
      </c>
      <c r="BU258" s="4" t="str">
        <f t="shared" si="104"/>
        <v/>
      </c>
      <c r="BV258" s="4" t="str">
        <f t="shared" si="104"/>
        <v/>
      </c>
      <c r="BW258" s="4" t="str">
        <f t="shared" si="104"/>
        <v/>
      </c>
      <c r="BX258" s="4" t="str">
        <f t="shared" si="104"/>
        <v/>
      </c>
      <c r="BY258" s="4">
        <f t="shared" si="104"/>
        <v>41738</v>
      </c>
      <c r="BZ258" s="4" t="str">
        <f t="shared" si="104"/>
        <v/>
      </c>
      <c r="CA258" s="4" t="str">
        <f t="shared" si="104"/>
        <v/>
      </c>
      <c r="CB258" s="4" t="str">
        <f t="shared" si="104"/>
        <v/>
      </c>
      <c r="CC258" s="4" t="str">
        <f t="shared" si="104"/>
        <v/>
      </c>
      <c r="CD258" s="4" t="str">
        <f t="shared" si="104"/>
        <v/>
      </c>
      <c r="CE258" s="4" t="str">
        <f t="shared" si="104"/>
        <v/>
      </c>
      <c r="CF258" s="4" t="str">
        <f t="shared" si="104"/>
        <v/>
      </c>
      <c r="CG258" s="4" t="str">
        <f t="shared" si="104"/>
        <v/>
      </c>
      <c r="CH258" s="4" t="str">
        <f t="shared" si="104"/>
        <v/>
      </c>
      <c r="CI258" s="4" t="str">
        <f t="shared" si="104"/>
        <v/>
      </c>
      <c r="CJ258" s="4" t="str">
        <f t="shared" si="104"/>
        <v/>
      </c>
      <c r="CK258" s="4" t="str">
        <f t="shared" si="104"/>
        <v/>
      </c>
      <c r="CL258" s="4" t="str">
        <f t="shared" si="104"/>
        <v/>
      </c>
      <c r="CM258" s="4" t="str">
        <f t="shared" si="104"/>
        <v/>
      </c>
      <c r="CN258" s="4" t="str">
        <f t="shared" si="104"/>
        <v/>
      </c>
      <c r="CO258" s="4" t="str">
        <f t="shared" si="104"/>
        <v/>
      </c>
      <c r="CP258" s="4" t="str">
        <f t="shared" si="104"/>
        <v/>
      </c>
      <c r="CQ258" s="4" t="str">
        <f t="shared" si="104"/>
        <v/>
      </c>
      <c r="CR258" s="4" t="str">
        <f t="shared" si="104"/>
        <v/>
      </c>
      <c r="CS258" s="4" t="str">
        <f t="shared" si="104"/>
        <v/>
      </c>
      <c r="CT258" s="4" t="str">
        <f t="shared" si="104"/>
        <v/>
      </c>
      <c r="CU258" s="4" t="str">
        <f t="shared" si="104"/>
        <v/>
      </c>
      <c r="CV258" s="4" t="str">
        <f t="shared" si="104"/>
        <v/>
      </c>
      <c r="CW258" s="4" t="str">
        <f t="shared" si="104"/>
        <v/>
      </c>
      <c r="CX258" s="4" t="str">
        <f t="shared" si="104"/>
        <v/>
      </c>
      <c r="CY258" s="4" t="str">
        <f t="shared" si="104"/>
        <v/>
      </c>
      <c r="CZ258" s="4" t="str">
        <f t="shared" si="104"/>
        <v/>
      </c>
      <c r="DA258" s="4" t="str">
        <f t="shared" si="104"/>
        <v/>
      </c>
      <c r="DB258" s="4" t="str">
        <f t="shared" si="104"/>
        <v/>
      </c>
      <c r="DC258" s="4" t="str">
        <f t="shared" si="104"/>
        <v/>
      </c>
      <c r="DD258" s="4" t="str">
        <f t="shared" si="104"/>
        <v/>
      </c>
      <c r="DE258" s="4" t="str">
        <f t="shared" si="104"/>
        <v/>
      </c>
      <c r="DF258" s="4" t="str">
        <f t="shared" si="104"/>
        <v/>
      </c>
    </row>
    <row r="259">
      <c r="A259" s="3" t="s">
        <v>260</v>
      </c>
      <c r="B259" s="2">
        <v>252.0</v>
      </c>
      <c r="C259" s="4">
        <f t="shared" si="2"/>
        <v>50</v>
      </c>
      <c r="D259" s="4">
        <f t="shared" si="3"/>
        <v>2</v>
      </c>
      <c r="E259" s="4">
        <f>IFERROR(__xludf.DUMMYFUNCTION("SPLIT(A259,"" "")"),46.0)</f>
        <v>46</v>
      </c>
      <c r="F259" s="4">
        <f>IFERROR(__xludf.DUMMYFUNCTION("""COMPUTED_VALUE"""),75.0)</f>
        <v>75</v>
      </c>
      <c r="G259" s="4">
        <f>IFERROR(__xludf.DUMMYFUNCTION("""COMPUTED_VALUE"""),95.0)</f>
        <v>95</v>
      </c>
      <c r="H259" s="4">
        <f>IFERROR(__xludf.DUMMYFUNCTION("""COMPUTED_VALUE"""),67.0)</f>
        <v>67</v>
      </c>
      <c r="I259" s="4">
        <f>IFERROR(__xludf.DUMMYFUNCTION("""COMPUTED_VALUE"""),80.0)</f>
        <v>80</v>
      </c>
      <c r="K259" s="6"/>
    </row>
    <row r="260">
      <c r="A260" s="3" t="s">
        <v>261</v>
      </c>
      <c r="B260" s="2">
        <v>253.0</v>
      </c>
      <c r="C260" s="4">
        <f t="shared" si="2"/>
        <v>50</v>
      </c>
      <c r="D260" s="4">
        <f t="shared" si="3"/>
        <v>3</v>
      </c>
      <c r="E260" s="4">
        <f>IFERROR(__xludf.DUMMYFUNCTION("SPLIT(A260,"" "")"),8.0)</f>
        <v>8</v>
      </c>
      <c r="F260" s="4">
        <f>IFERROR(__xludf.DUMMYFUNCTION("""COMPUTED_VALUE"""),60.0)</f>
        <v>60</v>
      </c>
      <c r="G260" s="4">
        <f>IFERROR(__xludf.DUMMYFUNCTION("""COMPUTED_VALUE"""),57.0)</f>
        <v>57</v>
      </c>
      <c r="H260" s="4">
        <f>IFERROR(__xludf.DUMMYFUNCTION("""COMPUTED_VALUE"""),97.0)</f>
        <v>97</v>
      </c>
      <c r="I260" s="4">
        <f>IFERROR(__xludf.DUMMYFUNCTION("""COMPUTED_VALUE"""),56.0)</f>
        <v>56</v>
      </c>
    </row>
    <row r="261">
      <c r="A261" s="3" t="s">
        <v>262</v>
      </c>
      <c r="B261" s="2">
        <v>254.0</v>
      </c>
      <c r="C261" s="4">
        <f t="shared" si="2"/>
        <v>50</v>
      </c>
      <c r="D261" s="4">
        <f t="shared" si="3"/>
        <v>4</v>
      </c>
      <c r="E261" s="4">
        <f>IFERROR(__xludf.DUMMYFUNCTION("SPLIT(A261,"" "")"),22.0)</f>
        <v>22</v>
      </c>
      <c r="F261" s="4">
        <f>IFERROR(__xludf.DUMMYFUNCTION("""COMPUTED_VALUE"""),43.0)</f>
        <v>43</v>
      </c>
      <c r="G261" s="4">
        <f>IFERROR(__xludf.DUMMYFUNCTION("""COMPUTED_VALUE"""),92.0)</f>
        <v>92</v>
      </c>
      <c r="H261" s="4">
        <f>IFERROR(__xludf.DUMMYFUNCTION("""COMPUTED_VALUE"""),26.0)</f>
        <v>26</v>
      </c>
      <c r="I261" s="4">
        <f>IFERROR(__xludf.DUMMYFUNCTION("""COMPUTED_VALUE"""),96.0)</f>
        <v>96</v>
      </c>
    </row>
    <row r="262">
      <c r="A262" s="3" t="s">
        <v>263</v>
      </c>
      <c r="B262" s="2">
        <v>255.0</v>
      </c>
      <c r="C262" s="4">
        <f t="shared" si="2"/>
        <v>51</v>
      </c>
      <c r="D262" s="4">
        <f t="shared" si="3"/>
        <v>0</v>
      </c>
      <c r="E262" s="4">
        <f>IFERROR(__xludf.DUMMYFUNCTION("SPLIT(A262,"" "")"),98.0)</f>
        <v>98</v>
      </c>
      <c r="F262" s="4">
        <f>IFERROR(__xludf.DUMMYFUNCTION("""COMPUTED_VALUE"""),1.0)</f>
        <v>1</v>
      </c>
      <c r="G262" s="4">
        <f>IFERROR(__xludf.DUMMYFUNCTION("""COMPUTED_VALUE"""),21.0)</f>
        <v>21</v>
      </c>
      <c r="H262" s="4">
        <f>IFERROR(__xludf.DUMMYFUNCTION("""COMPUTED_VALUE"""),17.0)</f>
        <v>17</v>
      </c>
      <c r="I262" s="4">
        <f>IFERROR(__xludf.DUMMYFUNCTION("""COMPUTED_VALUE"""),14.0)</f>
        <v>14</v>
      </c>
      <c r="K262" s="5" t="b">
        <f>BINGO(E262:I266,$K$6)</f>
        <v>0</v>
      </c>
      <c r="L262" s="5" t="b">
        <f t="shared" ref="L262:DF262" si="105">OR(K262, BINGO($E262:$I266,$K$6:L$6))</f>
        <v>0</v>
      </c>
      <c r="M262" s="5" t="b">
        <f t="shared" si="105"/>
        <v>0</v>
      </c>
      <c r="N262" s="5" t="b">
        <f t="shared" si="105"/>
        <v>0</v>
      </c>
      <c r="O262" s="5" t="b">
        <f t="shared" si="105"/>
        <v>0</v>
      </c>
      <c r="P262" s="5" t="b">
        <f t="shared" si="105"/>
        <v>0</v>
      </c>
      <c r="Q262" s="5" t="b">
        <f t="shared" si="105"/>
        <v>0</v>
      </c>
      <c r="R262" s="5" t="b">
        <f t="shared" si="105"/>
        <v>0</v>
      </c>
      <c r="S262" s="5" t="b">
        <f t="shared" si="105"/>
        <v>0</v>
      </c>
      <c r="T262" s="5" t="b">
        <f t="shared" si="105"/>
        <v>0</v>
      </c>
      <c r="U262" s="5" t="b">
        <f t="shared" si="105"/>
        <v>0</v>
      </c>
      <c r="V262" s="5" t="b">
        <f t="shared" si="105"/>
        <v>0</v>
      </c>
      <c r="W262" s="5" t="b">
        <f t="shared" si="105"/>
        <v>0</v>
      </c>
      <c r="X262" s="5" t="b">
        <f t="shared" si="105"/>
        <v>0</v>
      </c>
      <c r="Y262" s="5" t="b">
        <f t="shared" si="105"/>
        <v>0</v>
      </c>
      <c r="Z262" s="5" t="b">
        <f t="shared" si="105"/>
        <v>0</v>
      </c>
      <c r="AA262" s="5" t="b">
        <f t="shared" si="105"/>
        <v>0</v>
      </c>
      <c r="AB262" s="5" t="b">
        <f t="shared" si="105"/>
        <v>0</v>
      </c>
      <c r="AC262" s="5" t="b">
        <f t="shared" si="105"/>
        <v>0</v>
      </c>
      <c r="AD262" s="5" t="b">
        <f t="shared" si="105"/>
        <v>0</v>
      </c>
      <c r="AE262" s="5" t="b">
        <f t="shared" si="105"/>
        <v>0</v>
      </c>
      <c r="AF262" s="5" t="b">
        <f t="shared" si="105"/>
        <v>0</v>
      </c>
      <c r="AG262" s="5" t="b">
        <f t="shared" si="105"/>
        <v>0</v>
      </c>
      <c r="AH262" s="5" t="b">
        <f t="shared" si="105"/>
        <v>0</v>
      </c>
      <c r="AI262" s="5" t="b">
        <f t="shared" si="105"/>
        <v>0</v>
      </c>
      <c r="AJ262" s="5" t="b">
        <f t="shared" si="105"/>
        <v>0</v>
      </c>
      <c r="AK262" s="5" t="b">
        <f t="shared" si="105"/>
        <v>0</v>
      </c>
      <c r="AL262" s="5" t="b">
        <f t="shared" si="105"/>
        <v>0</v>
      </c>
      <c r="AM262" s="5" t="b">
        <f t="shared" si="105"/>
        <v>0</v>
      </c>
      <c r="AN262" s="5" t="b">
        <f t="shared" si="105"/>
        <v>0</v>
      </c>
      <c r="AO262" s="5" t="b">
        <f t="shared" si="105"/>
        <v>0</v>
      </c>
      <c r="AP262" s="5" t="b">
        <f t="shared" si="105"/>
        <v>0</v>
      </c>
      <c r="AQ262" s="5" t="b">
        <f t="shared" si="105"/>
        <v>0</v>
      </c>
      <c r="AR262" s="5" t="b">
        <f t="shared" si="105"/>
        <v>0</v>
      </c>
      <c r="AS262" s="5" t="b">
        <f t="shared" si="105"/>
        <v>0</v>
      </c>
      <c r="AT262" s="5" t="b">
        <f t="shared" si="105"/>
        <v>0</v>
      </c>
      <c r="AU262" s="5" t="b">
        <f t="shared" si="105"/>
        <v>0</v>
      </c>
      <c r="AV262" s="5" t="b">
        <f t="shared" si="105"/>
        <v>0</v>
      </c>
      <c r="AW262" s="5" t="b">
        <f t="shared" si="105"/>
        <v>0</v>
      </c>
      <c r="AX262" s="5" t="b">
        <f t="shared" si="105"/>
        <v>0</v>
      </c>
      <c r="AY262" s="5" t="b">
        <f t="shared" si="105"/>
        <v>0</v>
      </c>
      <c r="AZ262" s="5" t="b">
        <f t="shared" si="105"/>
        <v>0</v>
      </c>
      <c r="BA262" s="5" t="b">
        <f t="shared" si="105"/>
        <v>0</v>
      </c>
      <c r="BB262" s="5" t="b">
        <f t="shared" si="105"/>
        <v>0</v>
      </c>
      <c r="BC262" s="5" t="b">
        <f t="shared" si="105"/>
        <v>0</v>
      </c>
      <c r="BD262" s="5" t="b">
        <f t="shared" si="105"/>
        <v>0</v>
      </c>
      <c r="BE262" s="5" t="b">
        <f t="shared" si="105"/>
        <v>0</v>
      </c>
      <c r="BF262" s="5" t="b">
        <f t="shared" si="105"/>
        <v>0</v>
      </c>
      <c r="BG262" s="5" t="b">
        <f t="shared" si="105"/>
        <v>0</v>
      </c>
      <c r="BH262" s="5" t="b">
        <f t="shared" si="105"/>
        <v>0</v>
      </c>
      <c r="BI262" s="5" t="b">
        <f t="shared" si="105"/>
        <v>0</v>
      </c>
      <c r="BJ262" s="5" t="b">
        <f t="shared" si="105"/>
        <v>0</v>
      </c>
      <c r="BK262" s="5" t="b">
        <f t="shared" si="105"/>
        <v>0</v>
      </c>
      <c r="BL262" s="5" t="b">
        <f t="shared" si="105"/>
        <v>0</v>
      </c>
      <c r="BM262" s="5" t="b">
        <f t="shared" si="105"/>
        <v>0</v>
      </c>
      <c r="BN262" s="5" t="b">
        <f t="shared" si="105"/>
        <v>0</v>
      </c>
      <c r="BO262" s="5" t="b">
        <f t="shared" si="105"/>
        <v>0</v>
      </c>
      <c r="BP262" s="5" t="b">
        <f t="shared" si="105"/>
        <v>0</v>
      </c>
      <c r="BQ262" s="5" t="b">
        <f t="shared" si="105"/>
        <v>0</v>
      </c>
      <c r="BR262" s="5" t="b">
        <f t="shared" si="105"/>
        <v>0</v>
      </c>
      <c r="BS262" s="5" t="b">
        <f t="shared" si="105"/>
        <v>0</v>
      </c>
      <c r="BT262" s="5" t="b">
        <f t="shared" si="105"/>
        <v>0</v>
      </c>
      <c r="BU262" s="5" t="b">
        <f t="shared" si="105"/>
        <v>1</v>
      </c>
      <c r="BV262" s="5" t="b">
        <f t="shared" si="105"/>
        <v>1</v>
      </c>
      <c r="BW262" s="5" t="b">
        <f t="shared" si="105"/>
        <v>1</v>
      </c>
      <c r="BX262" s="5" t="b">
        <f t="shared" si="105"/>
        <v>1</v>
      </c>
      <c r="BY262" s="5" t="b">
        <f t="shared" si="105"/>
        <v>1</v>
      </c>
      <c r="BZ262" s="5" t="b">
        <f t="shared" si="105"/>
        <v>1</v>
      </c>
      <c r="CA262" s="5" t="b">
        <f t="shared" si="105"/>
        <v>1</v>
      </c>
      <c r="CB262" s="5" t="b">
        <f t="shared" si="105"/>
        <v>1</v>
      </c>
      <c r="CC262" s="5" t="b">
        <f t="shared" si="105"/>
        <v>1</v>
      </c>
      <c r="CD262" s="5" t="b">
        <f t="shared" si="105"/>
        <v>1</v>
      </c>
      <c r="CE262" s="5" t="b">
        <f t="shared" si="105"/>
        <v>1</v>
      </c>
      <c r="CF262" s="5" t="b">
        <f t="shared" si="105"/>
        <v>1</v>
      </c>
      <c r="CG262" s="5" t="b">
        <f t="shared" si="105"/>
        <v>1</v>
      </c>
      <c r="CH262" s="5" t="b">
        <f t="shared" si="105"/>
        <v>1</v>
      </c>
      <c r="CI262" s="5" t="b">
        <f t="shared" si="105"/>
        <v>1</v>
      </c>
      <c r="CJ262" s="5" t="b">
        <f t="shared" si="105"/>
        <v>1</v>
      </c>
      <c r="CK262" s="5" t="b">
        <f t="shared" si="105"/>
        <v>1</v>
      </c>
      <c r="CL262" s="5" t="b">
        <f t="shared" si="105"/>
        <v>1</v>
      </c>
      <c r="CM262" s="5" t="b">
        <f t="shared" si="105"/>
        <v>1</v>
      </c>
      <c r="CN262" s="5" t="b">
        <f t="shared" si="105"/>
        <v>1</v>
      </c>
      <c r="CO262" s="5" t="b">
        <f t="shared" si="105"/>
        <v>1</v>
      </c>
      <c r="CP262" s="5" t="b">
        <f t="shared" si="105"/>
        <v>1</v>
      </c>
      <c r="CQ262" s="5" t="b">
        <f t="shared" si="105"/>
        <v>1</v>
      </c>
      <c r="CR262" s="5" t="b">
        <f t="shared" si="105"/>
        <v>1</v>
      </c>
      <c r="CS262" s="5" t="b">
        <f t="shared" si="105"/>
        <v>1</v>
      </c>
      <c r="CT262" s="5" t="b">
        <f t="shared" si="105"/>
        <v>1</v>
      </c>
      <c r="CU262" s="5" t="b">
        <f t="shared" si="105"/>
        <v>1</v>
      </c>
      <c r="CV262" s="5" t="b">
        <f t="shared" si="105"/>
        <v>1</v>
      </c>
      <c r="CW262" s="5" t="b">
        <f t="shared" si="105"/>
        <v>1</v>
      </c>
      <c r="CX262" s="5" t="b">
        <f t="shared" si="105"/>
        <v>1</v>
      </c>
      <c r="CY262" s="5" t="b">
        <f t="shared" si="105"/>
        <v>1</v>
      </c>
      <c r="CZ262" s="5" t="b">
        <f t="shared" si="105"/>
        <v>1</v>
      </c>
      <c r="DA262" s="5" t="b">
        <f t="shared" si="105"/>
        <v>1</v>
      </c>
      <c r="DB262" s="5" t="b">
        <f t="shared" si="105"/>
        <v>1</v>
      </c>
      <c r="DC262" s="5" t="b">
        <f t="shared" si="105"/>
        <v>1</v>
      </c>
      <c r="DD262" s="5" t="b">
        <f t="shared" si="105"/>
        <v>1</v>
      </c>
      <c r="DE262" s="5" t="b">
        <f t="shared" si="105"/>
        <v>1</v>
      </c>
      <c r="DF262" s="5" t="b">
        <f t="shared" si="105"/>
        <v>1</v>
      </c>
    </row>
    <row r="263">
      <c r="A263" s="3" t="s">
        <v>264</v>
      </c>
      <c r="B263" s="2">
        <v>256.0</v>
      </c>
      <c r="C263" s="4">
        <f t="shared" si="2"/>
        <v>51</v>
      </c>
      <c r="D263" s="4">
        <f t="shared" si="3"/>
        <v>1</v>
      </c>
      <c r="E263" s="4">
        <f>IFERROR(__xludf.DUMMYFUNCTION("SPLIT(A263,"" "")"),85.0)</f>
        <v>85</v>
      </c>
      <c r="F263" s="4">
        <f>IFERROR(__xludf.DUMMYFUNCTION("""COMPUTED_VALUE"""),6.0)</f>
        <v>6</v>
      </c>
      <c r="G263" s="4">
        <f>IFERROR(__xludf.DUMMYFUNCTION("""COMPUTED_VALUE"""),33.0)</f>
        <v>33</v>
      </c>
      <c r="H263" s="4">
        <f>IFERROR(__xludf.DUMMYFUNCTION("""COMPUTED_VALUE"""),69.0)</f>
        <v>69</v>
      </c>
      <c r="I263" s="4">
        <f>IFERROR(__xludf.DUMMYFUNCTION("""COMPUTED_VALUE"""),16.0)</f>
        <v>16</v>
      </c>
      <c r="K263" s="4" t="str">
        <f>IF(K262,SUMOFUNMARKED(E262:I266,$K$6)*LASTCALLED($K$6),)</f>
        <v/>
      </c>
      <c r="L263" s="4" t="str">
        <f t="shared" ref="L263:DF263" si="106">IF(AND(L262,NOT(K262)),SUMOFUNMARKED($E262:$I266,$K$6:L$6)*LASTCALLED($K$6:L$6),)</f>
        <v/>
      </c>
      <c r="M263" s="4" t="str">
        <f t="shared" si="106"/>
        <v/>
      </c>
      <c r="N263" s="4" t="str">
        <f t="shared" si="106"/>
        <v/>
      </c>
      <c r="O263" s="4" t="str">
        <f t="shared" si="106"/>
        <v/>
      </c>
      <c r="P263" s="4" t="str">
        <f t="shared" si="106"/>
        <v/>
      </c>
      <c r="Q263" s="4" t="str">
        <f t="shared" si="106"/>
        <v/>
      </c>
      <c r="R263" s="4" t="str">
        <f t="shared" si="106"/>
        <v/>
      </c>
      <c r="S263" s="4" t="str">
        <f t="shared" si="106"/>
        <v/>
      </c>
      <c r="T263" s="4" t="str">
        <f t="shared" si="106"/>
        <v/>
      </c>
      <c r="U263" s="4" t="str">
        <f t="shared" si="106"/>
        <v/>
      </c>
      <c r="V263" s="4" t="str">
        <f t="shared" si="106"/>
        <v/>
      </c>
      <c r="W263" s="4" t="str">
        <f t="shared" si="106"/>
        <v/>
      </c>
      <c r="X263" s="4" t="str">
        <f t="shared" si="106"/>
        <v/>
      </c>
      <c r="Y263" s="4" t="str">
        <f t="shared" si="106"/>
        <v/>
      </c>
      <c r="Z263" s="4" t="str">
        <f t="shared" si="106"/>
        <v/>
      </c>
      <c r="AA263" s="4" t="str">
        <f t="shared" si="106"/>
        <v/>
      </c>
      <c r="AB263" s="4" t="str">
        <f t="shared" si="106"/>
        <v/>
      </c>
      <c r="AC263" s="4" t="str">
        <f t="shared" si="106"/>
        <v/>
      </c>
      <c r="AD263" s="4" t="str">
        <f t="shared" si="106"/>
        <v/>
      </c>
      <c r="AE263" s="4" t="str">
        <f t="shared" si="106"/>
        <v/>
      </c>
      <c r="AF263" s="4" t="str">
        <f t="shared" si="106"/>
        <v/>
      </c>
      <c r="AG263" s="4" t="str">
        <f t="shared" si="106"/>
        <v/>
      </c>
      <c r="AH263" s="4" t="str">
        <f t="shared" si="106"/>
        <v/>
      </c>
      <c r="AI263" s="4" t="str">
        <f t="shared" si="106"/>
        <v/>
      </c>
      <c r="AJ263" s="4" t="str">
        <f t="shared" si="106"/>
        <v/>
      </c>
      <c r="AK263" s="4" t="str">
        <f t="shared" si="106"/>
        <v/>
      </c>
      <c r="AL263" s="4" t="str">
        <f t="shared" si="106"/>
        <v/>
      </c>
      <c r="AM263" s="4" t="str">
        <f t="shared" si="106"/>
        <v/>
      </c>
      <c r="AN263" s="4" t="str">
        <f t="shared" si="106"/>
        <v/>
      </c>
      <c r="AO263" s="4" t="str">
        <f t="shared" si="106"/>
        <v/>
      </c>
      <c r="AP263" s="4" t="str">
        <f t="shared" si="106"/>
        <v/>
      </c>
      <c r="AQ263" s="4" t="str">
        <f t="shared" si="106"/>
        <v/>
      </c>
      <c r="AR263" s="4" t="str">
        <f t="shared" si="106"/>
        <v/>
      </c>
      <c r="AS263" s="4" t="str">
        <f t="shared" si="106"/>
        <v/>
      </c>
      <c r="AT263" s="4" t="str">
        <f t="shared" si="106"/>
        <v/>
      </c>
      <c r="AU263" s="4" t="str">
        <f t="shared" si="106"/>
        <v/>
      </c>
      <c r="AV263" s="4" t="str">
        <f t="shared" si="106"/>
        <v/>
      </c>
      <c r="AW263" s="4" t="str">
        <f t="shared" si="106"/>
        <v/>
      </c>
      <c r="AX263" s="4" t="str">
        <f t="shared" si="106"/>
        <v/>
      </c>
      <c r="AY263" s="4" t="str">
        <f t="shared" si="106"/>
        <v/>
      </c>
      <c r="AZ263" s="4" t="str">
        <f t="shared" si="106"/>
        <v/>
      </c>
      <c r="BA263" s="4" t="str">
        <f t="shared" si="106"/>
        <v/>
      </c>
      <c r="BB263" s="4" t="str">
        <f t="shared" si="106"/>
        <v/>
      </c>
      <c r="BC263" s="4" t="str">
        <f t="shared" si="106"/>
        <v/>
      </c>
      <c r="BD263" s="4" t="str">
        <f t="shared" si="106"/>
        <v/>
      </c>
      <c r="BE263" s="4" t="str">
        <f t="shared" si="106"/>
        <v/>
      </c>
      <c r="BF263" s="4" t="str">
        <f t="shared" si="106"/>
        <v/>
      </c>
      <c r="BG263" s="4" t="str">
        <f t="shared" si="106"/>
        <v/>
      </c>
      <c r="BH263" s="4" t="str">
        <f t="shared" si="106"/>
        <v/>
      </c>
      <c r="BI263" s="4" t="str">
        <f t="shared" si="106"/>
        <v/>
      </c>
      <c r="BJ263" s="4" t="str">
        <f t="shared" si="106"/>
        <v/>
      </c>
      <c r="BK263" s="4" t="str">
        <f t="shared" si="106"/>
        <v/>
      </c>
      <c r="BL263" s="4" t="str">
        <f t="shared" si="106"/>
        <v/>
      </c>
      <c r="BM263" s="4" t="str">
        <f t="shared" si="106"/>
        <v/>
      </c>
      <c r="BN263" s="4" t="str">
        <f t="shared" si="106"/>
        <v/>
      </c>
      <c r="BO263" s="4" t="str">
        <f t="shared" si="106"/>
        <v/>
      </c>
      <c r="BP263" s="4" t="str">
        <f t="shared" si="106"/>
        <v/>
      </c>
      <c r="BQ263" s="4" t="str">
        <f t="shared" si="106"/>
        <v/>
      </c>
      <c r="BR263" s="4" t="str">
        <f t="shared" si="106"/>
        <v/>
      </c>
      <c r="BS263" s="4" t="str">
        <f t="shared" si="106"/>
        <v/>
      </c>
      <c r="BT263" s="4" t="str">
        <f t="shared" si="106"/>
        <v/>
      </c>
      <c r="BU263" s="4">
        <f t="shared" si="106"/>
        <v>27857</v>
      </c>
      <c r="BV263" s="4" t="str">
        <f t="shared" si="106"/>
        <v/>
      </c>
      <c r="BW263" s="4" t="str">
        <f t="shared" si="106"/>
        <v/>
      </c>
      <c r="BX263" s="4" t="str">
        <f t="shared" si="106"/>
        <v/>
      </c>
      <c r="BY263" s="4" t="str">
        <f t="shared" si="106"/>
        <v/>
      </c>
      <c r="BZ263" s="4" t="str">
        <f t="shared" si="106"/>
        <v/>
      </c>
      <c r="CA263" s="4" t="str">
        <f t="shared" si="106"/>
        <v/>
      </c>
      <c r="CB263" s="4" t="str">
        <f t="shared" si="106"/>
        <v/>
      </c>
      <c r="CC263" s="4" t="str">
        <f t="shared" si="106"/>
        <v/>
      </c>
      <c r="CD263" s="4" t="str">
        <f t="shared" si="106"/>
        <v/>
      </c>
      <c r="CE263" s="4" t="str">
        <f t="shared" si="106"/>
        <v/>
      </c>
      <c r="CF263" s="4" t="str">
        <f t="shared" si="106"/>
        <v/>
      </c>
      <c r="CG263" s="4" t="str">
        <f t="shared" si="106"/>
        <v/>
      </c>
      <c r="CH263" s="4" t="str">
        <f t="shared" si="106"/>
        <v/>
      </c>
      <c r="CI263" s="4" t="str">
        <f t="shared" si="106"/>
        <v/>
      </c>
      <c r="CJ263" s="4" t="str">
        <f t="shared" si="106"/>
        <v/>
      </c>
      <c r="CK263" s="4" t="str">
        <f t="shared" si="106"/>
        <v/>
      </c>
      <c r="CL263" s="4" t="str">
        <f t="shared" si="106"/>
        <v/>
      </c>
      <c r="CM263" s="4" t="str">
        <f t="shared" si="106"/>
        <v/>
      </c>
      <c r="CN263" s="4" t="str">
        <f t="shared" si="106"/>
        <v/>
      </c>
      <c r="CO263" s="4" t="str">
        <f t="shared" si="106"/>
        <v/>
      </c>
      <c r="CP263" s="4" t="str">
        <f t="shared" si="106"/>
        <v/>
      </c>
      <c r="CQ263" s="4" t="str">
        <f t="shared" si="106"/>
        <v/>
      </c>
      <c r="CR263" s="4" t="str">
        <f t="shared" si="106"/>
        <v/>
      </c>
      <c r="CS263" s="4" t="str">
        <f t="shared" si="106"/>
        <v/>
      </c>
      <c r="CT263" s="4" t="str">
        <f t="shared" si="106"/>
        <v/>
      </c>
      <c r="CU263" s="4" t="str">
        <f t="shared" si="106"/>
        <v/>
      </c>
      <c r="CV263" s="4" t="str">
        <f t="shared" si="106"/>
        <v/>
      </c>
      <c r="CW263" s="4" t="str">
        <f t="shared" si="106"/>
        <v/>
      </c>
      <c r="CX263" s="4" t="str">
        <f t="shared" si="106"/>
        <v/>
      </c>
      <c r="CY263" s="4" t="str">
        <f t="shared" si="106"/>
        <v/>
      </c>
      <c r="CZ263" s="4" t="str">
        <f t="shared" si="106"/>
        <v/>
      </c>
      <c r="DA263" s="4" t="str">
        <f t="shared" si="106"/>
        <v/>
      </c>
      <c r="DB263" s="4" t="str">
        <f t="shared" si="106"/>
        <v/>
      </c>
      <c r="DC263" s="4" t="str">
        <f t="shared" si="106"/>
        <v/>
      </c>
      <c r="DD263" s="4" t="str">
        <f t="shared" si="106"/>
        <v/>
      </c>
      <c r="DE263" s="4" t="str">
        <f t="shared" si="106"/>
        <v/>
      </c>
      <c r="DF263" s="4" t="str">
        <f t="shared" si="106"/>
        <v/>
      </c>
    </row>
    <row r="264">
      <c r="A264" s="3" t="s">
        <v>265</v>
      </c>
      <c r="B264" s="2">
        <v>257.0</v>
      </c>
      <c r="C264" s="4">
        <f t="shared" si="2"/>
        <v>51</v>
      </c>
      <c r="D264" s="4">
        <f t="shared" si="3"/>
        <v>2</v>
      </c>
      <c r="E264" s="4">
        <f>IFERROR(__xludf.DUMMYFUNCTION("SPLIT(A264,"" "")"),53.0)</f>
        <v>53</v>
      </c>
      <c r="F264" s="4">
        <f>IFERROR(__xludf.DUMMYFUNCTION("""COMPUTED_VALUE"""),82.0)</f>
        <v>82</v>
      </c>
      <c r="G264" s="4">
        <f>IFERROR(__xludf.DUMMYFUNCTION("""COMPUTED_VALUE"""),0.0)</f>
        <v>0</v>
      </c>
      <c r="H264" s="4">
        <f>IFERROR(__xludf.DUMMYFUNCTION("""COMPUTED_VALUE"""),41.0)</f>
        <v>41</v>
      </c>
      <c r="I264" s="4">
        <f>IFERROR(__xludf.DUMMYFUNCTION("""COMPUTED_VALUE"""),73.0)</f>
        <v>73</v>
      </c>
      <c r="K264" s="6"/>
    </row>
    <row r="265">
      <c r="A265" s="3" t="s">
        <v>266</v>
      </c>
      <c r="B265" s="2">
        <v>258.0</v>
      </c>
      <c r="C265" s="4">
        <f t="shared" si="2"/>
        <v>51</v>
      </c>
      <c r="D265" s="4">
        <f t="shared" si="3"/>
        <v>3</v>
      </c>
      <c r="E265" s="4">
        <f>IFERROR(__xludf.DUMMYFUNCTION("SPLIT(A265,"" "")"),46.0)</f>
        <v>46</v>
      </c>
      <c r="F265" s="4">
        <f>IFERROR(__xludf.DUMMYFUNCTION("""COMPUTED_VALUE"""),72.0)</f>
        <v>72</v>
      </c>
      <c r="G265" s="4">
        <f>IFERROR(__xludf.DUMMYFUNCTION("""COMPUTED_VALUE"""),2.0)</f>
        <v>2</v>
      </c>
      <c r="H265" s="4">
        <f>IFERROR(__xludf.DUMMYFUNCTION("""COMPUTED_VALUE"""),35.0)</f>
        <v>35</v>
      </c>
      <c r="I265" s="4">
        <f>IFERROR(__xludf.DUMMYFUNCTION("""COMPUTED_VALUE"""),23.0)</f>
        <v>23</v>
      </c>
    </row>
    <row r="266">
      <c r="A266" s="3" t="s">
        <v>267</v>
      </c>
      <c r="B266" s="2">
        <v>259.0</v>
      </c>
      <c r="C266" s="4">
        <f t="shared" si="2"/>
        <v>51</v>
      </c>
      <c r="D266" s="4">
        <f t="shared" si="3"/>
        <v>4</v>
      </c>
      <c r="E266" s="4">
        <f>IFERROR(__xludf.DUMMYFUNCTION("SPLIT(A266,"" "")"),89.0)</f>
        <v>89</v>
      </c>
      <c r="F266" s="4">
        <f>IFERROR(__xludf.DUMMYFUNCTION("""COMPUTED_VALUE"""),94.0)</f>
        <v>94</v>
      </c>
      <c r="G266" s="4">
        <f>IFERROR(__xludf.DUMMYFUNCTION("""COMPUTED_VALUE"""),80.0)</f>
        <v>80</v>
      </c>
      <c r="H266" s="4">
        <f>IFERROR(__xludf.DUMMYFUNCTION("""COMPUTED_VALUE"""),76.0)</f>
        <v>76</v>
      </c>
      <c r="I266" s="4">
        <f>IFERROR(__xludf.DUMMYFUNCTION("""COMPUTED_VALUE"""),42.0)</f>
        <v>42</v>
      </c>
    </row>
    <row r="267">
      <c r="A267" s="3" t="s">
        <v>268</v>
      </c>
      <c r="B267" s="2">
        <v>260.0</v>
      </c>
      <c r="C267" s="4">
        <f t="shared" si="2"/>
        <v>52</v>
      </c>
      <c r="D267" s="4">
        <f t="shared" si="3"/>
        <v>0</v>
      </c>
      <c r="E267" s="4">
        <f>IFERROR(__xludf.DUMMYFUNCTION("SPLIT(A267,"" "")"),27.0)</f>
        <v>27</v>
      </c>
      <c r="F267" s="4">
        <f>IFERROR(__xludf.DUMMYFUNCTION("""COMPUTED_VALUE"""),94.0)</f>
        <v>94</v>
      </c>
      <c r="G267" s="4">
        <f>IFERROR(__xludf.DUMMYFUNCTION("""COMPUTED_VALUE"""),98.0)</f>
        <v>98</v>
      </c>
      <c r="H267" s="4">
        <f>IFERROR(__xludf.DUMMYFUNCTION("""COMPUTED_VALUE"""),5.0)</f>
        <v>5</v>
      </c>
      <c r="I267" s="4">
        <f>IFERROR(__xludf.DUMMYFUNCTION("""COMPUTED_VALUE"""),95.0)</f>
        <v>95</v>
      </c>
      <c r="K267" s="5" t="b">
        <f>BINGO(E267:I271,$K$6)</f>
        <v>0</v>
      </c>
      <c r="L267" s="5" t="b">
        <f t="shared" ref="L267:DF267" si="107">OR(K267, BINGO($E267:$I271,$K$6:L$6))</f>
        <v>0</v>
      </c>
      <c r="M267" s="5" t="b">
        <f t="shared" si="107"/>
        <v>0</v>
      </c>
      <c r="N267" s="5" t="b">
        <f t="shared" si="107"/>
        <v>0</v>
      </c>
      <c r="O267" s="5" t="b">
        <f t="shared" si="107"/>
        <v>0</v>
      </c>
      <c r="P267" s="5" t="b">
        <f t="shared" si="107"/>
        <v>0</v>
      </c>
      <c r="Q267" s="5" t="b">
        <f t="shared" si="107"/>
        <v>0</v>
      </c>
      <c r="R267" s="5" t="b">
        <f t="shared" si="107"/>
        <v>0</v>
      </c>
      <c r="S267" s="5" t="b">
        <f t="shared" si="107"/>
        <v>0</v>
      </c>
      <c r="T267" s="5" t="b">
        <f t="shared" si="107"/>
        <v>0</v>
      </c>
      <c r="U267" s="5" t="b">
        <f t="shared" si="107"/>
        <v>0</v>
      </c>
      <c r="V267" s="5" t="b">
        <f t="shared" si="107"/>
        <v>0</v>
      </c>
      <c r="W267" s="5" t="b">
        <f t="shared" si="107"/>
        <v>0</v>
      </c>
      <c r="X267" s="5" t="b">
        <f t="shared" si="107"/>
        <v>0</v>
      </c>
      <c r="Y267" s="5" t="b">
        <f t="shared" si="107"/>
        <v>0</v>
      </c>
      <c r="Z267" s="5" t="b">
        <f t="shared" si="107"/>
        <v>0</v>
      </c>
      <c r="AA267" s="5" t="b">
        <f t="shared" si="107"/>
        <v>0</v>
      </c>
      <c r="AB267" s="5" t="b">
        <f t="shared" si="107"/>
        <v>0</v>
      </c>
      <c r="AC267" s="5" t="b">
        <f t="shared" si="107"/>
        <v>0</v>
      </c>
      <c r="AD267" s="5" t="b">
        <f t="shared" si="107"/>
        <v>0</v>
      </c>
      <c r="AE267" s="5" t="b">
        <f t="shared" si="107"/>
        <v>0</v>
      </c>
      <c r="AF267" s="5" t="b">
        <f t="shared" si="107"/>
        <v>0</v>
      </c>
      <c r="AG267" s="5" t="b">
        <f t="shared" si="107"/>
        <v>0</v>
      </c>
      <c r="AH267" s="5" t="b">
        <f t="shared" si="107"/>
        <v>0</v>
      </c>
      <c r="AI267" s="5" t="b">
        <f t="shared" si="107"/>
        <v>0</v>
      </c>
      <c r="AJ267" s="5" t="b">
        <f t="shared" si="107"/>
        <v>0</v>
      </c>
      <c r="AK267" s="5" t="b">
        <f t="shared" si="107"/>
        <v>0</v>
      </c>
      <c r="AL267" s="5" t="b">
        <f t="shared" si="107"/>
        <v>0</v>
      </c>
      <c r="AM267" s="5" t="b">
        <f t="shared" si="107"/>
        <v>0</v>
      </c>
      <c r="AN267" s="5" t="b">
        <f t="shared" si="107"/>
        <v>0</v>
      </c>
      <c r="AO267" s="5" t="b">
        <f t="shared" si="107"/>
        <v>0</v>
      </c>
      <c r="AP267" s="5" t="b">
        <f t="shared" si="107"/>
        <v>0</v>
      </c>
      <c r="AQ267" s="5" t="b">
        <f t="shared" si="107"/>
        <v>0</v>
      </c>
      <c r="AR267" s="5" t="b">
        <f t="shared" si="107"/>
        <v>0</v>
      </c>
      <c r="AS267" s="5" t="b">
        <f t="shared" si="107"/>
        <v>0</v>
      </c>
      <c r="AT267" s="5" t="b">
        <f t="shared" si="107"/>
        <v>0</v>
      </c>
      <c r="AU267" s="5" t="b">
        <f t="shared" si="107"/>
        <v>0</v>
      </c>
      <c r="AV267" s="5" t="b">
        <f t="shared" si="107"/>
        <v>0</v>
      </c>
      <c r="AW267" s="5" t="b">
        <f t="shared" si="107"/>
        <v>0</v>
      </c>
      <c r="AX267" s="5" t="b">
        <f t="shared" si="107"/>
        <v>0</v>
      </c>
      <c r="AY267" s="5" t="b">
        <f t="shared" si="107"/>
        <v>0</v>
      </c>
      <c r="AZ267" s="5" t="b">
        <f t="shared" si="107"/>
        <v>0</v>
      </c>
      <c r="BA267" s="5" t="b">
        <f t="shared" si="107"/>
        <v>0</v>
      </c>
      <c r="BB267" s="5" t="b">
        <f t="shared" si="107"/>
        <v>0</v>
      </c>
      <c r="BC267" s="5" t="b">
        <f t="shared" si="107"/>
        <v>0</v>
      </c>
      <c r="BD267" s="5" t="b">
        <f t="shared" si="107"/>
        <v>0</v>
      </c>
      <c r="BE267" s="5" t="b">
        <f t="shared" si="107"/>
        <v>0</v>
      </c>
      <c r="BF267" s="5" t="b">
        <f t="shared" si="107"/>
        <v>0</v>
      </c>
      <c r="BG267" s="5" t="b">
        <f t="shared" si="107"/>
        <v>0</v>
      </c>
      <c r="BH267" s="5" t="b">
        <f t="shared" si="107"/>
        <v>0</v>
      </c>
      <c r="BI267" s="5" t="b">
        <f t="shared" si="107"/>
        <v>0</v>
      </c>
      <c r="BJ267" s="5" t="b">
        <f t="shared" si="107"/>
        <v>0</v>
      </c>
      <c r="BK267" s="5" t="b">
        <f t="shared" si="107"/>
        <v>0</v>
      </c>
      <c r="BL267" s="5" t="b">
        <f t="shared" si="107"/>
        <v>0</v>
      </c>
      <c r="BM267" s="5" t="b">
        <f t="shared" si="107"/>
        <v>0</v>
      </c>
      <c r="BN267" s="5" t="b">
        <f t="shared" si="107"/>
        <v>0</v>
      </c>
      <c r="BO267" s="5" t="b">
        <f t="shared" si="107"/>
        <v>0</v>
      </c>
      <c r="BP267" s="5" t="b">
        <f t="shared" si="107"/>
        <v>0</v>
      </c>
      <c r="BQ267" s="5" t="b">
        <f t="shared" si="107"/>
        <v>0</v>
      </c>
      <c r="BR267" s="5" t="b">
        <f t="shared" si="107"/>
        <v>0</v>
      </c>
      <c r="BS267" s="5" t="b">
        <f t="shared" si="107"/>
        <v>0</v>
      </c>
      <c r="BT267" s="5" t="b">
        <f t="shared" si="107"/>
        <v>0</v>
      </c>
      <c r="BU267" s="5" t="b">
        <f t="shared" si="107"/>
        <v>0</v>
      </c>
      <c r="BV267" s="5" t="b">
        <f t="shared" si="107"/>
        <v>0</v>
      </c>
      <c r="BW267" s="5" t="b">
        <f t="shared" si="107"/>
        <v>1</v>
      </c>
      <c r="BX267" s="5" t="b">
        <f t="shared" si="107"/>
        <v>1</v>
      </c>
      <c r="BY267" s="5" t="b">
        <f t="shared" si="107"/>
        <v>1</v>
      </c>
      <c r="BZ267" s="5" t="b">
        <f t="shared" si="107"/>
        <v>1</v>
      </c>
      <c r="CA267" s="5" t="b">
        <f t="shared" si="107"/>
        <v>1</v>
      </c>
      <c r="CB267" s="5" t="b">
        <f t="shared" si="107"/>
        <v>1</v>
      </c>
      <c r="CC267" s="5" t="b">
        <f t="shared" si="107"/>
        <v>1</v>
      </c>
      <c r="CD267" s="5" t="b">
        <f t="shared" si="107"/>
        <v>1</v>
      </c>
      <c r="CE267" s="5" t="b">
        <f t="shared" si="107"/>
        <v>1</v>
      </c>
      <c r="CF267" s="5" t="b">
        <f t="shared" si="107"/>
        <v>1</v>
      </c>
      <c r="CG267" s="5" t="b">
        <f t="shared" si="107"/>
        <v>1</v>
      </c>
      <c r="CH267" s="5" t="b">
        <f t="shared" si="107"/>
        <v>1</v>
      </c>
      <c r="CI267" s="5" t="b">
        <f t="shared" si="107"/>
        <v>1</v>
      </c>
      <c r="CJ267" s="5" t="b">
        <f t="shared" si="107"/>
        <v>1</v>
      </c>
      <c r="CK267" s="5" t="b">
        <f t="shared" si="107"/>
        <v>1</v>
      </c>
      <c r="CL267" s="5" t="b">
        <f t="shared" si="107"/>
        <v>1</v>
      </c>
      <c r="CM267" s="5" t="b">
        <f t="shared" si="107"/>
        <v>1</v>
      </c>
      <c r="CN267" s="5" t="b">
        <f t="shared" si="107"/>
        <v>1</v>
      </c>
      <c r="CO267" s="5" t="b">
        <f t="shared" si="107"/>
        <v>1</v>
      </c>
      <c r="CP267" s="5" t="b">
        <f t="shared" si="107"/>
        <v>1</v>
      </c>
      <c r="CQ267" s="5" t="b">
        <f t="shared" si="107"/>
        <v>1</v>
      </c>
      <c r="CR267" s="5" t="b">
        <f t="shared" si="107"/>
        <v>1</v>
      </c>
      <c r="CS267" s="5" t="b">
        <f t="shared" si="107"/>
        <v>1</v>
      </c>
      <c r="CT267" s="5" t="b">
        <f t="shared" si="107"/>
        <v>1</v>
      </c>
      <c r="CU267" s="5" t="b">
        <f t="shared" si="107"/>
        <v>1</v>
      </c>
      <c r="CV267" s="5" t="b">
        <f t="shared" si="107"/>
        <v>1</v>
      </c>
      <c r="CW267" s="5" t="b">
        <f t="shared" si="107"/>
        <v>1</v>
      </c>
      <c r="CX267" s="5" t="b">
        <f t="shared" si="107"/>
        <v>1</v>
      </c>
      <c r="CY267" s="5" t="b">
        <f t="shared" si="107"/>
        <v>1</v>
      </c>
      <c r="CZ267" s="5" t="b">
        <f t="shared" si="107"/>
        <v>1</v>
      </c>
      <c r="DA267" s="5" t="b">
        <f t="shared" si="107"/>
        <v>1</v>
      </c>
      <c r="DB267" s="5" t="b">
        <f t="shared" si="107"/>
        <v>1</v>
      </c>
      <c r="DC267" s="5" t="b">
        <f t="shared" si="107"/>
        <v>1</v>
      </c>
      <c r="DD267" s="5" t="b">
        <f t="shared" si="107"/>
        <v>1</v>
      </c>
      <c r="DE267" s="5" t="b">
        <f t="shared" si="107"/>
        <v>1</v>
      </c>
      <c r="DF267" s="5" t="b">
        <f t="shared" si="107"/>
        <v>1</v>
      </c>
    </row>
    <row r="268">
      <c r="A268" s="3" t="s">
        <v>269</v>
      </c>
      <c r="B268" s="2">
        <v>261.0</v>
      </c>
      <c r="C268" s="4">
        <f t="shared" si="2"/>
        <v>52</v>
      </c>
      <c r="D268" s="4">
        <f t="shared" si="3"/>
        <v>1</v>
      </c>
      <c r="E268" s="4">
        <f>IFERROR(__xludf.DUMMYFUNCTION("SPLIT(A268,"" "")"),64.0)</f>
        <v>64</v>
      </c>
      <c r="F268" s="4">
        <f>IFERROR(__xludf.DUMMYFUNCTION("""COMPUTED_VALUE"""),19.0)</f>
        <v>19</v>
      </c>
      <c r="G268" s="4">
        <f>IFERROR(__xludf.DUMMYFUNCTION("""COMPUTED_VALUE"""),77.0)</f>
        <v>77</v>
      </c>
      <c r="H268" s="4">
        <f>IFERROR(__xludf.DUMMYFUNCTION("""COMPUTED_VALUE"""),15.0)</f>
        <v>15</v>
      </c>
      <c r="I268" s="4">
        <f>IFERROR(__xludf.DUMMYFUNCTION("""COMPUTED_VALUE"""),92.0)</f>
        <v>92</v>
      </c>
      <c r="K268" s="4" t="str">
        <f>IF(K267,SUMOFUNMARKED(E267:I271,$K$6)*LASTCALLED($K$6),)</f>
        <v/>
      </c>
      <c r="L268" s="4" t="str">
        <f t="shared" ref="L268:DF268" si="108">IF(AND(L267,NOT(K267)),SUMOFUNMARKED($E267:$I271,$K$6:L$6)*LASTCALLED($K$6:L$6),)</f>
        <v/>
      </c>
      <c r="M268" s="4" t="str">
        <f t="shared" si="108"/>
        <v/>
      </c>
      <c r="N268" s="4" t="str">
        <f t="shared" si="108"/>
        <v/>
      </c>
      <c r="O268" s="4" t="str">
        <f t="shared" si="108"/>
        <v/>
      </c>
      <c r="P268" s="4" t="str">
        <f t="shared" si="108"/>
        <v/>
      </c>
      <c r="Q268" s="4" t="str">
        <f t="shared" si="108"/>
        <v/>
      </c>
      <c r="R268" s="4" t="str">
        <f t="shared" si="108"/>
        <v/>
      </c>
      <c r="S268" s="4" t="str">
        <f t="shared" si="108"/>
        <v/>
      </c>
      <c r="T268" s="4" t="str">
        <f t="shared" si="108"/>
        <v/>
      </c>
      <c r="U268" s="4" t="str">
        <f t="shared" si="108"/>
        <v/>
      </c>
      <c r="V268" s="4" t="str">
        <f t="shared" si="108"/>
        <v/>
      </c>
      <c r="W268" s="4" t="str">
        <f t="shared" si="108"/>
        <v/>
      </c>
      <c r="X268" s="4" t="str">
        <f t="shared" si="108"/>
        <v/>
      </c>
      <c r="Y268" s="4" t="str">
        <f t="shared" si="108"/>
        <v/>
      </c>
      <c r="Z268" s="4" t="str">
        <f t="shared" si="108"/>
        <v/>
      </c>
      <c r="AA268" s="4" t="str">
        <f t="shared" si="108"/>
        <v/>
      </c>
      <c r="AB268" s="4" t="str">
        <f t="shared" si="108"/>
        <v/>
      </c>
      <c r="AC268" s="4" t="str">
        <f t="shared" si="108"/>
        <v/>
      </c>
      <c r="AD268" s="4" t="str">
        <f t="shared" si="108"/>
        <v/>
      </c>
      <c r="AE268" s="4" t="str">
        <f t="shared" si="108"/>
        <v/>
      </c>
      <c r="AF268" s="4" t="str">
        <f t="shared" si="108"/>
        <v/>
      </c>
      <c r="AG268" s="4" t="str">
        <f t="shared" si="108"/>
        <v/>
      </c>
      <c r="AH268" s="4" t="str">
        <f t="shared" si="108"/>
        <v/>
      </c>
      <c r="AI268" s="4" t="str">
        <f t="shared" si="108"/>
        <v/>
      </c>
      <c r="AJ268" s="4" t="str">
        <f t="shared" si="108"/>
        <v/>
      </c>
      <c r="AK268" s="4" t="str">
        <f t="shared" si="108"/>
        <v/>
      </c>
      <c r="AL268" s="4" t="str">
        <f t="shared" si="108"/>
        <v/>
      </c>
      <c r="AM268" s="4" t="str">
        <f t="shared" si="108"/>
        <v/>
      </c>
      <c r="AN268" s="4" t="str">
        <f t="shared" si="108"/>
        <v/>
      </c>
      <c r="AO268" s="4" t="str">
        <f t="shared" si="108"/>
        <v/>
      </c>
      <c r="AP268" s="4" t="str">
        <f t="shared" si="108"/>
        <v/>
      </c>
      <c r="AQ268" s="4" t="str">
        <f t="shared" si="108"/>
        <v/>
      </c>
      <c r="AR268" s="4" t="str">
        <f t="shared" si="108"/>
        <v/>
      </c>
      <c r="AS268" s="4" t="str">
        <f t="shared" si="108"/>
        <v/>
      </c>
      <c r="AT268" s="4" t="str">
        <f t="shared" si="108"/>
        <v/>
      </c>
      <c r="AU268" s="4" t="str">
        <f t="shared" si="108"/>
        <v/>
      </c>
      <c r="AV268" s="4" t="str">
        <f t="shared" si="108"/>
        <v/>
      </c>
      <c r="AW268" s="4" t="str">
        <f t="shared" si="108"/>
        <v/>
      </c>
      <c r="AX268" s="4" t="str">
        <f t="shared" si="108"/>
        <v/>
      </c>
      <c r="AY268" s="4" t="str">
        <f t="shared" si="108"/>
        <v/>
      </c>
      <c r="AZ268" s="4" t="str">
        <f t="shared" si="108"/>
        <v/>
      </c>
      <c r="BA268" s="4" t="str">
        <f t="shared" si="108"/>
        <v/>
      </c>
      <c r="BB268" s="4" t="str">
        <f t="shared" si="108"/>
        <v/>
      </c>
      <c r="BC268" s="4" t="str">
        <f t="shared" si="108"/>
        <v/>
      </c>
      <c r="BD268" s="4" t="str">
        <f t="shared" si="108"/>
        <v/>
      </c>
      <c r="BE268" s="4" t="str">
        <f t="shared" si="108"/>
        <v/>
      </c>
      <c r="BF268" s="4" t="str">
        <f t="shared" si="108"/>
        <v/>
      </c>
      <c r="BG268" s="4" t="str">
        <f t="shared" si="108"/>
        <v/>
      </c>
      <c r="BH268" s="4" t="str">
        <f t="shared" si="108"/>
        <v/>
      </c>
      <c r="BI268" s="4" t="str">
        <f t="shared" si="108"/>
        <v/>
      </c>
      <c r="BJ268" s="4" t="str">
        <f t="shared" si="108"/>
        <v/>
      </c>
      <c r="BK268" s="4" t="str">
        <f t="shared" si="108"/>
        <v/>
      </c>
      <c r="BL268" s="4" t="str">
        <f t="shared" si="108"/>
        <v/>
      </c>
      <c r="BM268" s="4" t="str">
        <f t="shared" si="108"/>
        <v/>
      </c>
      <c r="BN268" s="4" t="str">
        <f t="shared" si="108"/>
        <v/>
      </c>
      <c r="BO268" s="4" t="str">
        <f t="shared" si="108"/>
        <v/>
      </c>
      <c r="BP268" s="4" t="str">
        <f t="shared" si="108"/>
        <v/>
      </c>
      <c r="BQ268" s="4" t="str">
        <f t="shared" si="108"/>
        <v/>
      </c>
      <c r="BR268" s="4" t="str">
        <f t="shared" si="108"/>
        <v/>
      </c>
      <c r="BS268" s="4" t="str">
        <f t="shared" si="108"/>
        <v/>
      </c>
      <c r="BT268" s="4" t="str">
        <f t="shared" si="108"/>
        <v/>
      </c>
      <c r="BU268" s="4" t="str">
        <f t="shared" si="108"/>
        <v/>
      </c>
      <c r="BV268" s="4" t="str">
        <f t="shared" si="108"/>
        <v/>
      </c>
      <c r="BW268" s="4">
        <f t="shared" si="108"/>
        <v>7101</v>
      </c>
      <c r="BX268" s="4" t="str">
        <f t="shared" si="108"/>
        <v/>
      </c>
      <c r="BY268" s="4" t="str">
        <f t="shared" si="108"/>
        <v/>
      </c>
      <c r="BZ268" s="4" t="str">
        <f t="shared" si="108"/>
        <v/>
      </c>
      <c r="CA268" s="4" t="str">
        <f t="shared" si="108"/>
        <v/>
      </c>
      <c r="CB268" s="4" t="str">
        <f t="shared" si="108"/>
        <v/>
      </c>
      <c r="CC268" s="4" t="str">
        <f t="shared" si="108"/>
        <v/>
      </c>
      <c r="CD268" s="4" t="str">
        <f t="shared" si="108"/>
        <v/>
      </c>
      <c r="CE268" s="4" t="str">
        <f t="shared" si="108"/>
        <v/>
      </c>
      <c r="CF268" s="4" t="str">
        <f t="shared" si="108"/>
        <v/>
      </c>
      <c r="CG268" s="4" t="str">
        <f t="shared" si="108"/>
        <v/>
      </c>
      <c r="CH268" s="4" t="str">
        <f t="shared" si="108"/>
        <v/>
      </c>
      <c r="CI268" s="4" t="str">
        <f t="shared" si="108"/>
        <v/>
      </c>
      <c r="CJ268" s="4" t="str">
        <f t="shared" si="108"/>
        <v/>
      </c>
      <c r="CK268" s="4" t="str">
        <f t="shared" si="108"/>
        <v/>
      </c>
      <c r="CL268" s="4" t="str">
        <f t="shared" si="108"/>
        <v/>
      </c>
      <c r="CM268" s="4" t="str">
        <f t="shared" si="108"/>
        <v/>
      </c>
      <c r="CN268" s="4" t="str">
        <f t="shared" si="108"/>
        <v/>
      </c>
      <c r="CO268" s="4" t="str">
        <f t="shared" si="108"/>
        <v/>
      </c>
      <c r="CP268" s="4" t="str">
        <f t="shared" si="108"/>
        <v/>
      </c>
      <c r="CQ268" s="4" t="str">
        <f t="shared" si="108"/>
        <v/>
      </c>
      <c r="CR268" s="4" t="str">
        <f t="shared" si="108"/>
        <v/>
      </c>
      <c r="CS268" s="4" t="str">
        <f t="shared" si="108"/>
        <v/>
      </c>
      <c r="CT268" s="4" t="str">
        <f t="shared" si="108"/>
        <v/>
      </c>
      <c r="CU268" s="4" t="str">
        <f t="shared" si="108"/>
        <v/>
      </c>
      <c r="CV268" s="4" t="str">
        <f t="shared" si="108"/>
        <v/>
      </c>
      <c r="CW268" s="4" t="str">
        <f t="shared" si="108"/>
        <v/>
      </c>
      <c r="CX268" s="4" t="str">
        <f t="shared" si="108"/>
        <v/>
      </c>
      <c r="CY268" s="4" t="str">
        <f t="shared" si="108"/>
        <v/>
      </c>
      <c r="CZ268" s="4" t="str">
        <f t="shared" si="108"/>
        <v/>
      </c>
      <c r="DA268" s="4" t="str">
        <f t="shared" si="108"/>
        <v/>
      </c>
      <c r="DB268" s="4" t="str">
        <f t="shared" si="108"/>
        <v/>
      </c>
      <c r="DC268" s="4" t="str">
        <f t="shared" si="108"/>
        <v/>
      </c>
      <c r="DD268" s="4" t="str">
        <f t="shared" si="108"/>
        <v/>
      </c>
      <c r="DE268" s="4" t="str">
        <f t="shared" si="108"/>
        <v/>
      </c>
      <c r="DF268" s="4" t="str">
        <f t="shared" si="108"/>
        <v/>
      </c>
    </row>
    <row r="269">
      <c r="A269" s="3" t="s">
        <v>270</v>
      </c>
      <c r="B269" s="2">
        <v>262.0</v>
      </c>
      <c r="C269" s="4">
        <f t="shared" si="2"/>
        <v>52</v>
      </c>
      <c r="D269" s="4">
        <f t="shared" si="3"/>
        <v>2</v>
      </c>
      <c r="E269" s="4">
        <f>IFERROR(__xludf.DUMMYFUNCTION("SPLIT(A269,"" "")"),11.0)</f>
        <v>11</v>
      </c>
      <c r="F269" s="4">
        <f>IFERROR(__xludf.DUMMYFUNCTION("""COMPUTED_VALUE"""),52.0)</f>
        <v>52</v>
      </c>
      <c r="G269" s="4">
        <f>IFERROR(__xludf.DUMMYFUNCTION("""COMPUTED_VALUE"""),41.0)</f>
        <v>41</v>
      </c>
      <c r="H269" s="4">
        <f>IFERROR(__xludf.DUMMYFUNCTION("""COMPUTED_VALUE"""),50.0)</f>
        <v>50</v>
      </c>
      <c r="I269" s="4">
        <f>IFERROR(__xludf.DUMMYFUNCTION("""COMPUTED_VALUE"""),51.0)</f>
        <v>51</v>
      </c>
      <c r="K269" s="6"/>
    </row>
    <row r="270">
      <c r="A270" s="3" t="s">
        <v>271</v>
      </c>
      <c r="B270" s="2">
        <v>263.0</v>
      </c>
      <c r="C270" s="4">
        <f t="shared" si="2"/>
        <v>52</v>
      </c>
      <c r="D270" s="4">
        <f t="shared" si="3"/>
        <v>3</v>
      </c>
      <c r="E270" s="4">
        <f>IFERROR(__xludf.DUMMYFUNCTION("SPLIT(A270,"" "")"),4.0)</f>
        <v>4</v>
      </c>
      <c r="F270" s="4">
        <f>IFERROR(__xludf.DUMMYFUNCTION("""COMPUTED_VALUE"""),57.0)</f>
        <v>57</v>
      </c>
      <c r="G270" s="4">
        <f>IFERROR(__xludf.DUMMYFUNCTION("""COMPUTED_VALUE"""),99.0)</f>
        <v>99</v>
      </c>
      <c r="H270" s="4">
        <f>IFERROR(__xludf.DUMMYFUNCTION("""COMPUTED_VALUE"""),21.0)</f>
        <v>21</v>
      </c>
      <c r="I270" s="4">
        <f>IFERROR(__xludf.DUMMYFUNCTION("""COMPUTED_VALUE"""),29.0)</f>
        <v>29</v>
      </c>
    </row>
    <row r="271">
      <c r="A271" s="3" t="s">
        <v>272</v>
      </c>
      <c r="B271" s="2">
        <v>264.0</v>
      </c>
      <c r="C271" s="4">
        <f t="shared" si="2"/>
        <v>52</v>
      </c>
      <c r="D271" s="4">
        <f t="shared" si="3"/>
        <v>4</v>
      </c>
      <c r="E271" s="4">
        <f>IFERROR(__xludf.DUMMYFUNCTION("SPLIT(A271,"" "")"),20.0)</f>
        <v>20</v>
      </c>
      <c r="F271" s="4">
        <f>IFERROR(__xludf.DUMMYFUNCTION("""COMPUTED_VALUE"""),35.0)</f>
        <v>35</v>
      </c>
      <c r="G271" s="4">
        <f>IFERROR(__xludf.DUMMYFUNCTION("""COMPUTED_VALUE"""),78.0)</f>
        <v>78</v>
      </c>
      <c r="H271" s="4">
        <f>IFERROR(__xludf.DUMMYFUNCTION("""COMPUTED_VALUE"""),34.0)</f>
        <v>34</v>
      </c>
      <c r="I271" s="4">
        <f>IFERROR(__xludf.DUMMYFUNCTION("""COMPUTED_VALUE"""),87.0)</f>
        <v>87</v>
      </c>
    </row>
    <row r="272">
      <c r="A272" s="3" t="s">
        <v>273</v>
      </c>
      <c r="B272" s="2">
        <v>265.0</v>
      </c>
      <c r="C272" s="4">
        <f t="shared" si="2"/>
        <v>53</v>
      </c>
      <c r="D272" s="4">
        <f t="shared" si="3"/>
        <v>0</v>
      </c>
      <c r="E272" s="4">
        <f>IFERROR(__xludf.DUMMYFUNCTION("SPLIT(A272,"" "")"),52.0)</f>
        <v>52</v>
      </c>
      <c r="F272" s="4">
        <f>IFERROR(__xludf.DUMMYFUNCTION("""COMPUTED_VALUE"""),83.0)</f>
        <v>83</v>
      </c>
      <c r="G272" s="4">
        <f>IFERROR(__xludf.DUMMYFUNCTION("""COMPUTED_VALUE"""),84.0)</f>
        <v>84</v>
      </c>
      <c r="H272" s="4">
        <f>IFERROR(__xludf.DUMMYFUNCTION("""COMPUTED_VALUE"""),21.0)</f>
        <v>21</v>
      </c>
      <c r="I272" s="4">
        <f>IFERROR(__xludf.DUMMYFUNCTION("""COMPUTED_VALUE"""),59.0)</f>
        <v>59</v>
      </c>
      <c r="K272" s="5" t="b">
        <f>BINGO(E272:I276,$K$6)</f>
        <v>0</v>
      </c>
      <c r="L272" s="5" t="b">
        <f t="shared" ref="L272:DF272" si="109">OR(K272, BINGO($E272:$I276,$K$6:L$6))</f>
        <v>0</v>
      </c>
      <c r="M272" s="5" t="b">
        <f t="shared" si="109"/>
        <v>0</v>
      </c>
      <c r="N272" s="5" t="b">
        <f t="shared" si="109"/>
        <v>0</v>
      </c>
      <c r="O272" s="5" t="b">
        <f t="shared" si="109"/>
        <v>0</v>
      </c>
      <c r="P272" s="5" t="b">
        <f t="shared" si="109"/>
        <v>0</v>
      </c>
      <c r="Q272" s="5" t="b">
        <f t="shared" si="109"/>
        <v>0</v>
      </c>
      <c r="R272" s="5" t="b">
        <f t="shared" si="109"/>
        <v>0</v>
      </c>
      <c r="S272" s="5" t="b">
        <f t="shared" si="109"/>
        <v>0</v>
      </c>
      <c r="T272" s="5" t="b">
        <f t="shared" si="109"/>
        <v>0</v>
      </c>
      <c r="U272" s="5" t="b">
        <f t="shared" si="109"/>
        <v>0</v>
      </c>
      <c r="V272" s="5" t="b">
        <f t="shared" si="109"/>
        <v>0</v>
      </c>
      <c r="W272" s="5" t="b">
        <f t="shared" si="109"/>
        <v>0</v>
      </c>
      <c r="X272" s="5" t="b">
        <f t="shared" si="109"/>
        <v>0</v>
      </c>
      <c r="Y272" s="5" t="b">
        <f t="shared" si="109"/>
        <v>0</v>
      </c>
      <c r="Z272" s="5" t="b">
        <f t="shared" si="109"/>
        <v>0</v>
      </c>
      <c r="AA272" s="5" t="b">
        <f t="shared" si="109"/>
        <v>0</v>
      </c>
      <c r="AB272" s="5" t="b">
        <f t="shared" si="109"/>
        <v>0</v>
      </c>
      <c r="AC272" s="5" t="b">
        <f t="shared" si="109"/>
        <v>0</v>
      </c>
      <c r="AD272" s="5" t="b">
        <f t="shared" si="109"/>
        <v>0</v>
      </c>
      <c r="AE272" s="5" t="b">
        <f t="shared" si="109"/>
        <v>0</v>
      </c>
      <c r="AF272" s="5" t="b">
        <f t="shared" si="109"/>
        <v>0</v>
      </c>
      <c r="AG272" s="5" t="b">
        <f t="shared" si="109"/>
        <v>0</v>
      </c>
      <c r="AH272" s="5" t="b">
        <f t="shared" si="109"/>
        <v>0</v>
      </c>
      <c r="AI272" s="5" t="b">
        <f t="shared" si="109"/>
        <v>0</v>
      </c>
      <c r="AJ272" s="5" t="b">
        <f t="shared" si="109"/>
        <v>0</v>
      </c>
      <c r="AK272" s="5" t="b">
        <f t="shared" si="109"/>
        <v>0</v>
      </c>
      <c r="AL272" s="5" t="b">
        <f t="shared" si="109"/>
        <v>0</v>
      </c>
      <c r="AM272" s="5" t="b">
        <f t="shared" si="109"/>
        <v>0</v>
      </c>
      <c r="AN272" s="5" t="b">
        <f t="shared" si="109"/>
        <v>0</v>
      </c>
      <c r="AO272" s="5" t="b">
        <f t="shared" si="109"/>
        <v>0</v>
      </c>
      <c r="AP272" s="5" t="b">
        <f t="shared" si="109"/>
        <v>0</v>
      </c>
      <c r="AQ272" s="5" t="b">
        <f t="shared" si="109"/>
        <v>0</v>
      </c>
      <c r="AR272" s="5" t="b">
        <f t="shared" si="109"/>
        <v>0</v>
      </c>
      <c r="AS272" s="5" t="b">
        <f t="shared" si="109"/>
        <v>0</v>
      </c>
      <c r="AT272" s="5" t="b">
        <f t="shared" si="109"/>
        <v>0</v>
      </c>
      <c r="AU272" s="5" t="b">
        <f t="shared" si="109"/>
        <v>0</v>
      </c>
      <c r="AV272" s="5" t="b">
        <f t="shared" si="109"/>
        <v>0</v>
      </c>
      <c r="AW272" s="5" t="b">
        <f t="shared" si="109"/>
        <v>0</v>
      </c>
      <c r="AX272" s="5" t="b">
        <f t="shared" si="109"/>
        <v>0</v>
      </c>
      <c r="AY272" s="5" t="b">
        <f t="shared" si="109"/>
        <v>0</v>
      </c>
      <c r="AZ272" s="5" t="b">
        <f t="shared" si="109"/>
        <v>0</v>
      </c>
      <c r="BA272" s="5" t="b">
        <f t="shared" si="109"/>
        <v>0</v>
      </c>
      <c r="BB272" s="5" t="b">
        <f t="shared" si="109"/>
        <v>0</v>
      </c>
      <c r="BC272" s="5" t="b">
        <f t="shared" si="109"/>
        <v>0</v>
      </c>
      <c r="BD272" s="5" t="b">
        <f t="shared" si="109"/>
        <v>0</v>
      </c>
      <c r="BE272" s="5" t="b">
        <f t="shared" si="109"/>
        <v>0</v>
      </c>
      <c r="BF272" s="5" t="b">
        <f t="shared" si="109"/>
        <v>0</v>
      </c>
      <c r="BG272" s="5" t="b">
        <f t="shared" si="109"/>
        <v>0</v>
      </c>
      <c r="BH272" s="5" t="b">
        <f t="shared" si="109"/>
        <v>0</v>
      </c>
      <c r="BI272" s="5" t="b">
        <f t="shared" si="109"/>
        <v>0</v>
      </c>
      <c r="BJ272" s="5" t="b">
        <f t="shared" si="109"/>
        <v>0</v>
      </c>
      <c r="BK272" s="5" t="b">
        <f t="shared" si="109"/>
        <v>0</v>
      </c>
      <c r="BL272" s="5" t="b">
        <f t="shared" si="109"/>
        <v>0</v>
      </c>
      <c r="BM272" s="5" t="b">
        <f t="shared" si="109"/>
        <v>0</v>
      </c>
      <c r="BN272" s="5" t="b">
        <f t="shared" si="109"/>
        <v>0</v>
      </c>
      <c r="BO272" s="5" t="b">
        <f t="shared" si="109"/>
        <v>0</v>
      </c>
      <c r="BP272" s="5" t="b">
        <f t="shared" si="109"/>
        <v>0</v>
      </c>
      <c r="BQ272" s="5" t="b">
        <f t="shared" si="109"/>
        <v>0</v>
      </c>
      <c r="BR272" s="5" t="b">
        <f t="shared" si="109"/>
        <v>0</v>
      </c>
      <c r="BS272" s="5" t="b">
        <f t="shared" si="109"/>
        <v>0</v>
      </c>
      <c r="BT272" s="5" t="b">
        <f t="shared" si="109"/>
        <v>0</v>
      </c>
      <c r="BU272" s="5" t="b">
        <f t="shared" si="109"/>
        <v>0</v>
      </c>
      <c r="BV272" s="5" t="b">
        <f t="shared" si="109"/>
        <v>0</v>
      </c>
      <c r="BW272" s="5" t="b">
        <f t="shared" si="109"/>
        <v>0</v>
      </c>
      <c r="BX272" s="5" t="b">
        <f t="shared" si="109"/>
        <v>0</v>
      </c>
      <c r="BY272" s="5" t="b">
        <f t="shared" si="109"/>
        <v>0</v>
      </c>
      <c r="BZ272" s="5" t="b">
        <f t="shared" si="109"/>
        <v>0</v>
      </c>
      <c r="CA272" s="5" t="b">
        <f t="shared" si="109"/>
        <v>0</v>
      </c>
      <c r="CB272" s="5" t="b">
        <f t="shared" si="109"/>
        <v>0</v>
      </c>
      <c r="CC272" s="5" t="b">
        <f t="shared" si="109"/>
        <v>0</v>
      </c>
      <c r="CD272" s="5" t="b">
        <f t="shared" si="109"/>
        <v>0</v>
      </c>
      <c r="CE272" s="5" t="b">
        <f t="shared" si="109"/>
        <v>0</v>
      </c>
      <c r="CF272" s="5" t="b">
        <f t="shared" si="109"/>
        <v>0</v>
      </c>
      <c r="CG272" s="5" t="b">
        <f t="shared" si="109"/>
        <v>0</v>
      </c>
      <c r="CH272" s="5" t="b">
        <f t="shared" si="109"/>
        <v>0</v>
      </c>
      <c r="CI272" s="5" t="b">
        <f t="shared" si="109"/>
        <v>0</v>
      </c>
      <c r="CJ272" s="5" t="b">
        <f t="shared" si="109"/>
        <v>0</v>
      </c>
      <c r="CK272" s="5" t="b">
        <f t="shared" si="109"/>
        <v>0</v>
      </c>
      <c r="CL272" s="5" t="b">
        <f t="shared" si="109"/>
        <v>0</v>
      </c>
      <c r="CM272" s="5" t="b">
        <f t="shared" si="109"/>
        <v>0</v>
      </c>
      <c r="CN272" s="5" t="b">
        <f t="shared" si="109"/>
        <v>0</v>
      </c>
      <c r="CO272" s="5" t="b">
        <f t="shared" si="109"/>
        <v>0</v>
      </c>
      <c r="CP272" s="5" t="b">
        <f t="shared" si="109"/>
        <v>1</v>
      </c>
      <c r="CQ272" s="5" t="b">
        <f t="shared" si="109"/>
        <v>1</v>
      </c>
      <c r="CR272" s="5" t="b">
        <f t="shared" si="109"/>
        <v>1</v>
      </c>
      <c r="CS272" s="5" t="b">
        <f t="shared" si="109"/>
        <v>1</v>
      </c>
      <c r="CT272" s="5" t="b">
        <f t="shared" si="109"/>
        <v>1</v>
      </c>
      <c r="CU272" s="5" t="b">
        <f t="shared" si="109"/>
        <v>1</v>
      </c>
      <c r="CV272" s="5" t="b">
        <f t="shared" si="109"/>
        <v>1</v>
      </c>
      <c r="CW272" s="5" t="b">
        <f t="shared" si="109"/>
        <v>1</v>
      </c>
      <c r="CX272" s="5" t="b">
        <f t="shared" si="109"/>
        <v>1</v>
      </c>
      <c r="CY272" s="5" t="b">
        <f t="shared" si="109"/>
        <v>1</v>
      </c>
      <c r="CZ272" s="5" t="b">
        <f t="shared" si="109"/>
        <v>1</v>
      </c>
      <c r="DA272" s="5" t="b">
        <f t="shared" si="109"/>
        <v>1</v>
      </c>
      <c r="DB272" s="5" t="b">
        <f t="shared" si="109"/>
        <v>1</v>
      </c>
      <c r="DC272" s="5" t="b">
        <f t="shared" si="109"/>
        <v>1</v>
      </c>
      <c r="DD272" s="5" t="b">
        <f t="shared" si="109"/>
        <v>1</v>
      </c>
      <c r="DE272" s="5" t="b">
        <f t="shared" si="109"/>
        <v>1</v>
      </c>
      <c r="DF272" s="5" t="b">
        <f t="shared" si="109"/>
        <v>1</v>
      </c>
    </row>
    <row r="273">
      <c r="A273" s="3" t="s">
        <v>274</v>
      </c>
      <c r="B273" s="2">
        <v>266.0</v>
      </c>
      <c r="C273" s="4">
        <f t="shared" si="2"/>
        <v>53</v>
      </c>
      <c r="D273" s="4">
        <f t="shared" si="3"/>
        <v>1</v>
      </c>
      <c r="E273" s="4">
        <f>IFERROR(__xludf.DUMMYFUNCTION("SPLIT(A273,"" "")"),30.0)</f>
        <v>30</v>
      </c>
      <c r="F273" s="4">
        <f>IFERROR(__xludf.DUMMYFUNCTION("""COMPUTED_VALUE"""),64.0)</f>
        <v>64</v>
      </c>
      <c r="G273" s="4">
        <f>IFERROR(__xludf.DUMMYFUNCTION("""COMPUTED_VALUE"""),85.0)</f>
        <v>85</v>
      </c>
      <c r="H273" s="4">
        <f>IFERROR(__xludf.DUMMYFUNCTION("""COMPUTED_VALUE"""),90.0)</f>
        <v>90</v>
      </c>
      <c r="I273" s="4">
        <f>IFERROR(__xludf.DUMMYFUNCTION("""COMPUTED_VALUE"""),91.0)</f>
        <v>91</v>
      </c>
      <c r="K273" s="4" t="str">
        <f>IF(K272,SUMOFUNMARKED(E272:I276,$K$6)*LASTCALLED($K$6),)</f>
        <v/>
      </c>
      <c r="L273" s="4" t="str">
        <f t="shared" ref="L273:DF273" si="110">IF(AND(L272,NOT(K272)),SUMOFUNMARKED($E272:$I276,$K$6:L$6)*LASTCALLED($K$6:L$6),)</f>
        <v/>
      </c>
      <c r="M273" s="4" t="str">
        <f t="shared" si="110"/>
        <v/>
      </c>
      <c r="N273" s="4" t="str">
        <f t="shared" si="110"/>
        <v/>
      </c>
      <c r="O273" s="4" t="str">
        <f t="shared" si="110"/>
        <v/>
      </c>
      <c r="P273" s="4" t="str">
        <f t="shared" si="110"/>
        <v/>
      </c>
      <c r="Q273" s="4" t="str">
        <f t="shared" si="110"/>
        <v/>
      </c>
      <c r="R273" s="4" t="str">
        <f t="shared" si="110"/>
        <v/>
      </c>
      <c r="S273" s="4" t="str">
        <f t="shared" si="110"/>
        <v/>
      </c>
      <c r="T273" s="4" t="str">
        <f t="shared" si="110"/>
        <v/>
      </c>
      <c r="U273" s="4" t="str">
        <f t="shared" si="110"/>
        <v/>
      </c>
      <c r="V273" s="4" t="str">
        <f t="shared" si="110"/>
        <v/>
      </c>
      <c r="W273" s="4" t="str">
        <f t="shared" si="110"/>
        <v/>
      </c>
      <c r="X273" s="4" t="str">
        <f t="shared" si="110"/>
        <v/>
      </c>
      <c r="Y273" s="4" t="str">
        <f t="shared" si="110"/>
        <v/>
      </c>
      <c r="Z273" s="4" t="str">
        <f t="shared" si="110"/>
        <v/>
      </c>
      <c r="AA273" s="4" t="str">
        <f t="shared" si="110"/>
        <v/>
      </c>
      <c r="AB273" s="4" t="str">
        <f t="shared" si="110"/>
        <v/>
      </c>
      <c r="AC273" s="4" t="str">
        <f t="shared" si="110"/>
        <v/>
      </c>
      <c r="AD273" s="4" t="str">
        <f t="shared" si="110"/>
        <v/>
      </c>
      <c r="AE273" s="4" t="str">
        <f t="shared" si="110"/>
        <v/>
      </c>
      <c r="AF273" s="4" t="str">
        <f t="shared" si="110"/>
        <v/>
      </c>
      <c r="AG273" s="4" t="str">
        <f t="shared" si="110"/>
        <v/>
      </c>
      <c r="AH273" s="4" t="str">
        <f t="shared" si="110"/>
        <v/>
      </c>
      <c r="AI273" s="4" t="str">
        <f t="shared" si="110"/>
        <v/>
      </c>
      <c r="AJ273" s="4" t="str">
        <f t="shared" si="110"/>
        <v/>
      </c>
      <c r="AK273" s="4" t="str">
        <f t="shared" si="110"/>
        <v/>
      </c>
      <c r="AL273" s="4" t="str">
        <f t="shared" si="110"/>
        <v/>
      </c>
      <c r="AM273" s="4" t="str">
        <f t="shared" si="110"/>
        <v/>
      </c>
      <c r="AN273" s="4" t="str">
        <f t="shared" si="110"/>
        <v/>
      </c>
      <c r="AO273" s="4" t="str">
        <f t="shared" si="110"/>
        <v/>
      </c>
      <c r="AP273" s="4" t="str">
        <f t="shared" si="110"/>
        <v/>
      </c>
      <c r="AQ273" s="4" t="str">
        <f t="shared" si="110"/>
        <v/>
      </c>
      <c r="AR273" s="4" t="str">
        <f t="shared" si="110"/>
        <v/>
      </c>
      <c r="AS273" s="4" t="str">
        <f t="shared" si="110"/>
        <v/>
      </c>
      <c r="AT273" s="4" t="str">
        <f t="shared" si="110"/>
        <v/>
      </c>
      <c r="AU273" s="4" t="str">
        <f t="shared" si="110"/>
        <v/>
      </c>
      <c r="AV273" s="4" t="str">
        <f t="shared" si="110"/>
        <v/>
      </c>
      <c r="AW273" s="4" t="str">
        <f t="shared" si="110"/>
        <v/>
      </c>
      <c r="AX273" s="4" t="str">
        <f t="shared" si="110"/>
        <v/>
      </c>
      <c r="AY273" s="4" t="str">
        <f t="shared" si="110"/>
        <v/>
      </c>
      <c r="AZ273" s="4" t="str">
        <f t="shared" si="110"/>
        <v/>
      </c>
      <c r="BA273" s="4" t="str">
        <f t="shared" si="110"/>
        <v/>
      </c>
      <c r="BB273" s="4" t="str">
        <f t="shared" si="110"/>
        <v/>
      </c>
      <c r="BC273" s="4" t="str">
        <f t="shared" si="110"/>
        <v/>
      </c>
      <c r="BD273" s="4" t="str">
        <f t="shared" si="110"/>
        <v/>
      </c>
      <c r="BE273" s="4" t="str">
        <f t="shared" si="110"/>
        <v/>
      </c>
      <c r="BF273" s="4" t="str">
        <f t="shared" si="110"/>
        <v/>
      </c>
      <c r="BG273" s="4" t="str">
        <f t="shared" si="110"/>
        <v/>
      </c>
      <c r="BH273" s="4" t="str">
        <f t="shared" si="110"/>
        <v/>
      </c>
      <c r="BI273" s="4" t="str">
        <f t="shared" si="110"/>
        <v/>
      </c>
      <c r="BJ273" s="4" t="str">
        <f t="shared" si="110"/>
        <v/>
      </c>
      <c r="BK273" s="4" t="str">
        <f t="shared" si="110"/>
        <v/>
      </c>
      <c r="BL273" s="4" t="str">
        <f t="shared" si="110"/>
        <v/>
      </c>
      <c r="BM273" s="4" t="str">
        <f t="shared" si="110"/>
        <v/>
      </c>
      <c r="BN273" s="4" t="str">
        <f t="shared" si="110"/>
        <v/>
      </c>
      <c r="BO273" s="4" t="str">
        <f t="shared" si="110"/>
        <v/>
      </c>
      <c r="BP273" s="4" t="str">
        <f t="shared" si="110"/>
        <v/>
      </c>
      <c r="BQ273" s="4" t="str">
        <f t="shared" si="110"/>
        <v/>
      </c>
      <c r="BR273" s="4" t="str">
        <f t="shared" si="110"/>
        <v/>
      </c>
      <c r="BS273" s="4" t="str">
        <f t="shared" si="110"/>
        <v/>
      </c>
      <c r="BT273" s="4" t="str">
        <f t="shared" si="110"/>
        <v/>
      </c>
      <c r="BU273" s="4" t="str">
        <f t="shared" si="110"/>
        <v/>
      </c>
      <c r="BV273" s="4" t="str">
        <f t="shared" si="110"/>
        <v/>
      </c>
      <c r="BW273" s="4" t="str">
        <f t="shared" si="110"/>
        <v/>
      </c>
      <c r="BX273" s="4" t="str">
        <f t="shared" si="110"/>
        <v/>
      </c>
      <c r="BY273" s="4" t="str">
        <f t="shared" si="110"/>
        <v/>
      </c>
      <c r="BZ273" s="4" t="str">
        <f t="shared" si="110"/>
        <v/>
      </c>
      <c r="CA273" s="4" t="str">
        <f t="shared" si="110"/>
        <v/>
      </c>
      <c r="CB273" s="4" t="str">
        <f t="shared" si="110"/>
        <v/>
      </c>
      <c r="CC273" s="4" t="str">
        <f t="shared" si="110"/>
        <v/>
      </c>
      <c r="CD273" s="4" t="str">
        <f t="shared" si="110"/>
        <v/>
      </c>
      <c r="CE273" s="4" t="str">
        <f t="shared" si="110"/>
        <v/>
      </c>
      <c r="CF273" s="4" t="str">
        <f t="shared" si="110"/>
        <v/>
      </c>
      <c r="CG273" s="4" t="str">
        <f t="shared" si="110"/>
        <v/>
      </c>
      <c r="CH273" s="4" t="str">
        <f t="shared" si="110"/>
        <v/>
      </c>
      <c r="CI273" s="4" t="str">
        <f t="shared" si="110"/>
        <v/>
      </c>
      <c r="CJ273" s="4" t="str">
        <f t="shared" si="110"/>
        <v/>
      </c>
      <c r="CK273" s="4" t="str">
        <f t="shared" si="110"/>
        <v/>
      </c>
      <c r="CL273" s="4" t="str">
        <f t="shared" si="110"/>
        <v/>
      </c>
      <c r="CM273" s="4" t="str">
        <f t="shared" si="110"/>
        <v/>
      </c>
      <c r="CN273" s="4" t="str">
        <f t="shared" si="110"/>
        <v/>
      </c>
      <c r="CO273" s="4" t="str">
        <f t="shared" si="110"/>
        <v/>
      </c>
      <c r="CP273" s="4">
        <f t="shared" si="110"/>
        <v>23541</v>
      </c>
      <c r="CQ273" s="4" t="str">
        <f t="shared" si="110"/>
        <v/>
      </c>
      <c r="CR273" s="4" t="str">
        <f t="shared" si="110"/>
        <v/>
      </c>
      <c r="CS273" s="4" t="str">
        <f t="shared" si="110"/>
        <v/>
      </c>
      <c r="CT273" s="4" t="str">
        <f t="shared" si="110"/>
        <v/>
      </c>
      <c r="CU273" s="4" t="str">
        <f t="shared" si="110"/>
        <v/>
      </c>
      <c r="CV273" s="4" t="str">
        <f t="shared" si="110"/>
        <v/>
      </c>
      <c r="CW273" s="4" t="str">
        <f t="shared" si="110"/>
        <v/>
      </c>
      <c r="CX273" s="4" t="str">
        <f t="shared" si="110"/>
        <v/>
      </c>
      <c r="CY273" s="4" t="str">
        <f t="shared" si="110"/>
        <v/>
      </c>
      <c r="CZ273" s="4" t="str">
        <f t="shared" si="110"/>
        <v/>
      </c>
      <c r="DA273" s="4" t="str">
        <f t="shared" si="110"/>
        <v/>
      </c>
      <c r="DB273" s="4" t="str">
        <f t="shared" si="110"/>
        <v/>
      </c>
      <c r="DC273" s="4" t="str">
        <f t="shared" si="110"/>
        <v/>
      </c>
      <c r="DD273" s="4" t="str">
        <f t="shared" si="110"/>
        <v/>
      </c>
      <c r="DE273" s="4" t="str">
        <f t="shared" si="110"/>
        <v/>
      </c>
      <c r="DF273" s="4" t="str">
        <f t="shared" si="110"/>
        <v/>
      </c>
    </row>
    <row r="274">
      <c r="A274" s="3" t="s">
        <v>275</v>
      </c>
      <c r="B274" s="2">
        <v>267.0</v>
      </c>
      <c r="C274" s="4">
        <f t="shared" si="2"/>
        <v>53</v>
      </c>
      <c r="D274" s="4">
        <f t="shared" si="3"/>
        <v>2</v>
      </c>
      <c r="E274" s="4">
        <f>IFERROR(__xludf.DUMMYFUNCTION("SPLIT(A274,"" "")"),24.0)</f>
        <v>24</v>
      </c>
      <c r="F274" s="4">
        <f>IFERROR(__xludf.DUMMYFUNCTION("""COMPUTED_VALUE"""),32.0)</f>
        <v>32</v>
      </c>
      <c r="G274" s="4">
        <f>IFERROR(__xludf.DUMMYFUNCTION("""COMPUTED_VALUE"""),57.0)</f>
        <v>57</v>
      </c>
      <c r="H274" s="4">
        <f>IFERROR(__xludf.DUMMYFUNCTION("""COMPUTED_VALUE"""),0.0)</f>
        <v>0</v>
      </c>
      <c r="I274" s="4">
        <f>IFERROR(__xludf.DUMMYFUNCTION("""COMPUTED_VALUE"""),81.0)</f>
        <v>81</v>
      </c>
      <c r="K274" s="6"/>
    </row>
    <row r="275">
      <c r="A275" s="3" t="s">
        <v>276</v>
      </c>
      <c r="B275" s="2">
        <v>268.0</v>
      </c>
      <c r="C275" s="4">
        <f t="shared" si="2"/>
        <v>53</v>
      </c>
      <c r="D275" s="4">
        <f t="shared" si="3"/>
        <v>3</v>
      </c>
      <c r="E275" s="4">
        <f>IFERROR(__xludf.DUMMYFUNCTION("SPLIT(A275,"" "")"),17.0)</f>
        <v>17</v>
      </c>
      <c r="F275" s="4">
        <f>IFERROR(__xludf.DUMMYFUNCTION("""COMPUTED_VALUE"""),47.0)</f>
        <v>47</v>
      </c>
      <c r="G275" s="4">
        <f>IFERROR(__xludf.DUMMYFUNCTION("""COMPUTED_VALUE"""),1.0)</f>
        <v>1</v>
      </c>
      <c r="H275" s="4">
        <f>IFERROR(__xludf.DUMMYFUNCTION("""COMPUTED_VALUE"""),25.0)</f>
        <v>25</v>
      </c>
      <c r="I275" s="4">
        <f>IFERROR(__xludf.DUMMYFUNCTION("""COMPUTED_VALUE"""),27.0)</f>
        <v>27</v>
      </c>
    </row>
    <row r="276">
      <c r="A276" s="3" t="s">
        <v>277</v>
      </c>
      <c r="B276" s="2">
        <v>269.0</v>
      </c>
      <c r="C276" s="4">
        <f t="shared" si="2"/>
        <v>53</v>
      </c>
      <c r="D276" s="4">
        <f t="shared" si="3"/>
        <v>4</v>
      </c>
      <c r="E276" s="4">
        <f>IFERROR(__xludf.DUMMYFUNCTION("SPLIT(A276,"" "")"),10.0)</f>
        <v>10</v>
      </c>
      <c r="F276" s="4">
        <f>IFERROR(__xludf.DUMMYFUNCTION("""COMPUTED_VALUE"""),51.0)</f>
        <v>51</v>
      </c>
      <c r="G276" s="4">
        <f>IFERROR(__xludf.DUMMYFUNCTION("""COMPUTED_VALUE"""),65.0)</f>
        <v>65</v>
      </c>
      <c r="H276" s="4">
        <f>IFERROR(__xludf.DUMMYFUNCTION("""COMPUTED_VALUE"""),79.0)</f>
        <v>79</v>
      </c>
      <c r="I276" s="4">
        <f>IFERROR(__xludf.DUMMYFUNCTION("""COMPUTED_VALUE"""),34.0)</f>
        <v>34</v>
      </c>
    </row>
    <row r="277">
      <c r="A277" s="3" t="s">
        <v>278</v>
      </c>
      <c r="B277" s="2">
        <v>270.0</v>
      </c>
      <c r="C277" s="4">
        <f t="shared" si="2"/>
        <v>54</v>
      </c>
      <c r="D277" s="4">
        <f t="shared" si="3"/>
        <v>0</v>
      </c>
      <c r="E277" s="4">
        <f>IFERROR(__xludf.DUMMYFUNCTION("SPLIT(A277,"" "")"),83.0)</f>
        <v>83</v>
      </c>
      <c r="F277" s="4">
        <f>IFERROR(__xludf.DUMMYFUNCTION("""COMPUTED_VALUE"""),9.0)</f>
        <v>9</v>
      </c>
      <c r="G277" s="4">
        <f>IFERROR(__xludf.DUMMYFUNCTION("""COMPUTED_VALUE"""),94.0)</f>
        <v>94</v>
      </c>
      <c r="H277" s="4">
        <f>IFERROR(__xludf.DUMMYFUNCTION("""COMPUTED_VALUE"""),14.0)</f>
        <v>14</v>
      </c>
      <c r="I277" s="4">
        <f>IFERROR(__xludf.DUMMYFUNCTION("""COMPUTED_VALUE"""),85.0)</f>
        <v>85</v>
      </c>
      <c r="K277" s="5" t="b">
        <f>BINGO(E277:I281,$K$6)</f>
        <v>0</v>
      </c>
      <c r="L277" s="5" t="b">
        <f t="shared" ref="L277:DF277" si="111">OR(K277, BINGO($E277:$I281,$K$6:L$6))</f>
        <v>0</v>
      </c>
      <c r="M277" s="5" t="b">
        <f t="shared" si="111"/>
        <v>0</v>
      </c>
      <c r="N277" s="5" t="b">
        <f t="shared" si="111"/>
        <v>0</v>
      </c>
      <c r="O277" s="5" t="b">
        <f t="shared" si="111"/>
        <v>0</v>
      </c>
      <c r="P277" s="5" t="b">
        <f t="shared" si="111"/>
        <v>0</v>
      </c>
      <c r="Q277" s="5" t="b">
        <f t="shared" si="111"/>
        <v>0</v>
      </c>
      <c r="R277" s="5" t="b">
        <f t="shared" si="111"/>
        <v>0</v>
      </c>
      <c r="S277" s="5" t="b">
        <f t="shared" si="111"/>
        <v>0</v>
      </c>
      <c r="T277" s="5" t="b">
        <f t="shared" si="111"/>
        <v>0</v>
      </c>
      <c r="U277" s="5" t="b">
        <f t="shared" si="111"/>
        <v>0</v>
      </c>
      <c r="V277" s="5" t="b">
        <f t="shared" si="111"/>
        <v>0</v>
      </c>
      <c r="W277" s="5" t="b">
        <f t="shared" si="111"/>
        <v>0</v>
      </c>
      <c r="X277" s="5" t="b">
        <f t="shared" si="111"/>
        <v>0</v>
      </c>
      <c r="Y277" s="5" t="b">
        <f t="shared" si="111"/>
        <v>0</v>
      </c>
      <c r="Z277" s="5" t="b">
        <f t="shared" si="111"/>
        <v>0</v>
      </c>
      <c r="AA277" s="5" t="b">
        <f t="shared" si="111"/>
        <v>0</v>
      </c>
      <c r="AB277" s="5" t="b">
        <f t="shared" si="111"/>
        <v>0</v>
      </c>
      <c r="AC277" s="5" t="b">
        <f t="shared" si="111"/>
        <v>0</v>
      </c>
      <c r="AD277" s="5" t="b">
        <f t="shared" si="111"/>
        <v>0</v>
      </c>
      <c r="AE277" s="5" t="b">
        <f t="shared" si="111"/>
        <v>0</v>
      </c>
      <c r="AF277" s="5" t="b">
        <f t="shared" si="111"/>
        <v>0</v>
      </c>
      <c r="AG277" s="5" t="b">
        <f t="shared" si="111"/>
        <v>0</v>
      </c>
      <c r="AH277" s="5" t="b">
        <f t="shared" si="111"/>
        <v>0</v>
      </c>
      <c r="AI277" s="5" t="b">
        <f t="shared" si="111"/>
        <v>0</v>
      </c>
      <c r="AJ277" s="5" t="b">
        <f t="shared" si="111"/>
        <v>0</v>
      </c>
      <c r="AK277" s="5" t="b">
        <f t="shared" si="111"/>
        <v>0</v>
      </c>
      <c r="AL277" s="5" t="b">
        <f t="shared" si="111"/>
        <v>0</v>
      </c>
      <c r="AM277" s="5" t="b">
        <f t="shared" si="111"/>
        <v>0</v>
      </c>
      <c r="AN277" s="5" t="b">
        <f t="shared" si="111"/>
        <v>1</v>
      </c>
      <c r="AO277" s="5" t="b">
        <f t="shared" si="111"/>
        <v>1</v>
      </c>
      <c r="AP277" s="5" t="b">
        <f t="shared" si="111"/>
        <v>1</v>
      </c>
      <c r="AQ277" s="5" t="b">
        <f t="shared" si="111"/>
        <v>1</v>
      </c>
      <c r="AR277" s="5" t="b">
        <f t="shared" si="111"/>
        <v>1</v>
      </c>
      <c r="AS277" s="5" t="b">
        <f t="shared" si="111"/>
        <v>1</v>
      </c>
      <c r="AT277" s="5" t="b">
        <f t="shared" si="111"/>
        <v>1</v>
      </c>
      <c r="AU277" s="5" t="b">
        <f t="shared" si="111"/>
        <v>1</v>
      </c>
      <c r="AV277" s="5" t="b">
        <f t="shared" si="111"/>
        <v>1</v>
      </c>
      <c r="AW277" s="5" t="b">
        <f t="shared" si="111"/>
        <v>1</v>
      </c>
      <c r="AX277" s="5" t="b">
        <f t="shared" si="111"/>
        <v>1</v>
      </c>
      <c r="AY277" s="5" t="b">
        <f t="shared" si="111"/>
        <v>1</v>
      </c>
      <c r="AZ277" s="5" t="b">
        <f t="shared" si="111"/>
        <v>1</v>
      </c>
      <c r="BA277" s="5" t="b">
        <f t="shared" si="111"/>
        <v>1</v>
      </c>
      <c r="BB277" s="5" t="b">
        <f t="shared" si="111"/>
        <v>1</v>
      </c>
      <c r="BC277" s="5" t="b">
        <f t="shared" si="111"/>
        <v>1</v>
      </c>
      <c r="BD277" s="5" t="b">
        <f t="shared" si="111"/>
        <v>1</v>
      </c>
      <c r="BE277" s="5" t="b">
        <f t="shared" si="111"/>
        <v>1</v>
      </c>
      <c r="BF277" s="5" t="b">
        <f t="shared" si="111"/>
        <v>1</v>
      </c>
      <c r="BG277" s="5" t="b">
        <f t="shared" si="111"/>
        <v>1</v>
      </c>
      <c r="BH277" s="5" t="b">
        <f t="shared" si="111"/>
        <v>1</v>
      </c>
      <c r="BI277" s="5" t="b">
        <f t="shared" si="111"/>
        <v>1</v>
      </c>
      <c r="BJ277" s="5" t="b">
        <f t="shared" si="111"/>
        <v>1</v>
      </c>
      <c r="BK277" s="5" t="b">
        <f t="shared" si="111"/>
        <v>1</v>
      </c>
      <c r="BL277" s="5" t="b">
        <f t="shared" si="111"/>
        <v>1</v>
      </c>
      <c r="BM277" s="5" t="b">
        <f t="shared" si="111"/>
        <v>1</v>
      </c>
      <c r="BN277" s="5" t="b">
        <f t="shared" si="111"/>
        <v>1</v>
      </c>
      <c r="BO277" s="5" t="b">
        <f t="shared" si="111"/>
        <v>1</v>
      </c>
      <c r="BP277" s="5" t="b">
        <f t="shared" si="111"/>
        <v>1</v>
      </c>
      <c r="BQ277" s="5" t="b">
        <f t="shared" si="111"/>
        <v>1</v>
      </c>
      <c r="BR277" s="5" t="b">
        <f t="shared" si="111"/>
        <v>1</v>
      </c>
      <c r="BS277" s="5" t="b">
        <f t="shared" si="111"/>
        <v>1</v>
      </c>
      <c r="BT277" s="5" t="b">
        <f t="shared" si="111"/>
        <v>1</v>
      </c>
      <c r="BU277" s="5" t="b">
        <f t="shared" si="111"/>
        <v>1</v>
      </c>
      <c r="BV277" s="5" t="b">
        <f t="shared" si="111"/>
        <v>1</v>
      </c>
      <c r="BW277" s="5" t="b">
        <f t="shared" si="111"/>
        <v>1</v>
      </c>
      <c r="BX277" s="5" t="b">
        <f t="shared" si="111"/>
        <v>1</v>
      </c>
      <c r="BY277" s="5" t="b">
        <f t="shared" si="111"/>
        <v>1</v>
      </c>
      <c r="BZ277" s="5" t="b">
        <f t="shared" si="111"/>
        <v>1</v>
      </c>
      <c r="CA277" s="5" t="b">
        <f t="shared" si="111"/>
        <v>1</v>
      </c>
      <c r="CB277" s="5" t="b">
        <f t="shared" si="111"/>
        <v>1</v>
      </c>
      <c r="CC277" s="5" t="b">
        <f t="shared" si="111"/>
        <v>1</v>
      </c>
      <c r="CD277" s="5" t="b">
        <f t="shared" si="111"/>
        <v>1</v>
      </c>
      <c r="CE277" s="5" t="b">
        <f t="shared" si="111"/>
        <v>1</v>
      </c>
      <c r="CF277" s="5" t="b">
        <f t="shared" si="111"/>
        <v>1</v>
      </c>
      <c r="CG277" s="5" t="b">
        <f t="shared" si="111"/>
        <v>1</v>
      </c>
      <c r="CH277" s="5" t="b">
        <f t="shared" si="111"/>
        <v>1</v>
      </c>
      <c r="CI277" s="5" t="b">
        <f t="shared" si="111"/>
        <v>1</v>
      </c>
      <c r="CJ277" s="5" t="b">
        <f t="shared" si="111"/>
        <v>1</v>
      </c>
      <c r="CK277" s="5" t="b">
        <f t="shared" si="111"/>
        <v>1</v>
      </c>
      <c r="CL277" s="5" t="b">
        <f t="shared" si="111"/>
        <v>1</v>
      </c>
      <c r="CM277" s="5" t="b">
        <f t="shared" si="111"/>
        <v>1</v>
      </c>
      <c r="CN277" s="5" t="b">
        <f t="shared" si="111"/>
        <v>1</v>
      </c>
      <c r="CO277" s="5" t="b">
        <f t="shared" si="111"/>
        <v>1</v>
      </c>
      <c r="CP277" s="5" t="b">
        <f t="shared" si="111"/>
        <v>1</v>
      </c>
      <c r="CQ277" s="5" t="b">
        <f t="shared" si="111"/>
        <v>1</v>
      </c>
      <c r="CR277" s="5" t="b">
        <f t="shared" si="111"/>
        <v>1</v>
      </c>
      <c r="CS277" s="5" t="b">
        <f t="shared" si="111"/>
        <v>1</v>
      </c>
      <c r="CT277" s="5" t="b">
        <f t="shared" si="111"/>
        <v>1</v>
      </c>
      <c r="CU277" s="5" t="b">
        <f t="shared" si="111"/>
        <v>1</v>
      </c>
      <c r="CV277" s="5" t="b">
        <f t="shared" si="111"/>
        <v>1</v>
      </c>
      <c r="CW277" s="5" t="b">
        <f t="shared" si="111"/>
        <v>1</v>
      </c>
      <c r="CX277" s="5" t="b">
        <f t="shared" si="111"/>
        <v>1</v>
      </c>
      <c r="CY277" s="5" t="b">
        <f t="shared" si="111"/>
        <v>1</v>
      </c>
      <c r="CZ277" s="5" t="b">
        <f t="shared" si="111"/>
        <v>1</v>
      </c>
      <c r="DA277" s="5" t="b">
        <f t="shared" si="111"/>
        <v>1</v>
      </c>
      <c r="DB277" s="5" t="b">
        <f t="shared" si="111"/>
        <v>1</v>
      </c>
      <c r="DC277" s="5" t="b">
        <f t="shared" si="111"/>
        <v>1</v>
      </c>
      <c r="DD277" s="5" t="b">
        <f t="shared" si="111"/>
        <v>1</v>
      </c>
      <c r="DE277" s="5" t="b">
        <f t="shared" si="111"/>
        <v>1</v>
      </c>
      <c r="DF277" s="5" t="b">
        <f t="shared" si="111"/>
        <v>1</v>
      </c>
    </row>
    <row r="278">
      <c r="A278" s="3" t="s">
        <v>279</v>
      </c>
      <c r="B278" s="2">
        <v>271.0</v>
      </c>
      <c r="C278" s="4">
        <f t="shared" si="2"/>
        <v>54</v>
      </c>
      <c r="D278" s="4">
        <f t="shared" si="3"/>
        <v>1</v>
      </c>
      <c r="E278" s="4">
        <f>IFERROR(__xludf.DUMMYFUNCTION("SPLIT(A278,"" "")"),65.0)</f>
        <v>65</v>
      </c>
      <c r="F278" s="4">
        <f>IFERROR(__xludf.DUMMYFUNCTION("""COMPUTED_VALUE"""),51.0)</f>
        <v>51</v>
      </c>
      <c r="G278" s="4">
        <f>IFERROR(__xludf.DUMMYFUNCTION("""COMPUTED_VALUE"""),28.0)</f>
        <v>28</v>
      </c>
      <c r="H278" s="4">
        <f>IFERROR(__xludf.DUMMYFUNCTION("""COMPUTED_VALUE"""),32.0)</f>
        <v>32</v>
      </c>
      <c r="I278" s="4">
        <f>IFERROR(__xludf.DUMMYFUNCTION("""COMPUTED_VALUE"""),48.0)</f>
        <v>48</v>
      </c>
      <c r="K278" s="4" t="str">
        <f>IF(K277,SUMOFUNMARKED(E277:I281,$K$6)*LASTCALLED($K$6),)</f>
        <v/>
      </c>
      <c r="L278" s="4" t="str">
        <f t="shared" ref="L278:DF278" si="112">IF(AND(L277,NOT(K277)),SUMOFUNMARKED($E277:$I281,$K$6:L$6)*LASTCALLED($K$6:L$6),)</f>
        <v/>
      </c>
      <c r="M278" s="4" t="str">
        <f t="shared" si="112"/>
        <v/>
      </c>
      <c r="N278" s="4" t="str">
        <f t="shared" si="112"/>
        <v/>
      </c>
      <c r="O278" s="4" t="str">
        <f t="shared" si="112"/>
        <v/>
      </c>
      <c r="P278" s="4" t="str">
        <f t="shared" si="112"/>
        <v/>
      </c>
      <c r="Q278" s="4" t="str">
        <f t="shared" si="112"/>
        <v/>
      </c>
      <c r="R278" s="4" t="str">
        <f t="shared" si="112"/>
        <v/>
      </c>
      <c r="S278" s="4" t="str">
        <f t="shared" si="112"/>
        <v/>
      </c>
      <c r="T278" s="4" t="str">
        <f t="shared" si="112"/>
        <v/>
      </c>
      <c r="U278" s="4" t="str">
        <f t="shared" si="112"/>
        <v/>
      </c>
      <c r="V278" s="4" t="str">
        <f t="shared" si="112"/>
        <v/>
      </c>
      <c r="W278" s="4" t="str">
        <f t="shared" si="112"/>
        <v/>
      </c>
      <c r="X278" s="4" t="str">
        <f t="shared" si="112"/>
        <v/>
      </c>
      <c r="Y278" s="4" t="str">
        <f t="shared" si="112"/>
        <v/>
      </c>
      <c r="Z278" s="4" t="str">
        <f t="shared" si="112"/>
        <v/>
      </c>
      <c r="AA278" s="4" t="str">
        <f t="shared" si="112"/>
        <v/>
      </c>
      <c r="AB278" s="4" t="str">
        <f t="shared" si="112"/>
        <v/>
      </c>
      <c r="AC278" s="4" t="str">
        <f t="shared" si="112"/>
        <v/>
      </c>
      <c r="AD278" s="4" t="str">
        <f t="shared" si="112"/>
        <v/>
      </c>
      <c r="AE278" s="4" t="str">
        <f t="shared" si="112"/>
        <v/>
      </c>
      <c r="AF278" s="4" t="str">
        <f t="shared" si="112"/>
        <v/>
      </c>
      <c r="AG278" s="4" t="str">
        <f t="shared" si="112"/>
        <v/>
      </c>
      <c r="AH278" s="4" t="str">
        <f t="shared" si="112"/>
        <v/>
      </c>
      <c r="AI278" s="4" t="str">
        <f t="shared" si="112"/>
        <v/>
      </c>
      <c r="AJ278" s="4" t="str">
        <f t="shared" si="112"/>
        <v/>
      </c>
      <c r="AK278" s="4" t="str">
        <f t="shared" si="112"/>
        <v/>
      </c>
      <c r="AL278" s="4" t="str">
        <f t="shared" si="112"/>
        <v/>
      </c>
      <c r="AM278" s="4" t="str">
        <f t="shared" si="112"/>
        <v/>
      </c>
      <c r="AN278" s="4">
        <f t="shared" si="112"/>
        <v>66339</v>
      </c>
      <c r="AO278" s="4" t="str">
        <f t="shared" si="112"/>
        <v/>
      </c>
      <c r="AP278" s="4" t="str">
        <f t="shared" si="112"/>
        <v/>
      </c>
      <c r="AQ278" s="4" t="str">
        <f t="shared" si="112"/>
        <v/>
      </c>
      <c r="AR278" s="4" t="str">
        <f t="shared" si="112"/>
        <v/>
      </c>
      <c r="AS278" s="4" t="str">
        <f t="shared" si="112"/>
        <v/>
      </c>
      <c r="AT278" s="4" t="str">
        <f t="shared" si="112"/>
        <v/>
      </c>
      <c r="AU278" s="4" t="str">
        <f t="shared" si="112"/>
        <v/>
      </c>
      <c r="AV278" s="4" t="str">
        <f t="shared" si="112"/>
        <v/>
      </c>
      <c r="AW278" s="4" t="str">
        <f t="shared" si="112"/>
        <v/>
      </c>
      <c r="AX278" s="4" t="str">
        <f t="shared" si="112"/>
        <v/>
      </c>
      <c r="AY278" s="4" t="str">
        <f t="shared" si="112"/>
        <v/>
      </c>
      <c r="AZ278" s="4" t="str">
        <f t="shared" si="112"/>
        <v/>
      </c>
      <c r="BA278" s="4" t="str">
        <f t="shared" si="112"/>
        <v/>
      </c>
      <c r="BB278" s="4" t="str">
        <f t="shared" si="112"/>
        <v/>
      </c>
      <c r="BC278" s="4" t="str">
        <f t="shared" si="112"/>
        <v/>
      </c>
      <c r="BD278" s="4" t="str">
        <f t="shared" si="112"/>
        <v/>
      </c>
      <c r="BE278" s="4" t="str">
        <f t="shared" si="112"/>
        <v/>
      </c>
      <c r="BF278" s="4" t="str">
        <f t="shared" si="112"/>
        <v/>
      </c>
      <c r="BG278" s="4" t="str">
        <f t="shared" si="112"/>
        <v/>
      </c>
      <c r="BH278" s="4" t="str">
        <f t="shared" si="112"/>
        <v/>
      </c>
      <c r="BI278" s="4" t="str">
        <f t="shared" si="112"/>
        <v/>
      </c>
      <c r="BJ278" s="4" t="str">
        <f t="shared" si="112"/>
        <v/>
      </c>
      <c r="BK278" s="4" t="str">
        <f t="shared" si="112"/>
        <v/>
      </c>
      <c r="BL278" s="4" t="str">
        <f t="shared" si="112"/>
        <v/>
      </c>
      <c r="BM278" s="4" t="str">
        <f t="shared" si="112"/>
        <v/>
      </c>
      <c r="BN278" s="4" t="str">
        <f t="shared" si="112"/>
        <v/>
      </c>
      <c r="BO278" s="4" t="str">
        <f t="shared" si="112"/>
        <v/>
      </c>
      <c r="BP278" s="4" t="str">
        <f t="shared" si="112"/>
        <v/>
      </c>
      <c r="BQ278" s="4" t="str">
        <f t="shared" si="112"/>
        <v/>
      </c>
      <c r="BR278" s="4" t="str">
        <f t="shared" si="112"/>
        <v/>
      </c>
      <c r="BS278" s="4" t="str">
        <f t="shared" si="112"/>
        <v/>
      </c>
      <c r="BT278" s="4" t="str">
        <f t="shared" si="112"/>
        <v/>
      </c>
      <c r="BU278" s="4" t="str">
        <f t="shared" si="112"/>
        <v/>
      </c>
      <c r="BV278" s="4" t="str">
        <f t="shared" si="112"/>
        <v/>
      </c>
      <c r="BW278" s="4" t="str">
        <f t="shared" si="112"/>
        <v/>
      </c>
      <c r="BX278" s="4" t="str">
        <f t="shared" si="112"/>
        <v/>
      </c>
      <c r="BY278" s="4" t="str">
        <f t="shared" si="112"/>
        <v/>
      </c>
      <c r="BZ278" s="4" t="str">
        <f t="shared" si="112"/>
        <v/>
      </c>
      <c r="CA278" s="4" t="str">
        <f t="shared" si="112"/>
        <v/>
      </c>
      <c r="CB278" s="4" t="str">
        <f t="shared" si="112"/>
        <v/>
      </c>
      <c r="CC278" s="4" t="str">
        <f t="shared" si="112"/>
        <v/>
      </c>
      <c r="CD278" s="4" t="str">
        <f t="shared" si="112"/>
        <v/>
      </c>
      <c r="CE278" s="4" t="str">
        <f t="shared" si="112"/>
        <v/>
      </c>
      <c r="CF278" s="4" t="str">
        <f t="shared" si="112"/>
        <v/>
      </c>
      <c r="CG278" s="4" t="str">
        <f t="shared" si="112"/>
        <v/>
      </c>
      <c r="CH278" s="4" t="str">
        <f t="shared" si="112"/>
        <v/>
      </c>
      <c r="CI278" s="4" t="str">
        <f t="shared" si="112"/>
        <v/>
      </c>
      <c r="CJ278" s="4" t="str">
        <f t="shared" si="112"/>
        <v/>
      </c>
      <c r="CK278" s="4" t="str">
        <f t="shared" si="112"/>
        <v/>
      </c>
      <c r="CL278" s="4" t="str">
        <f t="shared" si="112"/>
        <v/>
      </c>
      <c r="CM278" s="4" t="str">
        <f t="shared" si="112"/>
        <v/>
      </c>
      <c r="CN278" s="4" t="str">
        <f t="shared" si="112"/>
        <v/>
      </c>
      <c r="CO278" s="4" t="str">
        <f t="shared" si="112"/>
        <v/>
      </c>
      <c r="CP278" s="4" t="str">
        <f t="shared" si="112"/>
        <v/>
      </c>
      <c r="CQ278" s="4" t="str">
        <f t="shared" si="112"/>
        <v/>
      </c>
      <c r="CR278" s="4" t="str">
        <f t="shared" si="112"/>
        <v/>
      </c>
      <c r="CS278" s="4" t="str">
        <f t="shared" si="112"/>
        <v/>
      </c>
      <c r="CT278" s="4" t="str">
        <f t="shared" si="112"/>
        <v/>
      </c>
      <c r="CU278" s="4" t="str">
        <f t="shared" si="112"/>
        <v/>
      </c>
      <c r="CV278" s="4" t="str">
        <f t="shared" si="112"/>
        <v/>
      </c>
      <c r="CW278" s="4" t="str">
        <f t="shared" si="112"/>
        <v/>
      </c>
      <c r="CX278" s="4" t="str">
        <f t="shared" si="112"/>
        <v/>
      </c>
      <c r="CY278" s="4" t="str">
        <f t="shared" si="112"/>
        <v/>
      </c>
      <c r="CZ278" s="4" t="str">
        <f t="shared" si="112"/>
        <v/>
      </c>
      <c r="DA278" s="4" t="str">
        <f t="shared" si="112"/>
        <v/>
      </c>
      <c r="DB278" s="4" t="str">
        <f t="shared" si="112"/>
        <v/>
      </c>
      <c r="DC278" s="4" t="str">
        <f t="shared" si="112"/>
        <v/>
      </c>
      <c r="DD278" s="4" t="str">
        <f t="shared" si="112"/>
        <v/>
      </c>
      <c r="DE278" s="4" t="str">
        <f t="shared" si="112"/>
        <v/>
      </c>
      <c r="DF278" s="4" t="str">
        <f t="shared" si="112"/>
        <v/>
      </c>
    </row>
    <row r="279">
      <c r="A279" s="3" t="s">
        <v>280</v>
      </c>
      <c r="B279" s="2">
        <v>272.0</v>
      </c>
      <c r="C279" s="4">
        <f t="shared" si="2"/>
        <v>54</v>
      </c>
      <c r="D279" s="4">
        <f t="shared" si="3"/>
        <v>2</v>
      </c>
      <c r="E279" s="4">
        <f>IFERROR(__xludf.DUMMYFUNCTION("SPLIT(A279,"" "")"),81.0)</f>
        <v>81</v>
      </c>
      <c r="F279" s="4">
        <f>IFERROR(__xludf.DUMMYFUNCTION("""COMPUTED_VALUE"""),71.0)</f>
        <v>71</v>
      </c>
      <c r="G279" s="4">
        <f>IFERROR(__xludf.DUMMYFUNCTION("""COMPUTED_VALUE"""),8.0)</f>
        <v>8</v>
      </c>
      <c r="H279" s="4">
        <f>IFERROR(__xludf.DUMMYFUNCTION("""COMPUTED_VALUE"""),12.0)</f>
        <v>12</v>
      </c>
      <c r="I279" s="4">
        <f>IFERROR(__xludf.DUMMYFUNCTION("""COMPUTED_VALUE"""),31.0)</f>
        <v>31</v>
      </c>
      <c r="K279" s="6"/>
    </row>
    <row r="280">
      <c r="A280" s="3" t="s">
        <v>281</v>
      </c>
      <c r="B280" s="2">
        <v>273.0</v>
      </c>
      <c r="C280" s="4">
        <f t="shared" si="2"/>
        <v>54</v>
      </c>
      <c r="D280" s="4">
        <f t="shared" si="3"/>
        <v>3</v>
      </c>
      <c r="E280" s="4">
        <f>IFERROR(__xludf.DUMMYFUNCTION("SPLIT(A280,"" "")"),38.0)</f>
        <v>38</v>
      </c>
      <c r="F280" s="4">
        <f>IFERROR(__xludf.DUMMYFUNCTION("""COMPUTED_VALUE"""),50.0)</f>
        <v>50</v>
      </c>
      <c r="G280" s="4">
        <f>IFERROR(__xludf.DUMMYFUNCTION("""COMPUTED_VALUE"""),92.0)</f>
        <v>92</v>
      </c>
      <c r="H280" s="4">
        <f>IFERROR(__xludf.DUMMYFUNCTION("""COMPUTED_VALUE"""),57.0)</f>
        <v>57</v>
      </c>
      <c r="I280" s="4">
        <f>IFERROR(__xludf.DUMMYFUNCTION("""COMPUTED_VALUE"""),47.0)</f>
        <v>47</v>
      </c>
    </row>
    <row r="281">
      <c r="A281" s="3" t="s">
        <v>282</v>
      </c>
      <c r="B281" s="2">
        <v>274.0</v>
      </c>
      <c r="C281" s="4">
        <f t="shared" si="2"/>
        <v>54</v>
      </c>
      <c r="D281" s="4">
        <f t="shared" si="3"/>
        <v>4</v>
      </c>
      <c r="E281" s="4">
        <f>IFERROR(__xludf.DUMMYFUNCTION("SPLIT(A281,"" "")"),34.0)</f>
        <v>34</v>
      </c>
      <c r="F281" s="4">
        <f>IFERROR(__xludf.DUMMYFUNCTION("""COMPUTED_VALUE"""),49.0)</f>
        <v>49</v>
      </c>
      <c r="G281" s="4">
        <f>IFERROR(__xludf.DUMMYFUNCTION("""COMPUTED_VALUE"""),56.0)</f>
        <v>56</v>
      </c>
      <c r="H281" s="4">
        <f>IFERROR(__xludf.DUMMYFUNCTION("""COMPUTED_VALUE"""),73.0)</f>
        <v>73</v>
      </c>
      <c r="I281" s="4">
        <f>IFERROR(__xludf.DUMMYFUNCTION("""COMPUTED_VALUE"""),27.0)</f>
        <v>27</v>
      </c>
    </row>
    <row r="282">
      <c r="A282" s="3" t="s">
        <v>283</v>
      </c>
      <c r="B282" s="2">
        <v>275.0</v>
      </c>
      <c r="C282" s="4">
        <f t="shared" si="2"/>
        <v>55</v>
      </c>
      <c r="D282" s="4">
        <f t="shared" si="3"/>
        <v>0</v>
      </c>
      <c r="E282" s="4">
        <f>IFERROR(__xludf.DUMMYFUNCTION("SPLIT(A282,"" "")"),54.0)</f>
        <v>54</v>
      </c>
      <c r="F282" s="4">
        <f>IFERROR(__xludf.DUMMYFUNCTION("""COMPUTED_VALUE"""),8.0)</f>
        <v>8</v>
      </c>
      <c r="G282" s="4">
        <f>IFERROR(__xludf.DUMMYFUNCTION("""COMPUTED_VALUE"""),72.0)</f>
        <v>72</v>
      </c>
      <c r="H282" s="4">
        <f>IFERROR(__xludf.DUMMYFUNCTION("""COMPUTED_VALUE"""),38.0)</f>
        <v>38</v>
      </c>
      <c r="I282" s="4">
        <f>IFERROR(__xludf.DUMMYFUNCTION("""COMPUTED_VALUE"""),29.0)</f>
        <v>29</v>
      </c>
      <c r="K282" s="5" t="b">
        <f>BINGO(E282:I286,$K$6)</f>
        <v>0</v>
      </c>
      <c r="L282" s="5" t="b">
        <f t="shared" ref="L282:DF282" si="113">OR(K282, BINGO($E282:$I286,$K$6:L$6))</f>
        <v>0</v>
      </c>
      <c r="M282" s="5" t="b">
        <f t="shared" si="113"/>
        <v>0</v>
      </c>
      <c r="N282" s="5" t="b">
        <f t="shared" si="113"/>
        <v>0</v>
      </c>
      <c r="O282" s="5" t="b">
        <f t="shared" si="113"/>
        <v>0</v>
      </c>
      <c r="P282" s="5" t="b">
        <f t="shared" si="113"/>
        <v>0</v>
      </c>
      <c r="Q282" s="5" t="b">
        <f t="shared" si="113"/>
        <v>0</v>
      </c>
      <c r="R282" s="5" t="b">
        <f t="shared" si="113"/>
        <v>0</v>
      </c>
      <c r="S282" s="5" t="b">
        <f t="shared" si="113"/>
        <v>0</v>
      </c>
      <c r="T282" s="5" t="b">
        <f t="shared" si="113"/>
        <v>0</v>
      </c>
      <c r="U282" s="5" t="b">
        <f t="shared" si="113"/>
        <v>0</v>
      </c>
      <c r="V282" s="5" t="b">
        <f t="shared" si="113"/>
        <v>0</v>
      </c>
      <c r="W282" s="5" t="b">
        <f t="shared" si="113"/>
        <v>0</v>
      </c>
      <c r="X282" s="5" t="b">
        <f t="shared" si="113"/>
        <v>0</v>
      </c>
      <c r="Y282" s="5" t="b">
        <f t="shared" si="113"/>
        <v>0</v>
      </c>
      <c r="Z282" s="5" t="b">
        <f t="shared" si="113"/>
        <v>0</v>
      </c>
      <c r="AA282" s="5" t="b">
        <f t="shared" si="113"/>
        <v>0</v>
      </c>
      <c r="AB282" s="5" t="b">
        <f t="shared" si="113"/>
        <v>0</v>
      </c>
      <c r="AC282" s="5" t="b">
        <f t="shared" si="113"/>
        <v>0</v>
      </c>
      <c r="AD282" s="5" t="b">
        <f t="shared" si="113"/>
        <v>0</v>
      </c>
      <c r="AE282" s="5" t="b">
        <f t="shared" si="113"/>
        <v>0</v>
      </c>
      <c r="AF282" s="5" t="b">
        <f t="shared" si="113"/>
        <v>0</v>
      </c>
      <c r="AG282" s="5" t="b">
        <f t="shared" si="113"/>
        <v>0</v>
      </c>
      <c r="AH282" s="5" t="b">
        <f t="shared" si="113"/>
        <v>0</v>
      </c>
      <c r="AI282" s="5" t="b">
        <f t="shared" si="113"/>
        <v>0</v>
      </c>
      <c r="AJ282" s="5" t="b">
        <f t="shared" si="113"/>
        <v>0</v>
      </c>
      <c r="AK282" s="5" t="b">
        <f t="shared" si="113"/>
        <v>0</v>
      </c>
      <c r="AL282" s="5" t="b">
        <f t="shared" si="113"/>
        <v>0</v>
      </c>
      <c r="AM282" s="5" t="b">
        <f t="shared" si="113"/>
        <v>0</v>
      </c>
      <c r="AN282" s="5" t="b">
        <f t="shared" si="113"/>
        <v>0</v>
      </c>
      <c r="AO282" s="5" t="b">
        <f t="shared" si="113"/>
        <v>0</v>
      </c>
      <c r="AP282" s="5" t="b">
        <f t="shared" si="113"/>
        <v>0</v>
      </c>
      <c r="AQ282" s="5" t="b">
        <f t="shared" si="113"/>
        <v>0</v>
      </c>
      <c r="AR282" s="5" t="b">
        <f t="shared" si="113"/>
        <v>0</v>
      </c>
      <c r="AS282" s="5" t="b">
        <f t="shared" si="113"/>
        <v>0</v>
      </c>
      <c r="AT282" s="5" t="b">
        <f t="shared" si="113"/>
        <v>0</v>
      </c>
      <c r="AU282" s="5" t="b">
        <f t="shared" si="113"/>
        <v>0</v>
      </c>
      <c r="AV282" s="5" t="b">
        <f t="shared" si="113"/>
        <v>0</v>
      </c>
      <c r="AW282" s="5" t="b">
        <f t="shared" si="113"/>
        <v>0</v>
      </c>
      <c r="AX282" s="5" t="b">
        <f t="shared" si="113"/>
        <v>0</v>
      </c>
      <c r="AY282" s="5" t="b">
        <f t="shared" si="113"/>
        <v>0</v>
      </c>
      <c r="AZ282" s="5" t="b">
        <f t="shared" si="113"/>
        <v>0</v>
      </c>
      <c r="BA282" s="5" t="b">
        <f t="shared" si="113"/>
        <v>0</v>
      </c>
      <c r="BB282" s="5" t="b">
        <f t="shared" si="113"/>
        <v>0</v>
      </c>
      <c r="BC282" s="5" t="b">
        <f t="shared" si="113"/>
        <v>0</v>
      </c>
      <c r="BD282" s="5" t="b">
        <f t="shared" si="113"/>
        <v>0</v>
      </c>
      <c r="BE282" s="5" t="b">
        <f t="shared" si="113"/>
        <v>0</v>
      </c>
      <c r="BF282" s="5" t="b">
        <f t="shared" si="113"/>
        <v>0</v>
      </c>
      <c r="BG282" s="5" t="b">
        <f t="shared" si="113"/>
        <v>0</v>
      </c>
      <c r="BH282" s="5" t="b">
        <f t="shared" si="113"/>
        <v>0</v>
      </c>
      <c r="BI282" s="5" t="b">
        <f t="shared" si="113"/>
        <v>0</v>
      </c>
      <c r="BJ282" s="5" t="b">
        <f t="shared" si="113"/>
        <v>0</v>
      </c>
      <c r="BK282" s="5" t="b">
        <f t="shared" si="113"/>
        <v>0</v>
      </c>
      <c r="BL282" s="5" t="b">
        <f t="shared" si="113"/>
        <v>0</v>
      </c>
      <c r="BM282" s="5" t="b">
        <f t="shared" si="113"/>
        <v>0</v>
      </c>
      <c r="BN282" s="5" t="b">
        <f t="shared" si="113"/>
        <v>0</v>
      </c>
      <c r="BO282" s="5" t="b">
        <f t="shared" si="113"/>
        <v>0</v>
      </c>
      <c r="BP282" s="5" t="b">
        <f t="shared" si="113"/>
        <v>0</v>
      </c>
      <c r="BQ282" s="5" t="b">
        <f t="shared" si="113"/>
        <v>0</v>
      </c>
      <c r="BR282" s="5" t="b">
        <f t="shared" si="113"/>
        <v>0</v>
      </c>
      <c r="BS282" s="5" t="b">
        <f t="shared" si="113"/>
        <v>0</v>
      </c>
      <c r="BT282" s="5" t="b">
        <f t="shared" si="113"/>
        <v>0</v>
      </c>
      <c r="BU282" s="5" t="b">
        <f t="shared" si="113"/>
        <v>0</v>
      </c>
      <c r="BV282" s="5" t="b">
        <f t="shared" si="113"/>
        <v>0</v>
      </c>
      <c r="BW282" s="5" t="b">
        <f t="shared" si="113"/>
        <v>0</v>
      </c>
      <c r="BX282" s="5" t="b">
        <f t="shared" si="113"/>
        <v>0</v>
      </c>
      <c r="BY282" s="5" t="b">
        <f t="shared" si="113"/>
        <v>0</v>
      </c>
      <c r="BZ282" s="5" t="b">
        <f t="shared" si="113"/>
        <v>0</v>
      </c>
      <c r="CA282" s="5" t="b">
        <f t="shared" si="113"/>
        <v>0</v>
      </c>
      <c r="CB282" s="5" t="b">
        <f t="shared" si="113"/>
        <v>0</v>
      </c>
      <c r="CC282" s="5" t="b">
        <f t="shared" si="113"/>
        <v>0</v>
      </c>
      <c r="CD282" s="5" t="b">
        <f t="shared" si="113"/>
        <v>1</v>
      </c>
      <c r="CE282" s="5" t="b">
        <f t="shared" si="113"/>
        <v>1</v>
      </c>
      <c r="CF282" s="5" t="b">
        <f t="shared" si="113"/>
        <v>1</v>
      </c>
      <c r="CG282" s="5" t="b">
        <f t="shared" si="113"/>
        <v>1</v>
      </c>
      <c r="CH282" s="5" t="b">
        <f t="shared" si="113"/>
        <v>1</v>
      </c>
      <c r="CI282" s="5" t="b">
        <f t="shared" si="113"/>
        <v>1</v>
      </c>
      <c r="CJ282" s="5" t="b">
        <f t="shared" si="113"/>
        <v>1</v>
      </c>
      <c r="CK282" s="5" t="b">
        <f t="shared" si="113"/>
        <v>1</v>
      </c>
      <c r="CL282" s="5" t="b">
        <f t="shared" si="113"/>
        <v>1</v>
      </c>
      <c r="CM282" s="5" t="b">
        <f t="shared" si="113"/>
        <v>1</v>
      </c>
      <c r="CN282" s="5" t="b">
        <f t="shared" si="113"/>
        <v>1</v>
      </c>
      <c r="CO282" s="5" t="b">
        <f t="shared" si="113"/>
        <v>1</v>
      </c>
      <c r="CP282" s="5" t="b">
        <f t="shared" si="113"/>
        <v>1</v>
      </c>
      <c r="CQ282" s="5" t="b">
        <f t="shared" si="113"/>
        <v>1</v>
      </c>
      <c r="CR282" s="5" t="b">
        <f t="shared" si="113"/>
        <v>1</v>
      </c>
      <c r="CS282" s="5" t="b">
        <f t="shared" si="113"/>
        <v>1</v>
      </c>
      <c r="CT282" s="5" t="b">
        <f t="shared" si="113"/>
        <v>1</v>
      </c>
      <c r="CU282" s="5" t="b">
        <f t="shared" si="113"/>
        <v>1</v>
      </c>
      <c r="CV282" s="5" t="b">
        <f t="shared" si="113"/>
        <v>1</v>
      </c>
      <c r="CW282" s="5" t="b">
        <f t="shared" si="113"/>
        <v>1</v>
      </c>
      <c r="CX282" s="5" t="b">
        <f t="shared" si="113"/>
        <v>1</v>
      </c>
      <c r="CY282" s="5" t="b">
        <f t="shared" si="113"/>
        <v>1</v>
      </c>
      <c r="CZ282" s="5" t="b">
        <f t="shared" si="113"/>
        <v>1</v>
      </c>
      <c r="DA282" s="5" t="b">
        <f t="shared" si="113"/>
        <v>1</v>
      </c>
      <c r="DB282" s="5" t="b">
        <f t="shared" si="113"/>
        <v>1</v>
      </c>
      <c r="DC282" s="5" t="b">
        <f t="shared" si="113"/>
        <v>1</v>
      </c>
      <c r="DD282" s="5" t="b">
        <f t="shared" si="113"/>
        <v>1</v>
      </c>
      <c r="DE282" s="5" t="b">
        <f t="shared" si="113"/>
        <v>1</v>
      </c>
      <c r="DF282" s="5" t="b">
        <f t="shared" si="113"/>
        <v>1</v>
      </c>
    </row>
    <row r="283">
      <c r="A283" s="3" t="s">
        <v>284</v>
      </c>
      <c r="B283" s="2">
        <v>276.0</v>
      </c>
      <c r="C283" s="4">
        <f t="shared" si="2"/>
        <v>55</v>
      </c>
      <c r="D283" s="4">
        <f t="shared" si="3"/>
        <v>1</v>
      </c>
      <c r="E283" s="4">
        <f>IFERROR(__xludf.DUMMYFUNCTION("SPLIT(A283,"" "")"),34.0)</f>
        <v>34</v>
      </c>
      <c r="F283" s="4">
        <f>IFERROR(__xludf.DUMMYFUNCTION("""COMPUTED_VALUE"""),78.0)</f>
        <v>78</v>
      </c>
      <c r="G283" s="4">
        <f>IFERROR(__xludf.DUMMYFUNCTION("""COMPUTED_VALUE"""),69.0)</f>
        <v>69</v>
      </c>
      <c r="H283" s="4">
        <f>IFERROR(__xludf.DUMMYFUNCTION("""COMPUTED_VALUE"""),16.0)</f>
        <v>16</v>
      </c>
      <c r="I283" s="4">
        <f>IFERROR(__xludf.DUMMYFUNCTION("""COMPUTED_VALUE"""),30.0)</f>
        <v>30</v>
      </c>
      <c r="K283" s="4" t="str">
        <f>IF(K282,SUMOFUNMARKED(E282:I286,$K$6)*LASTCALLED($K$6),)</f>
        <v/>
      </c>
      <c r="L283" s="4" t="str">
        <f t="shared" ref="L283:DF283" si="114">IF(AND(L282,NOT(K282)),SUMOFUNMARKED($E282:$I286,$K$6:L$6)*LASTCALLED($K$6:L$6),)</f>
        <v/>
      </c>
      <c r="M283" s="4" t="str">
        <f t="shared" si="114"/>
        <v/>
      </c>
      <c r="N283" s="4" t="str">
        <f t="shared" si="114"/>
        <v/>
      </c>
      <c r="O283" s="4" t="str">
        <f t="shared" si="114"/>
        <v/>
      </c>
      <c r="P283" s="4" t="str">
        <f t="shared" si="114"/>
        <v/>
      </c>
      <c r="Q283" s="4" t="str">
        <f t="shared" si="114"/>
        <v/>
      </c>
      <c r="R283" s="4" t="str">
        <f t="shared" si="114"/>
        <v/>
      </c>
      <c r="S283" s="4" t="str">
        <f t="shared" si="114"/>
        <v/>
      </c>
      <c r="T283" s="4" t="str">
        <f t="shared" si="114"/>
        <v/>
      </c>
      <c r="U283" s="4" t="str">
        <f t="shared" si="114"/>
        <v/>
      </c>
      <c r="V283" s="4" t="str">
        <f t="shared" si="114"/>
        <v/>
      </c>
      <c r="W283" s="4" t="str">
        <f t="shared" si="114"/>
        <v/>
      </c>
      <c r="X283" s="4" t="str">
        <f t="shared" si="114"/>
        <v/>
      </c>
      <c r="Y283" s="4" t="str">
        <f t="shared" si="114"/>
        <v/>
      </c>
      <c r="Z283" s="4" t="str">
        <f t="shared" si="114"/>
        <v/>
      </c>
      <c r="AA283" s="4" t="str">
        <f t="shared" si="114"/>
        <v/>
      </c>
      <c r="AB283" s="4" t="str">
        <f t="shared" si="114"/>
        <v/>
      </c>
      <c r="AC283" s="4" t="str">
        <f t="shared" si="114"/>
        <v/>
      </c>
      <c r="AD283" s="4" t="str">
        <f t="shared" si="114"/>
        <v/>
      </c>
      <c r="AE283" s="4" t="str">
        <f t="shared" si="114"/>
        <v/>
      </c>
      <c r="AF283" s="4" t="str">
        <f t="shared" si="114"/>
        <v/>
      </c>
      <c r="AG283" s="4" t="str">
        <f t="shared" si="114"/>
        <v/>
      </c>
      <c r="AH283" s="4" t="str">
        <f t="shared" si="114"/>
        <v/>
      </c>
      <c r="AI283" s="4" t="str">
        <f t="shared" si="114"/>
        <v/>
      </c>
      <c r="AJ283" s="4" t="str">
        <f t="shared" si="114"/>
        <v/>
      </c>
      <c r="AK283" s="4" t="str">
        <f t="shared" si="114"/>
        <v/>
      </c>
      <c r="AL283" s="4" t="str">
        <f t="shared" si="114"/>
        <v/>
      </c>
      <c r="AM283" s="4" t="str">
        <f t="shared" si="114"/>
        <v/>
      </c>
      <c r="AN283" s="4" t="str">
        <f t="shared" si="114"/>
        <v/>
      </c>
      <c r="AO283" s="4" t="str">
        <f t="shared" si="114"/>
        <v/>
      </c>
      <c r="AP283" s="4" t="str">
        <f t="shared" si="114"/>
        <v/>
      </c>
      <c r="AQ283" s="4" t="str">
        <f t="shared" si="114"/>
        <v/>
      </c>
      <c r="AR283" s="4" t="str">
        <f t="shared" si="114"/>
        <v/>
      </c>
      <c r="AS283" s="4" t="str">
        <f t="shared" si="114"/>
        <v/>
      </c>
      <c r="AT283" s="4" t="str">
        <f t="shared" si="114"/>
        <v/>
      </c>
      <c r="AU283" s="4" t="str">
        <f t="shared" si="114"/>
        <v/>
      </c>
      <c r="AV283" s="4" t="str">
        <f t="shared" si="114"/>
        <v/>
      </c>
      <c r="AW283" s="4" t="str">
        <f t="shared" si="114"/>
        <v/>
      </c>
      <c r="AX283" s="4" t="str">
        <f t="shared" si="114"/>
        <v/>
      </c>
      <c r="AY283" s="4" t="str">
        <f t="shared" si="114"/>
        <v/>
      </c>
      <c r="AZ283" s="4" t="str">
        <f t="shared" si="114"/>
        <v/>
      </c>
      <c r="BA283" s="4" t="str">
        <f t="shared" si="114"/>
        <v/>
      </c>
      <c r="BB283" s="4" t="str">
        <f t="shared" si="114"/>
        <v/>
      </c>
      <c r="BC283" s="4" t="str">
        <f t="shared" si="114"/>
        <v/>
      </c>
      <c r="BD283" s="4" t="str">
        <f t="shared" si="114"/>
        <v/>
      </c>
      <c r="BE283" s="4" t="str">
        <f t="shared" si="114"/>
        <v/>
      </c>
      <c r="BF283" s="4" t="str">
        <f t="shared" si="114"/>
        <v/>
      </c>
      <c r="BG283" s="4" t="str">
        <f t="shared" si="114"/>
        <v/>
      </c>
      <c r="BH283" s="4" t="str">
        <f t="shared" si="114"/>
        <v/>
      </c>
      <c r="BI283" s="4" t="str">
        <f t="shared" si="114"/>
        <v/>
      </c>
      <c r="BJ283" s="4" t="str">
        <f t="shared" si="114"/>
        <v/>
      </c>
      <c r="BK283" s="4" t="str">
        <f t="shared" si="114"/>
        <v/>
      </c>
      <c r="BL283" s="4" t="str">
        <f t="shared" si="114"/>
        <v/>
      </c>
      <c r="BM283" s="4" t="str">
        <f t="shared" si="114"/>
        <v/>
      </c>
      <c r="BN283" s="4" t="str">
        <f t="shared" si="114"/>
        <v/>
      </c>
      <c r="BO283" s="4" t="str">
        <f t="shared" si="114"/>
        <v/>
      </c>
      <c r="BP283" s="4" t="str">
        <f t="shared" si="114"/>
        <v/>
      </c>
      <c r="BQ283" s="4" t="str">
        <f t="shared" si="114"/>
        <v/>
      </c>
      <c r="BR283" s="4" t="str">
        <f t="shared" si="114"/>
        <v/>
      </c>
      <c r="BS283" s="4" t="str">
        <f t="shared" si="114"/>
        <v/>
      </c>
      <c r="BT283" s="4" t="str">
        <f t="shared" si="114"/>
        <v/>
      </c>
      <c r="BU283" s="4" t="str">
        <f t="shared" si="114"/>
        <v/>
      </c>
      <c r="BV283" s="4" t="str">
        <f t="shared" si="114"/>
        <v/>
      </c>
      <c r="BW283" s="4" t="str">
        <f t="shared" si="114"/>
        <v/>
      </c>
      <c r="BX283" s="4" t="str">
        <f t="shared" si="114"/>
        <v/>
      </c>
      <c r="BY283" s="4" t="str">
        <f t="shared" si="114"/>
        <v/>
      </c>
      <c r="BZ283" s="4" t="str">
        <f t="shared" si="114"/>
        <v/>
      </c>
      <c r="CA283" s="4" t="str">
        <f t="shared" si="114"/>
        <v/>
      </c>
      <c r="CB283" s="4" t="str">
        <f t="shared" si="114"/>
        <v/>
      </c>
      <c r="CC283" s="4" t="str">
        <f t="shared" si="114"/>
        <v/>
      </c>
      <c r="CD283" s="4">
        <f t="shared" si="114"/>
        <v>18480</v>
      </c>
      <c r="CE283" s="4" t="str">
        <f t="shared" si="114"/>
        <v/>
      </c>
      <c r="CF283" s="4" t="str">
        <f t="shared" si="114"/>
        <v/>
      </c>
      <c r="CG283" s="4" t="str">
        <f t="shared" si="114"/>
        <v/>
      </c>
      <c r="CH283" s="4" t="str">
        <f t="shared" si="114"/>
        <v/>
      </c>
      <c r="CI283" s="4" t="str">
        <f t="shared" si="114"/>
        <v/>
      </c>
      <c r="CJ283" s="4" t="str">
        <f t="shared" si="114"/>
        <v/>
      </c>
      <c r="CK283" s="4" t="str">
        <f t="shared" si="114"/>
        <v/>
      </c>
      <c r="CL283" s="4" t="str">
        <f t="shared" si="114"/>
        <v/>
      </c>
      <c r="CM283" s="4" t="str">
        <f t="shared" si="114"/>
        <v/>
      </c>
      <c r="CN283" s="4" t="str">
        <f t="shared" si="114"/>
        <v/>
      </c>
      <c r="CO283" s="4" t="str">
        <f t="shared" si="114"/>
        <v/>
      </c>
      <c r="CP283" s="4" t="str">
        <f t="shared" si="114"/>
        <v/>
      </c>
      <c r="CQ283" s="4" t="str">
        <f t="shared" si="114"/>
        <v/>
      </c>
      <c r="CR283" s="4" t="str">
        <f t="shared" si="114"/>
        <v/>
      </c>
      <c r="CS283" s="4" t="str">
        <f t="shared" si="114"/>
        <v/>
      </c>
      <c r="CT283" s="4" t="str">
        <f t="shared" si="114"/>
        <v/>
      </c>
      <c r="CU283" s="4" t="str">
        <f t="shared" si="114"/>
        <v/>
      </c>
      <c r="CV283" s="4" t="str">
        <f t="shared" si="114"/>
        <v/>
      </c>
      <c r="CW283" s="4" t="str">
        <f t="shared" si="114"/>
        <v/>
      </c>
      <c r="CX283" s="4" t="str">
        <f t="shared" si="114"/>
        <v/>
      </c>
      <c r="CY283" s="4" t="str">
        <f t="shared" si="114"/>
        <v/>
      </c>
      <c r="CZ283" s="4" t="str">
        <f t="shared" si="114"/>
        <v/>
      </c>
      <c r="DA283" s="4" t="str">
        <f t="shared" si="114"/>
        <v/>
      </c>
      <c r="DB283" s="4" t="str">
        <f t="shared" si="114"/>
        <v/>
      </c>
      <c r="DC283" s="4" t="str">
        <f t="shared" si="114"/>
        <v/>
      </c>
      <c r="DD283" s="4" t="str">
        <f t="shared" si="114"/>
        <v/>
      </c>
      <c r="DE283" s="4" t="str">
        <f t="shared" si="114"/>
        <v/>
      </c>
      <c r="DF283" s="4" t="str">
        <f t="shared" si="114"/>
        <v/>
      </c>
    </row>
    <row r="284">
      <c r="A284" s="3" t="s">
        <v>285</v>
      </c>
      <c r="B284" s="2">
        <v>277.0</v>
      </c>
      <c r="C284" s="4">
        <f t="shared" si="2"/>
        <v>55</v>
      </c>
      <c r="D284" s="4">
        <f t="shared" si="3"/>
        <v>2</v>
      </c>
      <c r="E284" s="4">
        <f>IFERROR(__xludf.DUMMYFUNCTION("SPLIT(A284,"" "")"),82.0)</f>
        <v>82</v>
      </c>
      <c r="F284" s="4">
        <f>IFERROR(__xludf.DUMMYFUNCTION("""COMPUTED_VALUE"""),24.0)</f>
        <v>24</v>
      </c>
      <c r="G284" s="4">
        <f>IFERROR(__xludf.DUMMYFUNCTION("""COMPUTED_VALUE"""),9.0)</f>
        <v>9</v>
      </c>
      <c r="H284" s="4">
        <f>IFERROR(__xludf.DUMMYFUNCTION("""COMPUTED_VALUE"""),0.0)</f>
        <v>0</v>
      </c>
      <c r="I284" s="4">
        <f>IFERROR(__xludf.DUMMYFUNCTION("""COMPUTED_VALUE"""),13.0)</f>
        <v>13</v>
      </c>
      <c r="K284" s="6"/>
    </row>
    <row r="285">
      <c r="A285" s="3" t="s">
        <v>286</v>
      </c>
      <c r="B285" s="2">
        <v>278.0</v>
      </c>
      <c r="C285" s="4">
        <f t="shared" si="2"/>
        <v>55</v>
      </c>
      <c r="D285" s="4">
        <f t="shared" si="3"/>
        <v>3</v>
      </c>
      <c r="E285" s="4">
        <f>IFERROR(__xludf.DUMMYFUNCTION("SPLIT(A285,"" "")"),90.0)</f>
        <v>90</v>
      </c>
      <c r="F285" s="4">
        <f>IFERROR(__xludf.DUMMYFUNCTION("""COMPUTED_VALUE"""),41.0)</f>
        <v>41</v>
      </c>
      <c r="G285" s="4">
        <f>IFERROR(__xludf.DUMMYFUNCTION("""COMPUTED_VALUE"""),60.0)</f>
        <v>60</v>
      </c>
      <c r="H285" s="4">
        <f>IFERROR(__xludf.DUMMYFUNCTION("""COMPUTED_VALUE"""),28.0)</f>
        <v>28</v>
      </c>
      <c r="I285" s="4">
        <f>IFERROR(__xludf.DUMMYFUNCTION("""COMPUTED_VALUE"""),12.0)</f>
        <v>12</v>
      </c>
    </row>
    <row r="286">
      <c r="A286" s="3" t="s">
        <v>287</v>
      </c>
      <c r="B286" s="2">
        <v>279.0</v>
      </c>
      <c r="C286" s="4">
        <f t="shared" si="2"/>
        <v>55</v>
      </c>
      <c r="D286" s="4">
        <f t="shared" si="3"/>
        <v>4</v>
      </c>
      <c r="E286" s="4">
        <f>IFERROR(__xludf.DUMMYFUNCTION("SPLIT(A286,"" "")"),71.0)</f>
        <v>71</v>
      </c>
      <c r="F286" s="4">
        <f>IFERROR(__xludf.DUMMYFUNCTION("""COMPUTED_VALUE"""),22.0)</f>
        <v>22</v>
      </c>
      <c r="G286" s="4">
        <f>IFERROR(__xludf.DUMMYFUNCTION("""COMPUTED_VALUE"""),70.0)</f>
        <v>70</v>
      </c>
      <c r="H286" s="4">
        <f>IFERROR(__xludf.DUMMYFUNCTION("""COMPUTED_VALUE"""),80.0)</f>
        <v>80</v>
      </c>
      <c r="I286" s="4">
        <f>IFERROR(__xludf.DUMMYFUNCTION("""COMPUTED_VALUE"""),66.0)</f>
        <v>66</v>
      </c>
    </row>
    <row r="287">
      <c r="A287" s="3" t="s">
        <v>288</v>
      </c>
      <c r="B287" s="2">
        <v>280.0</v>
      </c>
      <c r="C287" s="4">
        <f t="shared" si="2"/>
        <v>56</v>
      </c>
      <c r="D287" s="4">
        <f t="shared" si="3"/>
        <v>0</v>
      </c>
      <c r="E287" s="4">
        <f>IFERROR(__xludf.DUMMYFUNCTION("SPLIT(A287,"" "")"),71.0)</f>
        <v>71</v>
      </c>
      <c r="F287" s="4">
        <f>IFERROR(__xludf.DUMMYFUNCTION("""COMPUTED_VALUE"""),50.0)</f>
        <v>50</v>
      </c>
      <c r="G287" s="4">
        <f>IFERROR(__xludf.DUMMYFUNCTION("""COMPUTED_VALUE"""),24.0)</f>
        <v>24</v>
      </c>
      <c r="H287" s="4">
        <f>IFERROR(__xludf.DUMMYFUNCTION("""COMPUTED_VALUE"""),86.0)</f>
        <v>86</v>
      </c>
      <c r="I287" s="4">
        <f>IFERROR(__xludf.DUMMYFUNCTION("""COMPUTED_VALUE"""),21.0)</f>
        <v>21</v>
      </c>
      <c r="K287" s="5" t="b">
        <f>BINGO(E287:I291,$K$6)</f>
        <v>0</v>
      </c>
      <c r="L287" s="5" t="b">
        <f t="shared" ref="L287:DF287" si="115">OR(K287, BINGO($E287:$I291,$K$6:L$6))</f>
        <v>0</v>
      </c>
      <c r="M287" s="5" t="b">
        <f t="shared" si="115"/>
        <v>0</v>
      </c>
      <c r="N287" s="5" t="b">
        <f t="shared" si="115"/>
        <v>0</v>
      </c>
      <c r="O287" s="5" t="b">
        <f t="shared" si="115"/>
        <v>0</v>
      </c>
      <c r="P287" s="5" t="b">
        <f t="shared" si="115"/>
        <v>0</v>
      </c>
      <c r="Q287" s="5" t="b">
        <f t="shared" si="115"/>
        <v>0</v>
      </c>
      <c r="R287" s="5" t="b">
        <f t="shared" si="115"/>
        <v>0</v>
      </c>
      <c r="S287" s="5" t="b">
        <f t="shared" si="115"/>
        <v>0</v>
      </c>
      <c r="T287" s="5" t="b">
        <f t="shared" si="115"/>
        <v>0</v>
      </c>
      <c r="U287" s="5" t="b">
        <f t="shared" si="115"/>
        <v>0</v>
      </c>
      <c r="V287" s="5" t="b">
        <f t="shared" si="115"/>
        <v>0</v>
      </c>
      <c r="W287" s="5" t="b">
        <f t="shared" si="115"/>
        <v>0</v>
      </c>
      <c r="X287" s="5" t="b">
        <f t="shared" si="115"/>
        <v>0</v>
      </c>
      <c r="Y287" s="5" t="b">
        <f t="shared" si="115"/>
        <v>0</v>
      </c>
      <c r="Z287" s="5" t="b">
        <f t="shared" si="115"/>
        <v>0</v>
      </c>
      <c r="AA287" s="5" t="b">
        <f t="shared" si="115"/>
        <v>0</v>
      </c>
      <c r="AB287" s="5" t="b">
        <f t="shared" si="115"/>
        <v>0</v>
      </c>
      <c r="AC287" s="5" t="b">
        <f t="shared" si="115"/>
        <v>0</v>
      </c>
      <c r="AD287" s="5" t="b">
        <f t="shared" si="115"/>
        <v>0</v>
      </c>
      <c r="AE287" s="5" t="b">
        <f t="shared" si="115"/>
        <v>0</v>
      </c>
      <c r="AF287" s="5" t="b">
        <f t="shared" si="115"/>
        <v>0</v>
      </c>
      <c r="AG287" s="5" t="b">
        <f t="shared" si="115"/>
        <v>0</v>
      </c>
      <c r="AH287" s="5" t="b">
        <f t="shared" si="115"/>
        <v>0</v>
      </c>
      <c r="AI287" s="5" t="b">
        <f t="shared" si="115"/>
        <v>0</v>
      </c>
      <c r="AJ287" s="5" t="b">
        <f t="shared" si="115"/>
        <v>0</v>
      </c>
      <c r="AK287" s="5" t="b">
        <f t="shared" si="115"/>
        <v>0</v>
      </c>
      <c r="AL287" s="5" t="b">
        <f t="shared" si="115"/>
        <v>0</v>
      </c>
      <c r="AM287" s="5" t="b">
        <f t="shared" si="115"/>
        <v>0</v>
      </c>
      <c r="AN287" s="5" t="b">
        <f t="shared" si="115"/>
        <v>0</v>
      </c>
      <c r="AO287" s="5" t="b">
        <f t="shared" si="115"/>
        <v>0</v>
      </c>
      <c r="AP287" s="5" t="b">
        <f t="shared" si="115"/>
        <v>0</v>
      </c>
      <c r="AQ287" s="5" t="b">
        <f t="shared" si="115"/>
        <v>0</v>
      </c>
      <c r="AR287" s="5" t="b">
        <f t="shared" si="115"/>
        <v>0</v>
      </c>
      <c r="AS287" s="5" t="b">
        <f t="shared" si="115"/>
        <v>0</v>
      </c>
      <c r="AT287" s="5" t="b">
        <f t="shared" si="115"/>
        <v>0</v>
      </c>
      <c r="AU287" s="5" t="b">
        <f t="shared" si="115"/>
        <v>0</v>
      </c>
      <c r="AV287" s="5" t="b">
        <f t="shared" si="115"/>
        <v>0</v>
      </c>
      <c r="AW287" s="5" t="b">
        <f t="shared" si="115"/>
        <v>0</v>
      </c>
      <c r="AX287" s="5" t="b">
        <f t="shared" si="115"/>
        <v>0</v>
      </c>
      <c r="AY287" s="5" t="b">
        <f t="shared" si="115"/>
        <v>0</v>
      </c>
      <c r="AZ287" s="5" t="b">
        <f t="shared" si="115"/>
        <v>0</v>
      </c>
      <c r="BA287" s="5" t="b">
        <f t="shared" si="115"/>
        <v>0</v>
      </c>
      <c r="BB287" s="5" t="b">
        <f t="shared" si="115"/>
        <v>0</v>
      </c>
      <c r="BC287" s="5" t="b">
        <f t="shared" si="115"/>
        <v>0</v>
      </c>
      <c r="BD287" s="5" t="b">
        <f t="shared" si="115"/>
        <v>0</v>
      </c>
      <c r="BE287" s="5" t="b">
        <f t="shared" si="115"/>
        <v>0</v>
      </c>
      <c r="BF287" s="5" t="b">
        <f t="shared" si="115"/>
        <v>1</v>
      </c>
      <c r="BG287" s="5" t="b">
        <f t="shared" si="115"/>
        <v>1</v>
      </c>
      <c r="BH287" s="5" t="b">
        <f t="shared" si="115"/>
        <v>1</v>
      </c>
      <c r="BI287" s="5" t="b">
        <f t="shared" si="115"/>
        <v>1</v>
      </c>
      <c r="BJ287" s="5" t="b">
        <f t="shared" si="115"/>
        <v>1</v>
      </c>
      <c r="BK287" s="5" t="b">
        <f t="shared" si="115"/>
        <v>1</v>
      </c>
      <c r="BL287" s="5" t="b">
        <f t="shared" si="115"/>
        <v>1</v>
      </c>
      <c r="BM287" s="5" t="b">
        <f t="shared" si="115"/>
        <v>1</v>
      </c>
      <c r="BN287" s="5" t="b">
        <f t="shared" si="115"/>
        <v>1</v>
      </c>
      <c r="BO287" s="5" t="b">
        <f t="shared" si="115"/>
        <v>1</v>
      </c>
      <c r="BP287" s="5" t="b">
        <f t="shared" si="115"/>
        <v>1</v>
      </c>
      <c r="BQ287" s="5" t="b">
        <f t="shared" si="115"/>
        <v>1</v>
      </c>
      <c r="BR287" s="5" t="b">
        <f t="shared" si="115"/>
        <v>1</v>
      </c>
      <c r="BS287" s="5" t="b">
        <f t="shared" si="115"/>
        <v>1</v>
      </c>
      <c r="BT287" s="5" t="b">
        <f t="shared" si="115"/>
        <v>1</v>
      </c>
      <c r="BU287" s="5" t="b">
        <f t="shared" si="115"/>
        <v>1</v>
      </c>
      <c r="BV287" s="5" t="b">
        <f t="shared" si="115"/>
        <v>1</v>
      </c>
      <c r="BW287" s="5" t="b">
        <f t="shared" si="115"/>
        <v>1</v>
      </c>
      <c r="BX287" s="5" t="b">
        <f t="shared" si="115"/>
        <v>1</v>
      </c>
      <c r="BY287" s="5" t="b">
        <f t="shared" si="115"/>
        <v>1</v>
      </c>
      <c r="BZ287" s="5" t="b">
        <f t="shared" si="115"/>
        <v>1</v>
      </c>
      <c r="CA287" s="5" t="b">
        <f t="shared" si="115"/>
        <v>1</v>
      </c>
      <c r="CB287" s="5" t="b">
        <f t="shared" si="115"/>
        <v>1</v>
      </c>
      <c r="CC287" s="5" t="b">
        <f t="shared" si="115"/>
        <v>1</v>
      </c>
      <c r="CD287" s="5" t="b">
        <f t="shared" si="115"/>
        <v>1</v>
      </c>
      <c r="CE287" s="5" t="b">
        <f t="shared" si="115"/>
        <v>1</v>
      </c>
      <c r="CF287" s="5" t="b">
        <f t="shared" si="115"/>
        <v>1</v>
      </c>
      <c r="CG287" s="5" t="b">
        <f t="shared" si="115"/>
        <v>1</v>
      </c>
      <c r="CH287" s="5" t="b">
        <f t="shared" si="115"/>
        <v>1</v>
      </c>
      <c r="CI287" s="5" t="b">
        <f t="shared" si="115"/>
        <v>1</v>
      </c>
      <c r="CJ287" s="5" t="b">
        <f t="shared" si="115"/>
        <v>1</v>
      </c>
      <c r="CK287" s="5" t="b">
        <f t="shared" si="115"/>
        <v>1</v>
      </c>
      <c r="CL287" s="5" t="b">
        <f t="shared" si="115"/>
        <v>1</v>
      </c>
      <c r="CM287" s="5" t="b">
        <f t="shared" si="115"/>
        <v>1</v>
      </c>
      <c r="CN287" s="5" t="b">
        <f t="shared" si="115"/>
        <v>1</v>
      </c>
      <c r="CO287" s="5" t="b">
        <f t="shared" si="115"/>
        <v>1</v>
      </c>
      <c r="CP287" s="5" t="b">
        <f t="shared" si="115"/>
        <v>1</v>
      </c>
      <c r="CQ287" s="5" t="b">
        <f t="shared" si="115"/>
        <v>1</v>
      </c>
      <c r="CR287" s="5" t="b">
        <f t="shared" si="115"/>
        <v>1</v>
      </c>
      <c r="CS287" s="5" t="b">
        <f t="shared" si="115"/>
        <v>1</v>
      </c>
      <c r="CT287" s="5" t="b">
        <f t="shared" si="115"/>
        <v>1</v>
      </c>
      <c r="CU287" s="5" t="b">
        <f t="shared" si="115"/>
        <v>1</v>
      </c>
      <c r="CV287" s="5" t="b">
        <f t="shared" si="115"/>
        <v>1</v>
      </c>
      <c r="CW287" s="5" t="b">
        <f t="shared" si="115"/>
        <v>1</v>
      </c>
      <c r="CX287" s="5" t="b">
        <f t="shared" si="115"/>
        <v>1</v>
      </c>
      <c r="CY287" s="5" t="b">
        <f t="shared" si="115"/>
        <v>1</v>
      </c>
      <c r="CZ287" s="5" t="b">
        <f t="shared" si="115"/>
        <v>1</v>
      </c>
      <c r="DA287" s="5" t="b">
        <f t="shared" si="115"/>
        <v>1</v>
      </c>
      <c r="DB287" s="5" t="b">
        <f t="shared" si="115"/>
        <v>1</v>
      </c>
      <c r="DC287" s="5" t="b">
        <f t="shared" si="115"/>
        <v>1</v>
      </c>
      <c r="DD287" s="5" t="b">
        <f t="shared" si="115"/>
        <v>1</v>
      </c>
      <c r="DE287" s="5" t="b">
        <f t="shared" si="115"/>
        <v>1</v>
      </c>
      <c r="DF287" s="5" t="b">
        <f t="shared" si="115"/>
        <v>1</v>
      </c>
    </row>
    <row r="288">
      <c r="A288" s="3" t="s">
        <v>289</v>
      </c>
      <c r="B288" s="2">
        <v>281.0</v>
      </c>
      <c r="C288" s="4">
        <f t="shared" si="2"/>
        <v>56</v>
      </c>
      <c r="D288" s="4">
        <f t="shared" si="3"/>
        <v>1</v>
      </c>
      <c r="E288" s="4">
        <f>IFERROR(__xludf.DUMMYFUNCTION("SPLIT(A288,"" "")"),14.0)</f>
        <v>14</v>
      </c>
      <c r="F288" s="4">
        <f>IFERROR(__xludf.DUMMYFUNCTION("""COMPUTED_VALUE"""),92.0)</f>
        <v>92</v>
      </c>
      <c r="G288" s="4">
        <f>IFERROR(__xludf.DUMMYFUNCTION("""COMPUTED_VALUE"""),45.0)</f>
        <v>45</v>
      </c>
      <c r="H288" s="4">
        <f>IFERROR(__xludf.DUMMYFUNCTION("""COMPUTED_VALUE"""),30.0)</f>
        <v>30</v>
      </c>
      <c r="I288" s="4">
        <f>IFERROR(__xludf.DUMMYFUNCTION("""COMPUTED_VALUE"""),95.0)</f>
        <v>95</v>
      </c>
      <c r="K288" s="4" t="str">
        <f>IF(K287,SUMOFUNMARKED(E287:I291,$K$6)*LASTCALLED($K$6),)</f>
        <v/>
      </c>
      <c r="L288" s="4" t="str">
        <f t="shared" ref="L288:DF288" si="116">IF(AND(L287,NOT(K287)),SUMOFUNMARKED($E287:$I291,$K$6:L$6)*LASTCALLED($K$6:L$6),)</f>
        <v/>
      </c>
      <c r="M288" s="4" t="str">
        <f t="shared" si="116"/>
        <v/>
      </c>
      <c r="N288" s="4" t="str">
        <f t="shared" si="116"/>
        <v/>
      </c>
      <c r="O288" s="4" t="str">
        <f t="shared" si="116"/>
        <v/>
      </c>
      <c r="P288" s="4" t="str">
        <f t="shared" si="116"/>
        <v/>
      </c>
      <c r="Q288" s="4" t="str">
        <f t="shared" si="116"/>
        <v/>
      </c>
      <c r="R288" s="4" t="str">
        <f t="shared" si="116"/>
        <v/>
      </c>
      <c r="S288" s="4" t="str">
        <f t="shared" si="116"/>
        <v/>
      </c>
      <c r="T288" s="4" t="str">
        <f t="shared" si="116"/>
        <v/>
      </c>
      <c r="U288" s="4" t="str">
        <f t="shared" si="116"/>
        <v/>
      </c>
      <c r="V288" s="4" t="str">
        <f t="shared" si="116"/>
        <v/>
      </c>
      <c r="W288" s="4" t="str">
        <f t="shared" si="116"/>
        <v/>
      </c>
      <c r="X288" s="4" t="str">
        <f t="shared" si="116"/>
        <v/>
      </c>
      <c r="Y288" s="4" t="str">
        <f t="shared" si="116"/>
        <v/>
      </c>
      <c r="Z288" s="4" t="str">
        <f t="shared" si="116"/>
        <v/>
      </c>
      <c r="AA288" s="4" t="str">
        <f t="shared" si="116"/>
        <v/>
      </c>
      <c r="AB288" s="4" t="str">
        <f t="shared" si="116"/>
        <v/>
      </c>
      <c r="AC288" s="4" t="str">
        <f t="shared" si="116"/>
        <v/>
      </c>
      <c r="AD288" s="4" t="str">
        <f t="shared" si="116"/>
        <v/>
      </c>
      <c r="AE288" s="4" t="str">
        <f t="shared" si="116"/>
        <v/>
      </c>
      <c r="AF288" s="4" t="str">
        <f t="shared" si="116"/>
        <v/>
      </c>
      <c r="AG288" s="4" t="str">
        <f t="shared" si="116"/>
        <v/>
      </c>
      <c r="AH288" s="4" t="str">
        <f t="shared" si="116"/>
        <v/>
      </c>
      <c r="AI288" s="4" t="str">
        <f t="shared" si="116"/>
        <v/>
      </c>
      <c r="AJ288" s="4" t="str">
        <f t="shared" si="116"/>
        <v/>
      </c>
      <c r="AK288" s="4" t="str">
        <f t="shared" si="116"/>
        <v/>
      </c>
      <c r="AL288" s="4" t="str">
        <f t="shared" si="116"/>
        <v/>
      </c>
      <c r="AM288" s="4" t="str">
        <f t="shared" si="116"/>
        <v/>
      </c>
      <c r="AN288" s="4" t="str">
        <f t="shared" si="116"/>
        <v/>
      </c>
      <c r="AO288" s="4" t="str">
        <f t="shared" si="116"/>
        <v/>
      </c>
      <c r="AP288" s="4" t="str">
        <f t="shared" si="116"/>
        <v/>
      </c>
      <c r="AQ288" s="4" t="str">
        <f t="shared" si="116"/>
        <v/>
      </c>
      <c r="AR288" s="4" t="str">
        <f t="shared" si="116"/>
        <v/>
      </c>
      <c r="AS288" s="4" t="str">
        <f t="shared" si="116"/>
        <v/>
      </c>
      <c r="AT288" s="4" t="str">
        <f t="shared" si="116"/>
        <v/>
      </c>
      <c r="AU288" s="4" t="str">
        <f t="shared" si="116"/>
        <v/>
      </c>
      <c r="AV288" s="4" t="str">
        <f t="shared" si="116"/>
        <v/>
      </c>
      <c r="AW288" s="4" t="str">
        <f t="shared" si="116"/>
        <v/>
      </c>
      <c r="AX288" s="4" t="str">
        <f t="shared" si="116"/>
        <v/>
      </c>
      <c r="AY288" s="4" t="str">
        <f t="shared" si="116"/>
        <v/>
      </c>
      <c r="AZ288" s="4" t="str">
        <f t="shared" si="116"/>
        <v/>
      </c>
      <c r="BA288" s="4" t="str">
        <f t="shared" si="116"/>
        <v/>
      </c>
      <c r="BB288" s="4" t="str">
        <f t="shared" si="116"/>
        <v/>
      </c>
      <c r="BC288" s="4" t="str">
        <f t="shared" si="116"/>
        <v/>
      </c>
      <c r="BD288" s="4" t="str">
        <f t="shared" si="116"/>
        <v/>
      </c>
      <c r="BE288" s="4" t="str">
        <f t="shared" si="116"/>
        <v/>
      </c>
      <c r="BF288" s="4">
        <f t="shared" si="116"/>
        <v>60431</v>
      </c>
      <c r="BG288" s="4" t="str">
        <f t="shared" si="116"/>
        <v/>
      </c>
      <c r="BH288" s="4" t="str">
        <f t="shared" si="116"/>
        <v/>
      </c>
      <c r="BI288" s="4" t="str">
        <f t="shared" si="116"/>
        <v/>
      </c>
      <c r="BJ288" s="4" t="str">
        <f t="shared" si="116"/>
        <v/>
      </c>
      <c r="BK288" s="4" t="str">
        <f t="shared" si="116"/>
        <v/>
      </c>
      <c r="BL288" s="4" t="str">
        <f t="shared" si="116"/>
        <v/>
      </c>
      <c r="BM288" s="4" t="str">
        <f t="shared" si="116"/>
        <v/>
      </c>
      <c r="BN288" s="4" t="str">
        <f t="shared" si="116"/>
        <v/>
      </c>
      <c r="BO288" s="4" t="str">
        <f t="shared" si="116"/>
        <v/>
      </c>
      <c r="BP288" s="4" t="str">
        <f t="shared" si="116"/>
        <v/>
      </c>
      <c r="BQ288" s="4" t="str">
        <f t="shared" si="116"/>
        <v/>
      </c>
      <c r="BR288" s="4" t="str">
        <f t="shared" si="116"/>
        <v/>
      </c>
      <c r="BS288" s="4" t="str">
        <f t="shared" si="116"/>
        <v/>
      </c>
      <c r="BT288" s="4" t="str">
        <f t="shared" si="116"/>
        <v/>
      </c>
      <c r="BU288" s="4" t="str">
        <f t="shared" si="116"/>
        <v/>
      </c>
      <c r="BV288" s="4" t="str">
        <f t="shared" si="116"/>
        <v/>
      </c>
      <c r="BW288" s="4" t="str">
        <f t="shared" si="116"/>
        <v/>
      </c>
      <c r="BX288" s="4" t="str">
        <f t="shared" si="116"/>
        <v/>
      </c>
      <c r="BY288" s="4" t="str">
        <f t="shared" si="116"/>
        <v/>
      </c>
      <c r="BZ288" s="4" t="str">
        <f t="shared" si="116"/>
        <v/>
      </c>
      <c r="CA288" s="4" t="str">
        <f t="shared" si="116"/>
        <v/>
      </c>
      <c r="CB288" s="4" t="str">
        <f t="shared" si="116"/>
        <v/>
      </c>
      <c r="CC288" s="4" t="str">
        <f t="shared" si="116"/>
        <v/>
      </c>
      <c r="CD288" s="4" t="str">
        <f t="shared" si="116"/>
        <v/>
      </c>
      <c r="CE288" s="4" t="str">
        <f t="shared" si="116"/>
        <v/>
      </c>
      <c r="CF288" s="4" t="str">
        <f t="shared" si="116"/>
        <v/>
      </c>
      <c r="CG288" s="4" t="str">
        <f t="shared" si="116"/>
        <v/>
      </c>
      <c r="CH288" s="4" t="str">
        <f t="shared" si="116"/>
        <v/>
      </c>
      <c r="CI288" s="4" t="str">
        <f t="shared" si="116"/>
        <v/>
      </c>
      <c r="CJ288" s="4" t="str">
        <f t="shared" si="116"/>
        <v/>
      </c>
      <c r="CK288" s="4" t="str">
        <f t="shared" si="116"/>
        <v/>
      </c>
      <c r="CL288" s="4" t="str">
        <f t="shared" si="116"/>
        <v/>
      </c>
      <c r="CM288" s="4" t="str">
        <f t="shared" si="116"/>
        <v/>
      </c>
      <c r="CN288" s="4" t="str">
        <f t="shared" si="116"/>
        <v/>
      </c>
      <c r="CO288" s="4" t="str">
        <f t="shared" si="116"/>
        <v/>
      </c>
      <c r="CP288" s="4" t="str">
        <f t="shared" si="116"/>
        <v/>
      </c>
      <c r="CQ288" s="4" t="str">
        <f t="shared" si="116"/>
        <v/>
      </c>
      <c r="CR288" s="4" t="str">
        <f t="shared" si="116"/>
        <v/>
      </c>
      <c r="CS288" s="4" t="str">
        <f t="shared" si="116"/>
        <v/>
      </c>
      <c r="CT288" s="4" t="str">
        <f t="shared" si="116"/>
        <v/>
      </c>
      <c r="CU288" s="4" t="str">
        <f t="shared" si="116"/>
        <v/>
      </c>
      <c r="CV288" s="4" t="str">
        <f t="shared" si="116"/>
        <v/>
      </c>
      <c r="CW288" s="4" t="str">
        <f t="shared" si="116"/>
        <v/>
      </c>
      <c r="CX288" s="4" t="str">
        <f t="shared" si="116"/>
        <v/>
      </c>
      <c r="CY288" s="4" t="str">
        <f t="shared" si="116"/>
        <v/>
      </c>
      <c r="CZ288" s="4" t="str">
        <f t="shared" si="116"/>
        <v/>
      </c>
      <c r="DA288" s="4" t="str">
        <f t="shared" si="116"/>
        <v/>
      </c>
      <c r="DB288" s="4" t="str">
        <f t="shared" si="116"/>
        <v/>
      </c>
      <c r="DC288" s="4" t="str">
        <f t="shared" si="116"/>
        <v/>
      </c>
      <c r="DD288" s="4" t="str">
        <f t="shared" si="116"/>
        <v/>
      </c>
      <c r="DE288" s="4" t="str">
        <f t="shared" si="116"/>
        <v/>
      </c>
      <c r="DF288" s="4" t="str">
        <f t="shared" si="116"/>
        <v/>
      </c>
    </row>
    <row r="289">
      <c r="A289" s="3" t="s">
        <v>290</v>
      </c>
      <c r="B289" s="2">
        <v>282.0</v>
      </c>
      <c r="C289" s="4">
        <f t="shared" si="2"/>
        <v>56</v>
      </c>
      <c r="D289" s="4">
        <f t="shared" si="3"/>
        <v>2</v>
      </c>
      <c r="E289" s="4">
        <f>IFERROR(__xludf.DUMMYFUNCTION("SPLIT(A289,"" "")"),57.0)</f>
        <v>57</v>
      </c>
      <c r="F289" s="4">
        <f>IFERROR(__xludf.DUMMYFUNCTION("""COMPUTED_VALUE"""),60.0)</f>
        <v>60</v>
      </c>
      <c r="G289" s="4">
        <f>IFERROR(__xludf.DUMMYFUNCTION("""COMPUTED_VALUE"""),0.0)</f>
        <v>0</v>
      </c>
      <c r="H289" s="4">
        <f>IFERROR(__xludf.DUMMYFUNCTION("""COMPUTED_VALUE"""),88.0)</f>
        <v>88</v>
      </c>
      <c r="I289" s="4">
        <f>IFERROR(__xludf.DUMMYFUNCTION("""COMPUTED_VALUE"""),91.0)</f>
        <v>91</v>
      </c>
      <c r="K289" s="6"/>
    </row>
    <row r="290">
      <c r="A290" s="3" t="s">
        <v>291</v>
      </c>
      <c r="B290" s="2">
        <v>283.0</v>
      </c>
      <c r="C290" s="4">
        <f t="shared" si="2"/>
        <v>56</v>
      </c>
      <c r="D290" s="4">
        <f t="shared" si="3"/>
        <v>3</v>
      </c>
      <c r="E290" s="4">
        <f>IFERROR(__xludf.DUMMYFUNCTION("SPLIT(A290,"" "")"),87.0)</f>
        <v>87</v>
      </c>
      <c r="F290" s="4">
        <f>IFERROR(__xludf.DUMMYFUNCTION("""COMPUTED_VALUE"""),97.0)</f>
        <v>97</v>
      </c>
      <c r="G290" s="4">
        <f>IFERROR(__xludf.DUMMYFUNCTION("""COMPUTED_VALUE"""),6.0)</f>
        <v>6</v>
      </c>
      <c r="H290" s="4">
        <f>IFERROR(__xludf.DUMMYFUNCTION("""COMPUTED_VALUE"""),7.0)</f>
        <v>7</v>
      </c>
      <c r="I290" s="4">
        <f>IFERROR(__xludf.DUMMYFUNCTION("""COMPUTED_VALUE"""),26.0)</f>
        <v>26</v>
      </c>
    </row>
    <row r="291">
      <c r="A291" s="3" t="s">
        <v>292</v>
      </c>
      <c r="B291" s="2">
        <v>284.0</v>
      </c>
      <c r="C291" s="4">
        <f t="shared" si="2"/>
        <v>56</v>
      </c>
      <c r="D291" s="4">
        <f t="shared" si="3"/>
        <v>4</v>
      </c>
      <c r="E291" s="4">
        <f>IFERROR(__xludf.DUMMYFUNCTION("SPLIT(A291,"" "")"),61.0)</f>
        <v>61</v>
      </c>
      <c r="F291" s="4">
        <f>IFERROR(__xludf.DUMMYFUNCTION("""COMPUTED_VALUE"""),98.0)</f>
        <v>98</v>
      </c>
      <c r="G291" s="4">
        <f>IFERROR(__xludf.DUMMYFUNCTION("""COMPUTED_VALUE"""),25.0)</f>
        <v>25</v>
      </c>
      <c r="H291" s="4">
        <f>IFERROR(__xludf.DUMMYFUNCTION("""COMPUTED_VALUE"""),5.0)</f>
        <v>5</v>
      </c>
      <c r="I291" s="4">
        <f>IFERROR(__xludf.DUMMYFUNCTION("""COMPUTED_VALUE"""),84.0)</f>
        <v>84</v>
      </c>
    </row>
    <row r="292">
      <c r="A292" s="3" t="s">
        <v>293</v>
      </c>
      <c r="B292" s="2">
        <v>285.0</v>
      </c>
      <c r="C292" s="4">
        <f t="shared" si="2"/>
        <v>57</v>
      </c>
      <c r="D292" s="4">
        <f t="shared" si="3"/>
        <v>0</v>
      </c>
      <c r="E292" s="4">
        <f>IFERROR(__xludf.DUMMYFUNCTION("SPLIT(A292,"" "")"),1.0)</f>
        <v>1</v>
      </c>
      <c r="F292" s="4">
        <f>IFERROR(__xludf.DUMMYFUNCTION("""COMPUTED_VALUE"""),63.0)</f>
        <v>63</v>
      </c>
      <c r="G292" s="4">
        <f>IFERROR(__xludf.DUMMYFUNCTION("""COMPUTED_VALUE"""),45.0)</f>
        <v>45</v>
      </c>
      <c r="H292" s="4">
        <f>IFERROR(__xludf.DUMMYFUNCTION("""COMPUTED_VALUE"""),36.0)</f>
        <v>36</v>
      </c>
      <c r="I292" s="4">
        <f>IFERROR(__xludf.DUMMYFUNCTION("""COMPUTED_VALUE"""),67.0)</f>
        <v>67</v>
      </c>
      <c r="K292" s="5" t="b">
        <f>BINGO(E292:I296,$K$6)</f>
        <v>0</v>
      </c>
      <c r="L292" s="5" t="b">
        <f t="shared" ref="L292:DF292" si="117">OR(K292, BINGO($E292:$I296,$K$6:L$6))</f>
        <v>0</v>
      </c>
      <c r="M292" s="5" t="b">
        <f t="shared" si="117"/>
        <v>0</v>
      </c>
      <c r="N292" s="5" t="b">
        <f t="shared" si="117"/>
        <v>0</v>
      </c>
      <c r="O292" s="5" t="b">
        <f t="shared" si="117"/>
        <v>0</v>
      </c>
      <c r="P292" s="5" t="b">
        <f t="shared" si="117"/>
        <v>0</v>
      </c>
      <c r="Q292" s="5" t="b">
        <f t="shared" si="117"/>
        <v>0</v>
      </c>
      <c r="R292" s="5" t="b">
        <f t="shared" si="117"/>
        <v>0</v>
      </c>
      <c r="S292" s="5" t="b">
        <f t="shared" si="117"/>
        <v>0</v>
      </c>
      <c r="T292" s="5" t="b">
        <f t="shared" si="117"/>
        <v>0</v>
      </c>
      <c r="U292" s="5" t="b">
        <f t="shared" si="117"/>
        <v>0</v>
      </c>
      <c r="V292" s="5" t="b">
        <f t="shared" si="117"/>
        <v>0</v>
      </c>
      <c r="W292" s="5" t="b">
        <f t="shared" si="117"/>
        <v>0</v>
      </c>
      <c r="X292" s="5" t="b">
        <f t="shared" si="117"/>
        <v>0</v>
      </c>
      <c r="Y292" s="5" t="b">
        <f t="shared" si="117"/>
        <v>0</v>
      </c>
      <c r="Z292" s="5" t="b">
        <f t="shared" si="117"/>
        <v>0</v>
      </c>
      <c r="AA292" s="5" t="b">
        <f t="shared" si="117"/>
        <v>0</v>
      </c>
      <c r="AB292" s="5" t="b">
        <f t="shared" si="117"/>
        <v>0</v>
      </c>
      <c r="AC292" s="5" t="b">
        <f t="shared" si="117"/>
        <v>0</v>
      </c>
      <c r="AD292" s="5" t="b">
        <f t="shared" si="117"/>
        <v>0</v>
      </c>
      <c r="AE292" s="5" t="b">
        <f t="shared" si="117"/>
        <v>0</v>
      </c>
      <c r="AF292" s="5" t="b">
        <f t="shared" si="117"/>
        <v>0</v>
      </c>
      <c r="AG292" s="5" t="b">
        <f t="shared" si="117"/>
        <v>0</v>
      </c>
      <c r="AH292" s="5" t="b">
        <f t="shared" si="117"/>
        <v>0</v>
      </c>
      <c r="AI292" s="5" t="b">
        <f t="shared" si="117"/>
        <v>0</v>
      </c>
      <c r="AJ292" s="5" t="b">
        <f t="shared" si="117"/>
        <v>0</v>
      </c>
      <c r="AK292" s="5" t="b">
        <f t="shared" si="117"/>
        <v>0</v>
      </c>
      <c r="AL292" s="5" t="b">
        <f t="shared" si="117"/>
        <v>0</v>
      </c>
      <c r="AM292" s="5" t="b">
        <f t="shared" si="117"/>
        <v>0</v>
      </c>
      <c r="AN292" s="5" t="b">
        <f t="shared" si="117"/>
        <v>0</v>
      </c>
      <c r="AO292" s="5" t="b">
        <f t="shared" si="117"/>
        <v>0</v>
      </c>
      <c r="AP292" s="5" t="b">
        <f t="shared" si="117"/>
        <v>0</v>
      </c>
      <c r="AQ292" s="5" t="b">
        <f t="shared" si="117"/>
        <v>0</v>
      </c>
      <c r="AR292" s="5" t="b">
        <f t="shared" si="117"/>
        <v>0</v>
      </c>
      <c r="AS292" s="5" t="b">
        <f t="shared" si="117"/>
        <v>0</v>
      </c>
      <c r="AT292" s="5" t="b">
        <f t="shared" si="117"/>
        <v>0</v>
      </c>
      <c r="AU292" s="5" t="b">
        <f t="shared" si="117"/>
        <v>0</v>
      </c>
      <c r="AV292" s="5" t="b">
        <f t="shared" si="117"/>
        <v>0</v>
      </c>
      <c r="AW292" s="5" t="b">
        <f t="shared" si="117"/>
        <v>0</v>
      </c>
      <c r="AX292" s="5" t="b">
        <f t="shared" si="117"/>
        <v>0</v>
      </c>
      <c r="AY292" s="5" t="b">
        <f t="shared" si="117"/>
        <v>0</v>
      </c>
      <c r="AZ292" s="5" t="b">
        <f t="shared" si="117"/>
        <v>0</v>
      </c>
      <c r="BA292" s="5" t="b">
        <f t="shared" si="117"/>
        <v>0</v>
      </c>
      <c r="BB292" s="5" t="b">
        <f t="shared" si="117"/>
        <v>0</v>
      </c>
      <c r="BC292" s="5" t="b">
        <f t="shared" si="117"/>
        <v>0</v>
      </c>
      <c r="BD292" s="5" t="b">
        <f t="shared" si="117"/>
        <v>0</v>
      </c>
      <c r="BE292" s="5" t="b">
        <f t="shared" si="117"/>
        <v>0</v>
      </c>
      <c r="BF292" s="5" t="b">
        <f t="shared" si="117"/>
        <v>0</v>
      </c>
      <c r="BG292" s="5" t="b">
        <f t="shared" si="117"/>
        <v>0</v>
      </c>
      <c r="BH292" s="5" t="b">
        <f t="shared" si="117"/>
        <v>0</v>
      </c>
      <c r="BI292" s="5" t="b">
        <f t="shared" si="117"/>
        <v>0</v>
      </c>
      <c r="BJ292" s="5" t="b">
        <f t="shared" si="117"/>
        <v>1</v>
      </c>
      <c r="BK292" s="5" t="b">
        <f t="shared" si="117"/>
        <v>1</v>
      </c>
      <c r="BL292" s="5" t="b">
        <f t="shared" si="117"/>
        <v>1</v>
      </c>
      <c r="BM292" s="5" t="b">
        <f t="shared" si="117"/>
        <v>1</v>
      </c>
      <c r="BN292" s="5" t="b">
        <f t="shared" si="117"/>
        <v>1</v>
      </c>
      <c r="BO292" s="5" t="b">
        <f t="shared" si="117"/>
        <v>1</v>
      </c>
      <c r="BP292" s="5" t="b">
        <f t="shared" si="117"/>
        <v>1</v>
      </c>
      <c r="BQ292" s="5" t="b">
        <f t="shared" si="117"/>
        <v>1</v>
      </c>
      <c r="BR292" s="5" t="b">
        <f t="shared" si="117"/>
        <v>1</v>
      </c>
      <c r="BS292" s="5" t="b">
        <f t="shared" si="117"/>
        <v>1</v>
      </c>
      <c r="BT292" s="5" t="b">
        <f t="shared" si="117"/>
        <v>1</v>
      </c>
      <c r="BU292" s="5" t="b">
        <f t="shared" si="117"/>
        <v>1</v>
      </c>
      <c r="BV292" s="5" t="b">
        <f t="shared" si="117"/>
        <v>1</v>
      </c>
      <c r="BW292" s="5" t="b">
        <f t="shared" si="117"/>
        <v>1</v>
      </c>
      <c r="BX292" s="5" t="b">
        <f t="shared" si="117"/>
        <v>1</v>
      </c>
      <c r="BY292" s="5" t="b">
        <f t="shared" si="117"/>
        <v>1</v>
      </c>
      <c r="BZ292" s="5" t="b">
        <f t="shared" si="117"/>
        <v>1</v>
      </c>
      <c r="CA292" s="5" t="b">
        <f t="shared" si="117"/>
        <v>1</v>
      </c>
      <c r="CB292" s="5" t="b">
        <f t="shared" si="117"/>
        <v>1</v>
      </c>
      <c r="CC292" s="5" t="b">
        <f t="shared" si="117"/>
        <v>1</v>
      </c>
      <c r="CD292" s="5" t="b">
        <f t="shared" si="117"/>
        <v>1</v>
      </c>
      <c r="CE292" s="5" t="b">
        <f t="shared" si="117"/>
        <v>1</v>
      </c>
      <c r="CF292" s="5" t="b">
        <f t="shared" si="117"/>
        <v>1</v>
      </c>
      <c r="CG292" s="5" t="b">
        <f t="shared" si="117"/>
        <v>1</v>
      </c>
      <c r="CH292" s="5" t="b">
        <f t="shared" si="117"/>
        <v>1</v>
      </c>
      <c r="CI292" s="5" t="b">
        <f t="shared" si="117"/>
        <v>1</v>
      </c>
      <c r="CJ292" s="5" t="b">
        <f t="shared" si="117"/>
        <v>1</v>
      </c>
      <c r="CK292" s="5" t="b">
        <f t="shared" si="117"/>
        <v>1</v>
      </c>
      <c r="CL292" s="5" t="b">
        <f t="shared" si="117"/>
        <v>1</v>
      </c>
      <c r="CM292" s="5" t="b">
        <f t="shared" si="117"/>
        <v>1</v>
      </c>
      <c r="CN292" s="5" t="b">
        <f t="shared" si="117"/>
        <v>1</v>
      </c>
      <c r="CO292" s="5" t="b">
        <f t="shared" si="117"/>
        <v>1</v>
      </c>
      <c r="CP292" s="5" t="b">
        <f t="shared" si="117"/>
        <v>1</v>
      </c>
      <c r="CQ292" s="5" t="b">
        <f t="shared" si="117"/>
        <v>1</v>
      </c>
      <c r="CR292" s="5" t="b">
        <f t="shared" si="117"/>
        <v>1</v>
      </c>
      <c r="CS292" s="5" t="b">
        <f t="shared" si="117"/>
        <v>1</v>
      </c>
      <c r="CT292" s="5" t="b">
        <f t="shared" si="117"/>
        <v>1</v>
      </c>
      <c r="CU292" s="5" t="b">
        <f t="shared" si="117"/>
        <v>1</v>
      </c>
      <c r="CV292" s="5" t="b">
        <f t="shared" si="117"/>
        <v>1</v>
      </c>
      <c r="CW292" s="5" t="b">
        <f t="shared" si="117"/>
        <v>1</v>
      </c>
      <c r="CX292" s="5" t="b">
        <f t="shared" si="117"/>
        <v>1</v>
      </c>
      <c r="CY292" s="5" t="b">
        <f t="shared" si="117"/>
        <v>1</v>
      </c>
      <c r="CZ292" s="5" t="b">
        <f t="shared" si="117"/>
        <v>1</v>
      </c>
      <c r="DA292" s="5" t="b">
        <f t="shared" si="117"/>
        <v>1</v>
      </c>
      <c r="DB292" s="5" t="b">
        <f t="shared" si="117"/>
        <v>1</v>
      </c>
      <c r="DC292" s="5" t="b">
        <f t="shared" si="117"/>
        <v>1</v>
      </c>
      <c r="DD292" s="5" t="b">
        <f t="shared" si="117"/>
        <v>1</v>
      </c>
      <c r="DE292" s="5" t="b">
        <f t="shared" si="117"/>
        <v>1</v>
      </c>
      <c r="DF292" s="5" t="b">
        <f t="shared" si="117"/>
        <v>1</v>
      </c>
    </row>
    <row r="293">
      <c r="A293" s="3" t="s">
        <v>294</v>
      </c>
      <c r="B293" s="2">
        <v>286.0</v>
      </c>
      <c r="C293" s="4">
        <f t="shared" si="2"/>
        <v>57</v>
      </c>
      <c r="D293" s="4">
        <f t="shared" si="3"/>
        <v>1</v>
      </c>
      <c r="E293" s="4">
        <f>IFERROR(__xludf.DUMMYFUNCTION("SPLIT(A293,"" "")"),27.0)</f>
        <v>27</v>
      </c>
      <c r="F293" s="4">
        <f>IFERROR(__xludf.DUMMYFUNCTION("""COMPUTED_VALUE"""),16.0)</f>
        <v>16</v>
      </c>
      <c r="G293" s="4">
        <f>IFERROR(__xludf.DUMMYFUNCTION("""COMPUTED_VALUE"""),54.0)</f>
        <v>54</v>
      </c>
      <c r="H293" s="4">
        <f>IFERROR(__xludf.DUMMYFUNCTION("""COMPUTED_VALUE"""),72.0)</f>
        <v>72</v>
      </c>
      <c r="I293" s="4">
        <f>IFERROR(__xludf.DUMMYFUNCTION("""COMPUTED_VALUE"""),41.0)</f>
        <v>41</v>
      </c>
      <c r="K293" s="4" t="str">
        <f>IF(K292,SUMOFUNMARKED(E292:I296,$K$6)*LASTCALLED($K$6),)</f>
        <v/>
      </c>
      <c r="L293" s="4" t="str">
        <f t="shared" ref="L293:DF293" si="118">IF(AND(L292,NOT(K292)),SUMOFUNMARKED($E292:$I296,$K$6:L$6)*LASTCALLED($K$6:L$6),)</f>
        <v/>
      </c>
      <c r="M293" s="4" t="str">
        <f t="shared" si="118"/>
        <v/>
      </c>
      <c r="N293" s="4" t="str">
        <f t="shared" si="118"/>
        <v/>
      </c>
      <c r="O293" s="4" t="str">
        <f t="shared" si="118"/>
        <v/>
      </c>
      <c r="P293" s="4" t="str">
        <f t="shared" si="118"/>
        <v/>
      </c>
      <c r="Q293" s="4" t="str">
        <f t="shared" si="118"/>
        <v/>
      </c>
      <c r="R293" s="4" t="str">
        <f t="shared" si="118"/>
        <v/>
      </c>
      <c r="S293" s="4" t="str">
        <f t="shared" si="118"/>
        <v/>
      </c>
      <c r="T293" s="4" t="str">
        <f t="shared" si="118"/>
        <v/>
      </c>
      <c r="U293" s="4" t="str">
        <f t="shared" si="118"/>
        <v/>
      </c>
      <c r="V293" s="4" t="str">
        <f t="shared" si="118"/>
        <v/>
      </c>
      <c r="W293" s="4" t="str">
        <f t="shared" si="118"/>
        <v/>
      </c>
      <c r="X293" s="4" t="str">
        <f t="shared" si="118"/>
        <v/>
      </c>
      <c r="Y293" s="4" t="str">
        <f t="shared" si="118"/>
        <v/>
      </c>
      <c r="Z293" s="4" t="str">
        <f t="shared" si="118"/>
        <v/>
      </c>
      <c r="AA293" s="4" t="str">
        <f t="shared" si="118"/>
        <v/>
      </c>
      <c r="AB293" s="4" t="str">
        <f t="shared" si="118"/>
        <v/>
      </c>
      <c r="AC293" s="4" t="str">
        <f t="shared" si="118"/>
        <v/>
      </c>
      <c r="AD293" s="4" t="str">
        <f t="shared" si="118"/>
        <v/>
      </c>
      <c r="AE293" s="4" t="str">
        <f t="shared" si="118"/>
        <v/>
      </c>
      <c r="AF293" s="4" t="str">
        <f t="shared" si="118"/>
        <v/>
      </c>
      <c r="AG293" s="4" t="str">
        <f t="shared" si="118"/>
        <v/>
      </c>
      <c r="AH293" s="4" t="str">
        <f t="shared" si="118"/>
        <v/>
      </c>
      <c r="AI293" s="4" t="str">
        <f t="shared" si="118"/>
        <v/>
      </c>
      <c r="AJ293" s="4" t="str">
        <f t="shared" si="118"/>
        <v/>
      </c>
      <c r="AK293" s="4" t="str">
        <f t="shared" si="118"/>
        <v/>
      </c>
      <c r="AL293" s="4" t="str">
        <f t="shared" si="118"/>
        <v/>
      </c>
      <c r="AM293" s="4" t="str">
        <f t="shared" si="118"/>
        <v/>
      </c>
      <c r="AN293" s="4" t="str">
        <f t="shared" si="118"/>
        <v/>
      </c>
      <c r="AO293" s="4" t="str">
        <f t="shared" si="118"/>
        <v/>
      </c>
      <c r="AP293" s="4" t="str">
        <f t="shared" si="118"/>
        <v/>
      </c>
      <c r="AQ293" s="4" t="str">
        <f t="shared" si="118"/>
        <v/>
      </c>
      <c r="AR293" s="4" t="str">
        <f t="shared" si="118"/>
        <v/>
      </c>
      <c r="AS293" s="4" t="str">
        <f t="shared" si="118"/>
        <v/>
      </c>
      <c r="AT293" s="4" t="str">
        <f t="shared" si="118"/>
        <v/>
      </c>
      <c r="AU293" s="4" t="str">
        <f t="shared" si="118"/>
        <v/>
      </c>
      <c r="AV293" s="4" t="str">
        <f t="shared" si="118"/>
        <v/>
      </c>
      <c r="AW293" s="4" t="str">
        <f t="shared" si="118"/>
        <v/>
      </c>
      <c r="AX293" s="4" t="str">
        <f t="shared" si="118"/>
        <v/>
      </c>
      <c r="AY293" s="4" t="str">
        <f t="shared" si="118"/>
        <v/>
      </c>
      <c r="AZ293" s="4" t="str">
        <f t="shared" si="118"/>
        <v/>
      </c>
      <c r="BA293" s="4" t="str">
        <f t="shared" si="118"/>
        <v/>
      </c>
      <c r="BB293" s="4" t="str">
        <f t="shared" si="118"/>
        <v/>
      </c>
      <c r="BC293" s="4" t="str">
        <f t="shared" si="118"/>
        <v/>
      </c>
      <c r="BD293" s="4" t="str">
        <f t="shared" si="118"/>
        <v/>
      </c>
      <c r="BE293" s="4" t="str">
        <f t="shared" si="118"/>
        <v/>
      </c>
      <c r="BF293" s="4" t="str">
        <f t="shared" si="118"/>
        <v/>
      </c>
      <c r="BG293" s="4" t="str">
        <f t="shared" si="118"/>
        <v/>
      </c>
      <c r="BH293" s="4" t="str">
        <f t="shared" si="118"/>
        <v/>
      </c>
      <c r="BI293" s="4" t="str">
        <f t="shared" si="118"/>
        <v/>
      </c>
      <c r="BJ293" s="4">
        <f t="shared" si="118"/>
        <v>25493</v>
      </c>
      <c r="BK293" s="4" t="str">
        <f t="shared" si="118"/>
        <v/>
      </c>
      <c r="BL293" s="4" t="str">
        <f t="shared" si="118"/>
        <v/>
      </c>
      <c r="BM293" s="4" t="str">
        <f t="shared" si="118"/>
        <v/>
      </c>
      <c r="BN293" s="4" t="str">
        <f t="shared" si="118"/>
        <v/>
      </c>
      <c r="BO293" s="4" t="str">
        <f t="shared" si="118"/>
        <v/>
      </c>
      <c r="BP293" s="4" t="str">
        <f t="shared" si="118"/>
        <v/>
      </c>
      <c r="BQ293" s="4" t="str">
        <f t="shared" si="118"/>
        <v/>
      </c>
      <c r="BR293" s="4" t="str">
        <f t="shared" si="118"/>
        <v/>
      </c>
      <c r="BS293" s="4" t="str">
        <f t="shared" si="118"/>
        <v/>
      </c>
      <c r="BT293" s="4" t="str">
        <f t="shared" si="118"/>
        <v/>
      </c>
      <c r="BU293" s="4" t="str">
        <f t="shared" si="118"/>
        <v/>
      </c>
      <c r="BV293" s="4" t="str">
        <f t="shared" si="118"/>
        <v/>
      </c>
      <c r="BW293" s="4" t="str">
        <f t="shared" si="118"/>
        <v/>
      </c>
      <c r="BX293" s="4" t="str">
        <f t="shared" si="118"/>
        <v/>
      </c>
      <c r="BY293" s="4" t="str">
        <f t="shared" si="118"/>
        <v/>
      </c>
      <c r="BZ293" s="4" t="str">
        <f t="shared" si="118"/>
        <v/>
      </c>
      <c r="CA293" s="4" t="str">
        <f t="shared" si="118"/>
        <v/>
      </c>
      <c r="CB293" s="4" t="str">
        <f t="shared" si="118"/>
        <v/>
      </c>
      <c r="CC293" s="4" t="str">
        <f t="shared" si="118"/>
        <v/>
      </c>
      <c r="CD293" s="4" t="str">
        <f t="shared" si="118"/>
        <v/>
      </c>
      <c r="CE293" s="4" t="str">
        <f t="shared" si="118"/>
        <v/>
      </c>
      <c r="CF293" s="4" t="str">
        <f t="shared" si="118"/>
        <v/>
      </c>
      <c r="CG293" s="4" t="str">
        <f t="shared" si="118"/>
        <v/>
      </c>
      <c r="CH293" s="4" t="str">
        <f t="shared" si="118"/>
        <v/>
      </c>
      <c r="CI293" s="4" t="str">
        <f t="shared" si="118"/>
        <v/>
      </c>
      <c r="CJ293" s="4" t="str">
        <f t="shared" si="118"/>
        <v/>
      </c>
      <c r="CK293" s="4" t="str">
        <f t="shared" si="118"/>
        <v/>
      </c>
      <c r="CL293" s="4" t="str">
        <f t="shared" si="118"/>
        <v/>
      </c>
      <c r="CM293" s="4" t="str">
        <f t="shared" si="118"/>
        <v/>
      </c>
      <c r="CN293" s="4" t="str">
        <f t="shared" si="118"/>
        <v/>
      </c>
      <c r="CO293" s="4" t="str">
        <f t="shared" si="118"/>
        <v/>
      </c>
      <c r="CP293" s="4" t="str">
        <f t="shared" si="118"/>
        <v/>
      </c>
      <c r="CQ293" s="4" t="str">
        <f t="shared" si="118"/>
        <v/>
      </c>
      <c r="CR293" s="4" t="str">
        <f t="shared" si="118"/>
        <v/>
      </c>
      <c r="CS293" s="4" t="str">
        <f t="shared" si="118"/>
        <v/>
      </c>
      <c r="CT293" s="4" t="str">
        <f t="shared" si="118"/>
        <v/>
      </c>
      <c r="CU293" s="4" t="str">
        <f t="shared" si="118"/>
        <v/>
      </c>
      <c r="CV293" s="4" t="str">
        <f t="shared" si="118"/>
        <v/>
      </c>
      <c r="CW293" s="4" t="str">
        <f t="shared" si="118"/>
        <v/>
      </c>
      <c r="CX293" s="4" t="str">
        <f t="shared" si="118"/>
        <v/>
      </c>
      <c r="CY293" s="4" t="str">
        <f t="shared" si="118"/>
        <v/>
      </c>
      <c r="CZ293" s="4" t="str">
        <f t="shared" si="118"/>
        <v/>
      </c>
      <c r="DA293" s="4" t="str">
        <f t="shared" si="118"/>
        <v/>
      </c>
      <c r="DB293" s="4" t="str">
        <f t="shared" si="118"/>
        <v/>
      </c>
      <c r="DC293" s="4" t="str">
        <f t="shared" si="118"/>
        <v/>
      </c>
      <c r="DD293" s="4" t="str">
        <f t="shared" si="118"/>
        <v/>
      </c>
      <c r="DE293" s="4" t="str">
        <f t="shared" si="118"/>
        <v/>
      </c>
      <c r="DF293" s="4" t="str">
        <f t="shared" si="118"/>
        <v/>
      </c>
    </row>
    <row r="294">
      <c r="A294" s="3" t="s">
        <v>295</v>
      </c>
      <c r="B294" s="2">
        <v>287.0</v>
      </c>
      <c r="C294" s="4">
        <f t="shared" si="2"/>
        <v>57</v>
      </c>
      <c r="D294" s="4">
        <f t="shared" si="3"/>
        <v>2</v>
      </c>
      <c r="E294" s="4">
        <f>IFERROR(__xludf.DUMMYFUNCTION("SPLIT(A294,"" "")"),32.0)</f>
        <v>32</v>
      </c>
      <c r="F294" s="4">
        <f>IFERROR(__xludf.DUMMYFUNCTION("""COMPUTED_VALUE"""),74.0)</f>
        <v>74</v>
      </c>
      <c r="G294" s="4">
        <f>IFERROR(__xludf.DUMMYFUNCTION("""COMPUTED_VALUE"""),53.0)</f>
        <v>53</v>
      </c>
      <c r="H294" s="4">
        <f>IFERROR(__xludf.DUMMYFUNCTION("""COMPUTED_VALUE"""),9.0)</f>
        <v>9</v>
      </c>
      <c r="I294" s="4">
        <f>IFERROR(__xludf.DUMMYFUNCTION("""COMPUTED_VALUE"""),35.0)</f>
        <v>35</v>
      </c>
      <c r="K294" s="6"/>
    </row>
    <row r="295">
      <c r="A295" s="3" t="s">
        <v>296</v>
      </c>
      <c r="B295" s="2">
        <v>288.0</v>
      </c>
      <c r="C295" s="4">
        <f t="shared" si="2"/>
        <v>57</v>
      </c>
      <c r="D295" s="4">
        <f t="shared" si="3"/>
        <v>3</v>
      </c>
      <c r="E295" s="4">
        <f>IFERROR(__xludf.DUMMYFUNCTION("SPLIT(A295,"" "")"),95.0)</f>
        <v>95</v>
      </c>
      <c r="F295" s="4">
        <f>IFERROR(__xludf.DUMMYFUNCTION("""COMPUTED_VALUE"""),29.0)</f>
        <v>29</v>
      </c>
      <c r="G295" s="4">
        <f>IFERROR(__xludf.DUMMYFUNCTION("""COMPUTED_VALUE"""),90.0)</f>
        <v>90</v>
      </c>
      <c r="H295" s="4">
        <f>IFERROR(__xludf.DUMMYFUNCTION("""COMPUTED_VALUE"""),19.0)</f>
        <v>19</v>
      </c>
      <c r="I295" s="4">
        <f>IFERROR(__xludf.DUMMYFUNCTION("""COMPUTED_VALUE"""),26.0)</f>
        <v>26</v>
      </c>
    </row>
    <row r="296">
      <c r="A296" s="3" t="s">
        <v>297</v>
      </c>
      <c r="B296" s="2">
        <v>289.0</v>
      </c>
      <c r="C296" s="4">
        <f t="shared" si="2"/>
        <v>57</v>
      </c>
      <c r="D296" s="4">
        <f t="shared" si="3"/>
        <v>4</v>
      </c>
      <c r="E296" s="4">
        <f>IFERROR(__xludf.DUMMYFUNCTION("SPLIT(A296,"" "")"),82.0)</f>
        <v>82</v>
      </c>
      <c r="F296" s="4">
        <f>IFERROR(__xludf.DUMMYFUNCTION("""COMPUTED_VALUE"""),97.0)</f>
        <v>97</v>
      </c>
      <c r="G296" s="4">
        <f>IFERROR(__xludf.DUMMYFUNCTION("""COMPUTED_VALUE"""),11.0)</f>
        <v>11</v>
      </c>
      <c r="H296" s="4">
        <f>IFERROR(__xludf.DUMMYFUNCTION("""COMPUTED_VALUE"""),42.0)</f>
        <v>42</v>
      </c>
      <c r="I296" s="4">
        <f>IFERROR(__xludf.DUMMYFUNCTION("""COMPUTED_VALUE"""),28.0)</f>
        <v>28</v>
      </c>
    </row>
    <row r="297">
      <c r="A297" s="3" t="s">
        <v>298</v>
      </c>
      <c r="B297" s="2">
        <v>290.0</v>
      </c>
      <c r="C297" s="4">
        <f t="shared" si="2"/>
        <v>58</v>
      </c>
      <c r="D297" s="4">
        <f t="shared" si="3"/>
        <v>0</v>
      </c>
      <c r="E297" s="4">
        <f>IFERROR(__xludf.DUMMYFUNCTION("SPLIT(A297,"" "")"),2.0)</f>
        <v>2</v>
      </c>
      <c r="F297" s="4">
        <f>IFERROR(__xludf.DUMMYFUNCTION("""COMPUTED_VALUE"""),93.0)</f>
        <v>93</v>
      </c>
      <c r="G297" s="4">
        <f>IFERROR(__xludf.DUMMYFUNCTION("""COMPUTED_VALUE"""),86.0)</f>
        <v>86</v>
      </c>
      <c r="H297" s="4">
        <f>IFERROR(__xludf.DUMMYFUNCTION("""COMPUTED_VALUE"""),28.0)</f>
        <v>28</v>
      </c>
      <c r="I297" s="4">
        <f>IFERROR(__xludf.DUMMYFUNCTION("""COMPUTED_VALUE"""),43.0)</f>
        <v>43</v>
      </c>
      <c r="K297" s="5" t="b">
        <f>BINGO(E297:I301,$K$6)</f>
        <v>0</v>
      </c>
      <c r="L297" s="5" t="b">
        <f t="shared" ref="L297:DF297" si="119">OR(K297, BINGO($E297:$I301,$K$6:L$6))</f>
        <v>0</v>
      </c>
      <c r="M297" s="5" t="b">
        <f t="shared" si="119"/>
        <v>0</v>
      </c>
      <c r="N297" s="5" t="b">
        <f t="shared" si="119"/>
        <v>0</v>
      </c>
      <c r="O297" s="5" t="b">
        <f t="shared" si="119"/>
        <v>0</v>
      </c>
      <c r="P297" s="5" t="b">
        <f t="shared" si="119"/>
        <v>0</v>
      </c>
      <c r="Q297" s="5" t="b">
        <f t="shared" si="119"/>
        <v>0</v>
      </c>
      <c r="R297" s="5" t="b">
        <f t="shared" si="119"/>
        <v>0</v>
      </c>
      <c r="S297" s="5" t="b">
        <f t="shared" si="119"/>
        <v>0</v>
      </c>
      <c r="T297" s="5" t="b">
        <f t="shared" si="119"/>
        <v>0</v>
      </c>
      <c r="U297" s="5" t="b">
        <f t="shared" si="119"/>
        <v>0</v>
      </c>
      <c r="V297" s="5" t="b">
        <f t="shared" si="119"/>
        <v>0</v>
      </c>
      <c r="W297" s="5" t="b">
        <f t="shared" si="119"/>
        <v>0</v>
      </c>
      <c r="X297" s="5" t="b">
        <f t="shared" si="119"/>
        <v>0</v>
      </c>
      <c r="Y297" s="5" t="b">
        <f t="shared" si="119"/>
        <v>0</v>
      </c>
      <c r="Z297" s="5" t="b">
        <f t="shared" si="119"/>
        <v>0</v>
      </c>
      <c r="AA297" s="5" t="b">
        <f t="shared" si="119"/>
        <v>0</v>
      </c>
      <c r="AB297" s="5" t="b">
        <f t="shared" si="119"/>
        <v>0</v>
      </c>
      <c r="AC297" s="5" t="b">
        <f t="shared" si="119"/>
        <v>0</v>
      </c>
      <c r="AD297" s="5" t="b">
        <f t="shared" si="119"/>
        <v>0</v>
      </c>
      <c r="AE297" s="5" t="b">
        <f t="shared" si="119"/>
        <v>0</v>
      </c>
      <c r="AF297" s="5" t="b">
        <f t="shared" si="119"/>
        <v>0</v>
      </c>
      <c r="AG297" s="5" t="b">
        <f t="shared" si="119"/>
        <v>0</v>
      </c>
      <c r="AH297" s="5" t="b">
        <f t="shared" si="119"/>
        <v>0</v>
      </c>
      <c r="AI297" s="5" t="b">
        <f t="shared" si="119"/>
        <v>0</v>
      </c>
      <c r="AJ297" s="5" t="b">
        <f t="shared" si="119"/>
        <v>0</v>
      </c>
      <c r="AK297" s="5" t="b">
        <f t="shared" si="119"/>
        <v>0</v>
      </c>
      <c r="AL297" s="5" t="b">
        <f t="shared" si="119"/>
        <v>0</v>
      </c>
      <c r="AM297" s="5" t="b">
        <f t="shared" si="119"/>
        <v>0</v>
      </c>
      <c r="AN297" s="5" t="b">
        <f t="shared" si="119"/>
        <v>0</v>
      </c>
      <c r="AO297" s="5" t="b">
        <f t="shared" si="119"/>
        <v>0</v>
      </c>
      <c r="AP297" s="5" t="b">
        <f t="shared" si="119"/>
        <v>0</v>
      </c>
      <c r="AQ297" s="5" t="b">
        <f t="shared" si="119"/>
        <v>0</v>
      </c>
      <c r="AR297" s="5" t="b">
        <f t="shared" si="119"/>
        <v>0</v>
      </c>
      <c r="AS297" s="5" t="b">
        <f t="shared" si="119"/>
        <v>0</v>
      </c>
      <c r="AT297" s="5" t="b">
        <f t="shared" si="119"/>
        <v>0</v>
      </c>
      <c r="AU297" s="5" t="b">
        <f t="shared" si="119"/>
        <v>0</v>
      </c>
      <c r="AV297" s="5" t="b">
        <f t="shared" si="119"/>
        <v>0</v>
      </c>
      <c r="AW297" s="5" t="b">
        <f t="shared" si="119"/>
        <v>0</v>
      </c>
      <c r="AX297" s="5" t="b">
        <f t="shared" si="119"/>
        <v>0</v>
      </c>
      <c r="AY297" s="5" t="b">
        <f t="shared" si="119"/>
        <v>0</v>
      </c>
      <c r="AZ297" s="5" t="b">
        <f t="shared" si="119"/>
        <v>0</v>
      </c>
      <c r="BA297" s="5" t="b">
        <f t="shared" si="119"/>
        <v>0</v>
      </c>
      <c r="BB297" s="5" t="b">
        <f t="shared" si="119"/>
        <v>0</v>
      </c>
      <c r="BC297" s="5" t="b">
        <f t="shared" si="119"/>
        <v>0</v>
      </c>
      <c r="BD297" s="5" t="b">
        <f t="shared" si="119"/>
        <v>0</v>
      </c>
      <c r="BE297" s="5" t="b">
        <f t="shared" si="119"/>
        <v>0</v>
      </c>
      <c r="BF297" s="5" t="b">
        <f t="shared" si="119"/>
        <v>0</v>
      </c>
      <c r="BG297" s="5" t="b">
        <f t="shared" si="119"/>
        <v>0</v>
      </c>
      <c r="BH297" s="5" t="b">
        <f t="shared" si="119"/>
        <v>0</v>
      </c>
      <c r="BI297" s="5" t="b">
        <f t="shared" si="119"/>
        <v>0</v>
      </c>
      <c r="BJ297" s="5" t="b">
        <f t="shared" si="119"/>
        <v>0</v>
      </c>
      <c r="BK297" s="5" t="b">
        <f t="shared" si="119"/>
        <v>0</v>
      </c>
      <c r="BL297" s="5" t="b">
        <f t="shared" si="119"/>
        <v>0</v>
      </c>
      <c r="BM297" s="5" t="b">
        <f t="shared" si="119"/>
        <v>0</v>
      </c>
      <c r="BN297" s="5" t="b">
        <f t="shared" si="119"/>
        <v>0</v>
      </c>
      <c r="BO297" s="5" t="b">
        <f t="shared" si="119"/>
        <v>0</v>
      </c>
      <c r="BP297" s="5" t="b">
        <f t="shared" si="119"/>
        <v>0</v>
      </c>
      <c r="BQ297" s="5" t="b">
        <f t="shared" si="119"/>
        <v>0</v>
      </c>
      <c r="BR297" s="5" t="b">
        <f t="shared" si="119"/>
        <v>0</v>
      </c>
      <c r="BS297" s="5" t="b">
        <f t="shared" si="119"/>
        <v>0</v>
      </c>
      <c r="BT297" s="5" t="b">
        <f t="shared" si="119"/>
        <v>0</v>
      </c>
      <c r="BU297" s="5" t="b">
        <f t="shared" si="119"/>
        <v>0</v>
      </c>
      <c r="BV297" s="5" t="b">
        <f t="shared" si="119"/>
        <v>0</v>
      </c>
      <c r="BW297" s="5" t="b">
        <f t="shared" si="119"/>
        <v>0</v>
      </c>
      <c r="BX297" s="5" t="b">
        <f t="shared" si="119"/>
        <v>0</v>
      </c>
      <c r="BY297" s="5" t="b">
        <f t="shared" si="119"/>
        <v>0</v>
      </c>
      <c r="BZ297" s="5" t="b">
        <f t="shared" si="119"/>
        <v>0</v>
      </c>
      <c r="CA297" s="5" t="b">
        <f t="shared" si="119"/>
        <v>0</v>
      </c>
      <c r="CB297" s="5" t="b">
        <f t="shared" si="119"/>
        <v>0</v>
      </c>
      <c r="CC297" s="5" t="b">
        <f t="shared" si="119"/>
        <v>0</v>
      </c>
      <c r="CD297" s="5" t="b">
        <f t="shared" si="119"/>
        <v>0</v>
      </c>
      <c r="CE297" s="5" t="b">
        <f t="shared" si="119"/>
        <v>1</v>
      </c>
      <c r="CF297" s="5" t="b">
        <f t="shared" si="119"/>
        <v>1</v>
      </c>
      <c r="CG297" s="5" t="b">
        <f t="shared" si="119"/>
        <v>1</v>
      </c>
      <c r="CH297" s="5" t="b">
        <f t="shared" si="119"/>
        <v>1</v>
      </c>
      <c r="CI297" s="5" t="b">
        <f t="shared" si="119"/>
        <v>1</v>
      </c>
      <c r="CJ297" s="5" t="b">
        <f t="shared" si="119"/>
        <v>1</v>
      </c>
      <c r="CK297" s="5" t="b">
        <f t="shared" si="119"/>
        <v>1</v>
      </c>
      <c r="CL297" s="5" t="b">
        <f t="shared" si="119"/>
        <v>1</v>
      </c>
      <c r="CM297" s="5" t="b">
        <f t="shared" si="119"/>
        <v>1</v>
      </c>
      <c r="CN297" s="5" t="b">
        <f t="shared" si="119"/>
        <v>1</v>
      </c>
      <c r="CO297" s="5" t="b">
        <f t="shared" si="119"/>
        <v>1</v>
      </c>
      <c r="CP297" s="5" t="b">
        <f t="shared" si="119"/>
        <v>1</v>
      </c>
      <c r="CQ297" s="5" t="b">
        <f t="shared" si="119"/>
        <v>1</v>
      </c>
      <c r="CR297" s="5" t="b">
        <f t="shared" si="119"/>
        <v>1</v>
      </c>
      <c r="CS297" s="5" t="b">
        <f t="shared" si="119"/>
        <v>1</v>
      </c>
      <c r="CT297" s="5" t="b">
        <f t="shared" si="119"/>
        <v>1</v>
      </c>
      <c r="CU297" s="5" t="b">
        <f t="shared" si="119"/>
        <v>1</v>
      </c>
      <c r="CV297" s="5" t="b">
        <f t="shared" si="119"/>
        <v>1</v>
      </c>
      <c r="CW297" s="5" t="b">
        <f t="shared" si="119"/>
        <v>1</v>
      </c>
      <c r="CX297" s="5" t="b">
        <f t="shared" si="119"/>
        <v>1</v>
      </c>
      <c r="CY297" s="5" t="b">
        <f t="shared" si="119"/>
        <v>1</v>
      </c>
      <c r="CZ297" s="5" t="b">
        <f t="shared" si="119"/>
        <v>1</v>
      </c>
      <c r="DA297" s="5" t="b">
        <f t="shared" si="119"/>
        <v>1</v>
      </c>
      <c r="DB297" s="5" t="b">
        <f t="shared" si="119"/>
        <v>1</v>
      </c>
      <c r="DC297" s="5" t="b">
        <f t="shared" si="119"/>
        <v>1</v>
      </c>
      <c r="DD297" s="5" t="b">
        <f t="shared" si="119"/>
        <v>1</v>
      </c>
      <c r="DE297" s="5" t="b">
        <f t="shared" si="119"/>
        <v>1</v>
      </c>
      <c r="DF297" s="5" t="b">
        <f t="shared" si="119"/>
        <v>1</v>
      </c>
    </row>
    <row r="298">
      <c r="A298" s="3" t="s">
        <v>299</v>
      </c>
      <c r="B298" s="2">
        <v>291.0</v>
      </c>
      <c r="C298" s="4">
        <f t="shared" si="2"/>
        <v>58</v>
      </c>
      <c r="D298" s="4">
        <f t="shared" si="3"/>
        <v>1</v>
      </c>
      <c r="E298" s="4">
        <f>IFERROR(__xludf.DUMMYFUNCTION("SPLIT(A298,"" "")"),90.0)</f>
        <v>90</v>
      </c>
      <c r="F298" s="4">
        <f>IFERROR(__xludf.DUMMYFUNCTION("""COMPUTED_VALUE"""),12.0)</f>
        <v>12</v>
      </c>
      <c r="G298" s="4">
        <f>IFERROR(__xludf.DUMMYFUNCTION("""COMPUTED_VALUE"""),21.0)</f>
        <v>21</v>
      </c>
      <c r="H298" s="4">
        <f>IFERROR(__xludf.DUMMYFUNCTION("""COMPUTED_VALUE"""),56.0)</f>
        <v>56</v>
      </c>
      <c r="I298" s="4">
        <f>IFERROR(__xludf.DUMMYFUNCTION("""COMPUTED_VALUE"""),76.0)</f>
        <v>76</v>
      </c>
      <c r="K298" s="4" t="str">
        <f>IF(K297,SUMOFUNMARKED(E297:I301,$K$6)*LASTCALLED($K$6),)</f>
        <v/>
      </c>
      <c r="L298" s="4" t="str">
        <f t="shared" ref="L298:DF298" si="120">IF(AND(L297,NOT(K297)),SUMOFUNMARKED($E297:$I301,$K$6:L$6)*LASTCALLED($K$6:L$6),)</f>
        <v/>
      </c>
      <c r="M298" s="4" t="str">
        <f t="shared" si="120"/>
        <v/>
      </c>
      <c r="N298" s="4" t="str">
        <f t="shared" si="120"/>
        <v/>
      </c>
      <c r="O298" s="4" t="str">
        <f t="shared" si="120"/>
        <v/>
      </c>
      <c r="P298" s="4" t="str">
        <f t="shared" si="120"/>
        <v/>
      </c>
      <c r="Q298" s="4" t="str">
        <f t="shared" si="120"/>
        <v/>
      </c>
      <c r="R298" s="4" t="str">
        <f t="shared" si="120"/>
        <v/>
      </c>
      <c r="S298" s="4" t="str">
        <f t="shared" si="120"/>
        <v/>
      </c>
      <c r="T298" s="4" t="str">
        <f t="shared" si="120"/>
        <v/>
      </c>
      <c r="U298" s="4" t="str">
        <f t="shared" si="120"/>
        <v/>
      </c>
      <c r="V298" s="4" t="str">
        <f t="shared" si="120"/>
        <v/>
      </c>
      <c r="W298" s="4" t="str">
        <f t="shared" si="120"/>
        <v/>
      </c>
      <c r="X298" s="4" t="str">
        <f t="shared" si="120"/>
        <v/>
      </c>
      <c r="Y298" s="4" t="str">
        <f t="shared" si="120"/>
        <v/>
      </c>
      <c r="Z298" s="4" t="str">
        <f t="shared" si="120"/>
        <v/>
      </c>
      <c r="AA298" s="4" t="str">
        <f t="shared" si="120"/>
        <v/>
      </c>
      <c r="AB298" s="4" t="str">
        <f t="shared" si="120"/>
        <v/>
      </c>
      <c r="AC298" s="4" t="str">
        <f t="shared" si="120"/>
        <v/>
      </c>
      <c r="AD298" s="4" t="str">
        <f t="shared" si="120"/>
        <v/>
      </c>
      <c r="AE298" s="4" t="str">
        <f t="shared" si="120"/>
        <v/>
      </c>
      <c r="AF298" s="4" t="str">
        <f t="shared" si="120"/>
        <v/>
      </c>
      <c r="AG298" s="4" t="str">
        <f t="shared" si="120"/>
        <v/>
      </c>
      <c r="AH298" s="4" t="str">
        <f t="shared" si="120"/>
        <v/>
      </c>
      <c r="AI298" s="4" t="str">
        <f t="shared" si="120"/>
        <v/>
      </c>
      <c r="AJ298" s="4" t="str">
        <f t="shared" si="120"/>
        <v/>
      </c>
      <c r="AK298" s="4" t="str">
        <f t="shared" si="120"/>
        <v/>
      </c>
      <c r="AL298" s="4" t="str">
        <f t="shared" si="120"/>
        <v/>
      </c>
      <c r="AM298" s="4" t="str">
        <f t="shared" si="120"/>
        <v/>
      </c>
      <c r="AN298" s="4" t="str">
        <f t="shared" si="120"/>
        <v/>
      </c>
      <c r="AO298" s="4" t="str">
        <f t="shared" si="120"/>
        <v/>
      </c>
      <c r="AP298" s="4" t="str">
        <f t="shared" si="120"/>
        <v/>
      </c>
      <c r="AQ298" s="4" t="str">
        <f t="shared" si="120"/>
        <v/>
      </c>
      <c r="AR298" s="4" t="str">
        <f t="shared" si="120"/>
        <v/>
      </c>
      <c r="AS298" s="4" t="str">
        <f t="shared" si="120"/>
        <v/>
      </c>
      <c r="AT298" s="4" t="str">
        <f t="shared" si="120"/>
        <v/>
      </c>
      <c r="AU298" s="4" t="str">
        <f t="shared" si="120"/>
        <v/>
      </c>
      <c r="AV298" s="4" t="str">
        <f t="shared" si="120"/>
        <v/>
      </c>
      <c r="AW298" s="4" t="str">
        <f t="shared" si="120"/>
        <v/>
      </c>
      <c r="AX298" s="4" t="str">
        <f t="shared" si="120"/>
        <v/>
      </c>
      <c r="AY298" s="4" t="str">
        <f t="shared" si="120"/>
        <v/>
      </c>
      <c r="AZ298" s="4" t="str">
        <f t="shared" si="120"/>
        <v/>
      </c>
      <c r="BA298" s="4" t="str">
        <f t="shared" si="120"/>
        <v/>
      </c>
      <c r="BB298" s="4" t="str">
        <f t="shared" si="120"/>
        <v/>
      </c>
      <c r="BC298" s="4" t="str">
        <f t="shared" si="120"/>
        <v/>
      </c>
      <c r="BD298" s="4" t="str">
        <f t="shared" si="120"/>
        <v/>
      </c>
      <c r="BE298" s="4" t="str">
        <f t="shared" si="120"/>
        <v/>
      </c>
      <c r="BF298" s="4" t="str">
        <f t="shared" si="120"/>
        <v/>
      </c>
      <c r="BG298" s="4" t="str">
        <f t="shared" si="120"/>
        <v/>
      </c>
      <c r="BH298" s="4" t="str">
        <f t="shared" si="120"/>
        <v/>
      </c>
      <c r="BI298" s="4" t="str">
        <f t="shared" si="120"/>
        <v/>
      </c>
      <c r="BJ298" s="4" t="str">
        <f t="shared" si="120"/>
        <v/>
      </c>
      <c r="BK298" s="4" t="str">
        <f t="shared" si="120"/>
        <v/>
      </c>
      <c r="BL298" s="4" t="str">
        <f t="shared" si="120"/>
        <v/>
      </c>
      <c r="BM298" s="4" t="str">
        <f t="shared" si="120"/>
        <v/>
      </c>
      <c r="BN298" s="4" t="str">
        <f t="shared" si="120"/>
        <v/>
      </c>
      <c r="BO298" s="4" t="str">
        <f t="shared" si="120"/>
        <v/>
      </c>
      <c r="BP298" s="4" t="str">
        <f t="shared" si="120"/>
        <v/>
      </c>
      <c r="BQ298" s="4" t="str">
        <f t="shared" si="120"/>
        <v/>
      </c>
      <c r="BR298" s="4" t="str">
        <f t="shared" si="120"/>
        <v/>
      </c>
      <c r="BS298" s="4" t="str">
        <f t="shared" si="120"/>
        <v/>
      </c>
      <c r="BT298" s="4" t="str">
        <f t="shared" si="120"/>
        <v/>
      </c>
      <c r="BU298" s="4" t="str">
        <f t="shared" si="120"/>
        <v/>
      </c>
      <c r="BV298" s="4" t="str">
        <f t="shared" si="120"/>
        <v/>
      </c>
      <c r="BW298" s="4" t="str">
        <f t="shared" si="120"/>
        <v/>
      </c>
      <c r="BX298" s="4" t="str">
        <f t="shared" si="120"/>
        <v/>
      </c>
      <c r="BY298" s="4" t="str">
        <f t="shared" si="120"/>
        <v/>
      </c>
      <c r="BZ298" s="4" t="str">
        <f t="shared" si="120"/>
        <v/>
      </c>
      <c r="CA298" s="4" t="str">
        <f t="shared" si="120"/>
        <v/>
      </c>
      <c r="CB298" s="4" t="str">
        <f t="shared" si="120"/>
        <v/>
      </c>
      <c r="CC298" s="4" t="str">
        <f t="shared" si="120"/>
        <v/>
      </c>
      <c r="CD298" s="4" t="str">
        <f t="shared" si="120"/>
        <v/>
      </c>
      <c r="CE298" s="4">
        <f t="shared" si="120"/>
        <v>3916</v>
      </c>
      <c r="CF298" s="4" t="str">
        <f t="shared" si="120"/>
        <v/>
      </c>
      <c r="CG298" s="4" t="str">
        <f t="shared" si="120"/>
        <v/>
      </c>
      <c r="CH298" s="4" t="str">
        <f t="shared" si="120"/>
        <v/>
      </c>
      <c r="CI298" s="4" t="str">
        <f t="shared" si="120"/>
        <v/>
      </c>
      <c r="CJ298" s="4" t="str">
        <f t="shared" si="120"/>
        <v/>
      </c>
      <c r="CK298" s="4" t="str">
        <f t="shared" si="120"/>
        <v/>
      </c>
      <c r="CL298" s="4" t="str">
        <f t="shared" si="120"/>
        <v/>
      </c>
      <c r="CM298" s="4" t="str">
        <f t="shared" si="120"/>
        <v/>
      </c>
      <c r="CN298" s="4" t="str">
        <f t="shared" si="120"/>
        <v/>
      </c>
      <c r="CO298" s="4" t="str">
        <f t="shared" si="120"/>
        <v/>
      </c>
      <c r="CP298" s="4" t="str">
        <f t="shared" si="120"/>
        <v/>
      </c>
      <c r="CQ298" s="4" t="str">
        <f t="shared" si="120"/>
        <v/>
      </c>
      <c r="CR298" s="4" t="str">
        <f t="shared" si="120"/>
        <v/>
      </c>
      <c r="CS298" s="4" t="str">
        <f t="shared" si="120"/>
        <v/>
      </c>
      <c r="CT298" s="4" t="str">
        <f t="shared" si="120"/>
        <v/>
      </c>
      <c r="CU298" s="4" t="str">
        <f t="shared" si="120"/>
        <v/>
      </c>
      <c r="CV298" s="4" t="str">
        <f t="shared" si="120"/>
        <v/>
      </c>
      <c r="CW298" s="4" t="str">
        <f t="shared" si="120"/>
        <v/>
      </c>
      <c r="CX298" s="4" t="str">
        <f t="shared" si="120"/>
        <v/>
      </c>
      <c r="CY298" s="4" t="str">
        <f t="shared" si="120"/>
        <v/>
      </c>
      <c r="CZ298" s="4" t="str">
        <f t="shared" si="120"/>
        <v/>
      </c>
      <c r="DA298" s="4" t="str">
        <f t="shared" si="120"/>
        <v/>
      </c>
      <c r="DB298" s="4" t="str">
        <f t="shared" si="120"/>
        <v/>
      </c>
      <c r="DC298" s="4" t="str">
        <f t="shared" si="120"/>
        <v/>
      </c>
      <c r="DD298" s="4" t="str">
        <f t="shared" si="120"/>
        <v/>
      </c>
      <c r="DE298" s="4" t="str">
        <f t="shared" si="120"/>
        <v/>
      </c>
      <c r="DF298" s="4" t="str">
        <f t="shared" si="120"/>
        <v/>
      </c>
    </row>
    <row r="299">
      <c r="A299" s="3" t="s">
        <v>300</v>
      </c>
      <c r="B299" s="2">
        <v>292.0</v>
      </c>
      <c r="C299" s="4">
        <f t="shared" si="2"/>
        <v>58</v>
      </c>
      <c r="D299" s="4">
        <f t="shared" si="3"/>
        <v>2</v>
      </c>
      <c r="E299" s="4">
        <f>IFERROR(__xludf.DUMMYFUNCTION("SPLIT(A299,"" "")"),98.0)</f>
        <v>98</v>
      </c>
      <c r="F299" s="4">
        <f>IFERROR(__xludf.DUMMYFUNCTION("""COMPUTED_VALUE"""),30.0)</f>
        <v>30</v>
      </c>
      <c r="G299" s="4">
        <f>IFERROR(__xludf.DUMMYFUNCTION("""COMPUTED_VALUE"""),25.0)</f>
        <v>25</v>
      </c>
      <c r="H299" s="4">
        <f>IFERROR(__xludf.DUMMYFUNCTION("""COMPUTED_VALUE"""),9.0)</f>
        <v>9</v>
      </c>
      <c r="I299" s="4">
        <f>IFERROR(__xludf.DUMMYFUNCTION("""COMPUTED_VALUE"""),75.0)</f>
        <v>75</v>
      </c>
      <c r="K299" s="6"/>
    </row>
    <row r="300">
      <c r="A300" s="3" t="s">
        <v>301</v>
      </c>
      <c r="B300" s="2">
        <v>293.0</v>
      </c>
      <c r="C300" s="4">
        <f t="shared" si="2"/>
        <v>58</v>
      </c>
      <c r="D300" s="4">
        <f t="shared" si="3"/>
        <v>3</v>
      </c>
      <c r="E300" s="4">
        <f>IFERROR(__xludf.DUMMYFUNCTION("SPLIT(A300,"" "")"),11.0)</f>
        <v>11</v>
      </c>
      <c r="F300" s="4">
        <f>IFERROR(__xludf.DUMMYFUNCTION("""COMPUTED_VALUE"""),20.0)</f>
        <v>20</v>
      </c>
      <c r="G300" s="4">
        <f>IFERROR(__xludf.DUMMYFUNCTION("""COMPUTED_VALUE"""),45.0)</f>
        <v>45</v>
      </c>
      <c r="H300" s="4">
        <f>IFERROR(__xludf.DUMMYFUNCTION("""COMPUTED_VALUE"""),95.0)</f>
        <v>95</v>
      </c>
      <c r="I300" s="4">
        <f>IFERROR(__xludf.DUMMYFUNCTION("""COMPUTED_VALUE"""),50.0)</f>
        <v>50</v>
      </c>
    </row>
    <row r="301">
      <c r="A301" s="3" t="s">
        <v>302</v>
      </c>
      <c r="B301" s="2">
        <v>294.0</v>
      </c>
      <c r="C301" s="4">
        <f t="shared" si="2"/>
        <v>58</v>
      </c>
      <c r="D301" s="4">
        <f t="shared" si="3"/>
        <v>4</v>
      </c>
      <c r="E301" s="4">
        <f>IFERROR(__xludf.DUMMYFUNCTION("SPLIT(A301,"" "")"),22.0)</f>
        <v>22</v>
      </c>
      <c r="F301" s="4">
        <f>IFERROR(__xludf.DUMMYFUNCTION("""COMPUTED_VALUE"""),31.0)</f>
        <v>31</v>
      </c>
      <c r="G301" s="4">
        <f>IFERROR(__xludf.DUMMYFUNCTION("""COMPUTED_VALUE"""),39.0)</f>
        <v>39</v>
      </c>
      <c r="H301" s="4">
        <f>IFERROR(__xludf.DUMMYFUNCTION("""COMPUTED_VALUE"""),49.0)</f>
        <v>49</v>
      </c>
      <c r="I301" s="4">
        <f>IFERROR(__xludf.DUMMYFUNCTION("""COMPUTED_VALUE"""),6.0)</f>
        <v>6</v>
      </c>
    </row>
    <row r="302">
      <c r="A302" s="3" t="s">
        <v>303</v>
      </c>
      <c r="B302" s="2">
        <v>295.0</v>
      </c>
      <c r="C302" s="4">
        <f t="shared" si="2"/>
        <v>59</v>
      </c>
      <c r="D302" s="4">
        <f t="shared" si="3"/>
        <v>0</v>
      </c>
      <c r="E302" s="4">
        <f>IFERROR(__xludf.DUMMYFUNCTION("SPLIT(A302,"" "")"),2.0)</f>
        <v>2</v>
      </c>
      <c r="F302" s="4">
        <f>IFERROR(__xludf.DUMMYFUNCTION("""COMPUTED_VALUE"""),53.0)</f>
        <v>53</v>
      </c>
      <c r="G302" s="4">
        <f>IFERROR(__xludf.DUMMYFUNCTION("""COMPUTED_VALUE"""),74.0)</f>
        <v>74</v>
      </c>
      <c r="H302" s="4">
        <f>IFERROR(__xludf.DUMMYFUNCTION("""COMPUTED_VALUE"""),9.0)</f>
        <v>9</v>
      </c>
      <c r="I302" s="4">
        <f>IFERROR(__xludf.DUMMYFUNCTION("""COMPUTED_VALUE"""),64.0)</f>
        <v>64</v>
      </c>
      <c r="K302" s="5" t="b">
        <f>BINGO(E302:I306,$K$6)</f>
        <v>0</v>
      </c>
      <c r="L302" s="5" t="b">
        <f t="shared" ref="L302:DF302" si="121">OR(K302, BINGO($E302:$I306,$K$6:L$6))</f>
        <v>0</v>
      </c>
      <c r="M302" s="5" t="b">
        <f t="shared" si="121"/>
        <v>0</v>
      </c>
      <c r="N302" s="5" t="b">
        <f t="shared" si="121"/>
        <v>0</v>
      </c>
      <c r="O302" s="5" t="b">
        <f t="shared" si="121"/>
        <v>0</v>
      </c>
      <c r="P302" s="5" t="b">
        <f t="shared" si="121"/>
        <v>0</v>
      </c>
      <c r="Q302" s="5" t="b">
        <f t="shared" si="121"/>
        <v>0</v>
      </c>
      <c r="R302" s="5" t="b">
        <f t="shared" si="121"/>
        <v>0</v>
      </c>
      <c r="S302" s="5" t="b">
        <f t="shared" si="121"/>
        <v>0</v>
      </c>
      <c r="T302" s="5" t="b">
        <f t="shared" si="121"/>
        <v>0</v>
      </c>
      <c r="U302" s="5" t="b">
        <f t="shared" si="121"/>
        <v>0</v>
      </c>
      <c r="V302" s="5" t="b">
        <f t="shared" si="121"/>
        <v>0</v>
      </c>
      <c r="W302" s="5" t="b">
        <f t="shared" si="121"/>
        <v>0</v>
      </c>
      <c r="X302" s="5" t="b">
        <f t="shared" si="121"/>
        <v>0</v>
      </c>
      <c r="Y302" s="5" t="b">
        <f t="shared" si="121"/>
        <v>0</v>
      </c>
      <c r="Z302" s="5" t="b">
        <f t="shared" si="121"/>
        <v>0</v>
      </c>
      <c r="AA302" s="5" t="b">
        <f t="shared" si="121"/>
        <v>0</v>
      </c>
      <c r="AB302" s="5" t="b">
        <f t="shared" si="121"/>
        <v>0</v>
      </c>
      <c r="AC302" s="5" t="b">
        <f t="shared" si="121"/>
        <v>0</v>
      </c>
      <c r="AD302" s="5" t="b">
        <f t="shared" si="121"/>
        <v>0</v>
      </c>
      <c r="AE302" s="5" t="b">
        <f t="shared" si="121"/>
        <v>0</v>
      </c>
      <c r="AF302" s="5" t="b">
        <f t="shared" si="121"/>
        <v>0</v>
      </c>
      <c r="AG302" s="5" t="b">
        <f t="shared" si="121"/>
        <v>0</v>
      </c>
      <c r="AH302" s="5" t="b">
        <f t="shared" si="121"/>
        <v>0</v>
      </c>
      <c r="AI302" s="5" t="b">
        <f t="shared" si="121"/>
        <v>0</v>
      </c>
      <c r="AJ302" s="5" t="b">
        <f t="shared" si="121"/>
        <v>0</v>
      </c>
      <c r="AK302" s="5" t="b">
        <f t="shared" si="121"/>
        <v>0</v>
      </c>
      <c r="AL302" s="5" t="b">
        <f t="shared" si="121"/>
        <v>0</v>
      </c>
      <c r="AM302" s="5" t="b">
        <f t="shared" si="121"/>
        <v>0</v>
      </c>
      <c r="AN302" s="5" t="b">
        <f t="shared" si="121"/>
        <v>0</v>
      </c>
      <c r="AO302" s="5" t="b">
        <f t="shared" si="121"/>
        <v>0</v>
      </c>
      <c r="AP302" s="5" t="b">
        <f t="shared" si="121"/>
        <v>0</v>
      </c>
      <c r="AQ302" s="5" t="b">
        <f t="shared" si="121"/>
        <v>0</v>
      </c>
      <c r="AR302" s="5" t="b">
        <f t="shared" si="121"/>
        <v>0</v>
      </c>
      <c r="AS302" s="5" t="b">
        <f t="shared" si="121"/>
        <v>0</v>
      </c>
      <c r="AT302" s="5" t="b">
        <f t="shared" si="121"/>
        <v>0</v>
      </c>
      <c r="AU302" s="5" t="b">
        <f t="shared" si="121"/>
        <v>0</v>
      </c>
      <c r="AV302" s="5" t="b">
        <f t="shared" si="121"/>
        <v>0</v>
      </c>
      <c r="AW302" s="5" t="b">
        <f t="shared" si="121"/>
        <v>0</v>
      </c>
      <c r="AX302" s="5" t="b">
        <f t="shared" si="121"/>
        <v>0</v>
      </c>
      <c r="AY302" s="5" t="b">
        <f t="shared" si="121"/>
        <v>0</v>
      </c>
      <c r="AZ302" s="5" t="b">
        <f t="shared" si="121"/>
        <v>0</v>
      </c>
      <c r="BA302" s="5" t="b">
        <f t="shared" si="121"/>
        <v>0</v>
      </c>
      <c r="BB302" s="5" t="b">
        <f t="shared" si="121"/>
        <v>0</v>
      </c>
      <c r="BC302" s="5" t="b">
        <f t="shared" si="121"/>
        <v>0</v>
      </c>
      <c r="BD302" s="5" t="b">
        <f t="shared" si="121"/>
        <v>0</v>
      </c>
      <c r="BE302" s="5" t="b">
        <f t="shared" si="121"/>
        <v>0</v>
      </c>
      <c r="BF302" s="5" t="b">
        <f t="shared" si="121"/>
        <v>0</v>
      </c>
      <c r="BG302" s="5" t="b">
        <f t="shared" si="121"/>
        <v>0</v>
      </c>
      <c r="BH302" s="5" t="b">
        <f t="shared" si="121"/>
        <v>0</v>
      </c>
      <c r="BI302" s="5" t="b">
        <f t="shared" si="121"/>
        <v>0</v>
      </c>
      <c r="BJ302" s="5" t="b">
        <f t="shared" si="121"/>
        <v>1</v>
      </c>
      <c r="BK302" s="5" t="b">
        <f t="shared" si="121"/>
        <v>1</v>
      </c>
      <c r="BL302" s="5" t="b">
        <f t="shared" si="121"/>
        <v>1</v>
      </c>
      <c r="BM302" s="5" t="b">
        <f t="shared" si="121"/>
        <v>1</v>
      </c>
      <c r="BN302" s="5" t="b">
        <f t="shared" si="121"/>
        <v>1</v>
      </c>
      <c r="BO302" s="5" t="b">
        <f t="shared" si="121"/>
        <v>1</v>
      </c>
      <c r="BP302" s="5" t="b">
        <f t="shared" si="121"/>
        <v>1</v>
      </c>
      <c r="BQ302" s="5" t="b">
        <f t="shared" si="121"/>
        <v>1</v>
      </c>
      <c r="BR302" s="5" t="b">
        <f t="shared" si="121"/>
        <v>1</v>
      </c>
      <c r="BS302" s="5" t="b">
        <f t="shared" si="121"/>
        <v>1</v>
      </c>
      <c r="BT302" s="5" t="b">
        <f t="shared" si="121"/>
        <v>1</v>
      </c>
      <c r="BU302" s="5" t="b">
        <f t="shared" si="121"/>
        <v>1</v>
      </c>
      <c r="BV302" s="5" t="b">
        <f t="shared" si="121"/>
        <v>1</v>
      </c>
      <c r="BW302" s="5" t="b">
        <f t="shared" si="121"/>
        <v>1</v>
      </c>
      <c r="BX302" s="5" t="b">
        <f t="shared" si="121"/>
        <v>1</v>
      </c>
      <c r="BY302" s="5" t="b">
        <f t="shared" si="121"/>
        <v>1</v>
      </c>
      <c r="BZ302" s="5" t="b">
        <f t="shared" si="121"/>
        <v>1</v>
      </c>
      <c r="CA302" s="5" t="b">
        <f t="shared" si="121"/>
        <v>1</v>
      </c>
      <c r="CB302" s="5" t="b">
        <f t="shared" si="121"/>
        <v>1</v>
      </c>
      <c r="CC302" s="5" t="b">
        <f t="shared" si="121"/>
        <v>1</v>
      </c>
      <c r="CD302" s="5" t="b">
        <f t="shared" si="121"/>
        <v>1</v>
      </c>
      <c r="CE302" s="5" t="b">
        <f t="shared" si="121"/>
        <v>1</v>
      </c>
      <c r="CF302" s="5" t="b">
        <f t="shared" si="121"/>
        <v>1</v>
      </c>
      <c r="CG302" s="5" t="b">
        <f t="shared" si="121"/>
        <v>1</v>
      </c>
      <c r="CH302" s="5" t="b">
        <f t="shared" si="121"/>
        <v>1</v>
      </c>
      <c r="CI302" s="5" t="b">
        <f t="shared" si="121"/>
        <v>1</v>
      </c>
      <c r="CJ302" s="5" t="b">
        <f t="shared" si="121"/>
        <v>1</v>
      </c>
      <c r="CK302" s="5" t="b">
        <f t="shared" si="121"/>
        <v>1</v>
      </c>
      <c r="CL302" s="5" t="b">
        <f t="shared" si="121"/>
        <v>1</v>
      </c>
      <c r="CM302" s="5" t="b">
        <f t="shared" si="121"/>
        <v>1</v>
      </c>
      <c r="CN302" s="5" t="b">
        <f t="shared" si="121"/>
        <v>1</v>
      </c>
      <c r="CO302" s="5" t="b">
        <f t="shared" si="121"/>
        <v>1</v>
      </c>
      <c r="CP302" s="5" t="b">
        <f t="shared" si="121"/>
        <v>1</v>
      </c>
      <c r="CQ302" s="5" t="b">
        <f t="shared" si="121"/>
        <v>1</v>
      </c>
      <c r="CR302" s="5" t="b">
        <f t="shared" si="121"/>
        <v>1</v>
      </c>
      <c r="CS302" s="5" t="b">
        <f t="shared" si="121"/>
        <v>1</v>
      </c>
      <c r="CT302" s="5" t="b">
        <f t="shared" si="121"/>
        <v>1</v>
      </c>
      <c r="CU302" s="5" t="b">
        <f t="shared" si="121"/>
        <v>1</v>
      </c>
      <c r="CV302" s="5" t="b">
        <f t="shared" si="121"/>
        <v>1</v>
      </c>
      <c r="CW302" s="5" t="b">
        <f t="shared" si="121"/>
        <v>1</v>
      </c>
      <c r="CX302" s="5" t="b">
        <f t="shared" si="121"/>
        <v>1</v>
      </c>
      <c r="CY302" s="5" t="b">
        <f t="shared" si="121"/>
        <v>1</v>
      </c>
      <c r="CZ302" s="5" t="b">
        <f t="shared" si="121"/>
        <v>1</v>
      </c>
      <c r="DA302" s="5" t="b">
        <f t="shared" si="121"/>
        <v>1</v>
      </c>
      <c r="DB302" s="5" t="b">
        <f t="shared" si="121"/>
        <v>1</v>
      </c>
      <c r="DC302" s="5" t="b">
        <f t="shared" si="121"/>
        <v>1</v>
      </c>
      <c r="DD302" s="5" t="b">
        <f t="shared" si="121"/>
        <v>1</v>
      </c>
      <c r="DE302" s="5" t="b">
        <f t="shared" si="121"/>
        <v>1</v>
      </c>
      <c r="DF302" s="5" t="b">
        <f t="shared" si="121"/>
        <v>1</v>
      </c>
    </row>
    <row r="303">
      <c r="A303" s="3" t="s">
        <v>304</v>
      </c>
      <c r="B303" s="2">
        <v>296.0</v>
      </c>
      <c r="C303" s="4">
        <f t="shared" si="2"/>
        <v>59</v>
      </c>
      <c r="D303" s="4">
        <f t="shared" si="3"/>
        <v>1</v>
      </c>
      <c r="E303" s="4">
        <f>IFERROR(__xludf.DUMMYFUNCTION("SPLIT(A303,"" "")"),24.0)</f>
        <v>24</v>
      </c>
      <c r="F303" s="4">
        <f>IFERROR(__xludf.DUMMYFUNCTION("""COMPUTED_VALUE"""),8.0)</f>
        <v>8</v>
      </c>
      <c r="G303" s="4">
        <f>IFERROR(__xludf.DUMMYFUNCTION("""COMPUTED_VALUE"""),85.0)</f>
        <v>85</v>
      </c>
      <c r="H303" s="4">
        <f>IFERROR(__xludf.DUMMYFUNCTION("""COMPUTED_VALUE"""),86.0)</f>
        <v>86</v>
      </c>
      <c r="I303" s="4">
        <f>IFERROR(__xludf.DUMMYFUNCTION("""COMPUTED_VALUE"""),59.0)</f>
        <v>59</v>
      </c>
      <c r="K303" s="4" t="str">
        <f>IF(K302,SUMOFUNMARKED(E302:I306,$K$6)*LASTCALLED($K$6),)</f>
        <v/>
      </c>
      <c r="L303" s="4" t="str">
        <f t="shared" ref="L303:DF303" si="122">IF(AND(L302,NOT(K302)),SUMOFUNMARKED($E302:$I306,$K$6:L$6)*LASTCALLED($K$6:L$6),)</f>
        <v/>
      </c>
      <c r="M303" s="4" t="str">
        <f t="shared" si="122"/>
        <v/>
      </c>
      <c r="N303" s="4" t="str">
        <f t="shared" si="122"/>
        <v/>
      </c>
      <c r="O303" s="4" t="str">
        <f t="shared" si="122"/>
        <v/>
      </c>
      <c r="P303" s="4" t="str">
        <f t="shared" si="122"/>
        <v/>
      </c>
      <c r="Q303" s="4" t="str">
        <f t="shared" si="122"/>
        <v/>
      </c>
      <c r="R303" s="4" t="str">
        <f t="shared" si="122"/>
        <v/>
      </c>
      <c r="S303" s="4" t="str">
        <f t="shared" si="122"/>
        <v/>
      </c>
      <c r="T303" s="4" t="str">
        <f t="shared" si="122"/>
        <v/>
      </c>
      <c r="U303" s="4" t="str">
        <f t="shared" si="122"/>
        <v/>
      </c>
      <c r="V303" s="4" t="str">
        <f t="shared" si="122"/>
        <v/>
      </c>
      <c r="W303" s="4" t="str">
        <f t="shared" si="122"/>
        <v/>
      </c>
      <c r="X303" s="4" t="str">
        <f t="shared" si="122"/>
        <v/>
      </c>
      <c r="Y303" s="4" t="str">
        <f t="shared" si="122"/>
        <v/>
      </c>
      <c r="Z303" s="4" t="str">
        <f t="shared" si="122"/>
        <v/>
      </c>
      <c r="AA303" s="4" t="str">
        <f t="shared" si="122"/>
        <v/>
      </c>
      <c r="AB303" s="4" t="str">
        <f t="shared" si="122"/>
        <v/>
      </c>
      <c r="AC303" s="4" t="str">
        <f t="shared" si="122"/>
        <v/>
      </c>
      <c r="AD303" s="4" t="str">
        <f t="shared" si="122"/>
        <v/>
      </c>
      <c r="AE303" s="4" t="str">
        <f t="shared" si="122"/>
        <v/>
      </c>
      <c r="AF303" s="4" t="str">
        <f t="shared" si="122"/>
        <v/>
      </c>
      <c r="AG303" s="4" t="str">
        <f t="shared" si="122"/>
        <v/>
      </c>
      <c r="AH303" s="4" t="str">
        <f t="shared" si="122"/>
        <v/>
      </c>
      <c r="AI303" s="4" t="str">
        <f t="shared" si="122"/>
        <v/>
      </c>
      <c r="AJ303" s="4" t="str">
        <f t="shared" si="122"/>
        <v/>
      </c>
      <c r="AK303" s="4" t="str">
        <f t="shared" si="122"/>
        <v/>
      </c>
      <c r="AL303" s="4" t="str">
        <f t="shared" si="122"/>
        <v/>
      </c>
      <c r="AM303" s="4" t="str">
        <f t="shared" si="122"/>
        <v/>
      </c>
      <c r="AN303" s="4" t="str">
        <f t="shared" si="122"/>
        <v/>
      </c>
      <c r="AO303" s="4" t="str">
        <f t="shared" si="122"/>
        <v/>
      </c>
      <c r="AP303" s="4" t="str">
        <f t="shared" si="122"/>
        <v/>
      </c>
      <c r="AQ303" s="4" t="str">
        <f t="shared" si="122"/>
        <v/>
      </c>
      <c r="AR303" s="4" t="str">
        <f t="shared" si="122"/>
        <v/>
      </c>
      <c r="AS303" s="4" t="str">
        <f t="shared" si="122"/>
        <v/>
      </c>
      <c r="AT303" s="4" t="str">
        <f t="shared" si="122"/>
        <v/>
      </c>
      <c r="AU303" s="4" t="str">
        <f t="shared" si="122"/>
        <v/>
      </c>
      <c r="AV303" s="4" t="str">
        <f t="shared" si="122"/>
        <v/>
      </c>
      <c r="AW303" s="4" t="str">
        <f t="shared" si="122"/>
        <v/>
      </c>
      <c r="AX303" s="4" t="str">
        <f t="shared" si="122"/>
        <v/>
      </c>
      <c r="AY303" s="4" t="str">
        <f t="shared" si="122"/>
        <v/>
      </c>
      <c r="AZ303" s="4" t="str">
        <f t="shared" si="122"/>
        <v/>
      </c>
      <c r="BA303" s="4" t="str">
        <f t="shared" si="122"/>
        <v/>
      </c>
      <c r="BB303" s="4" t="str">
        <f t="shared" si="122"/>
        <v/>
      </c>
      <c r="BC303" s="4" t="str">
        <f t="shared" si="122"/>
        <v/>
      </c>
      <c r="BD303" s="4" t="str">
        <f t="shared" si="122"/>
        <v/>
      </c>
      <c r="BE303" s="4" t="str">
        <f t="shared" si="122"/>
        <v/>
      </c>
      <c r="BF303" s="4" t="str">
        <f t="shared" si="122"/>
        <v/>
      </c>
      <c r="BG303" s="4" t="str">
        <f t="shared" si="122"/>
        <v/>
      </c>
      <c r="BH303" s="4" t="str">
        <f t="shared" si="122"/>
        <v/>
      </c>
      <c r="BI303" s="4" t="str">
        <f t="shared" si="122"/>
        <v/>
      </c>
      <c r="BJ303" s="4">
        <f t="shared" si="122"/>
        <v>31906</v>
      </c>
      <c r="BK303" s="4" t="str">
        <f t="shared" si="122"/>
        <v/>
      </c>
      <c r="BL303" s="4" t="str">
        <f t="shared" si="122"/>
        <v/>
      </c>
      <c r="BM303" s="4" t="str">
        <f t="shared" si="122"/>
        <v/>
      </c>
      <c r="BN303" s="4" t="str">
        <f t="shared" si="122"/>
        <v/>
      </c>
      <c r="BO303" s="4" t="str">
        <f t="shared" si="122"/>
        <v/>
      </c>
      <c r="BP303" s="4" t="str">
        <f t="shared" si="122"/>
        <v/>
      </c>
      <c r="BQ303" s="4" t="str">
        <f t="shared" si="122"/>
        <v/>
      </c>
      <c r="BR303" s="4" t="str">
        <f t="shared" si="122"/>
        <v/>
      </c>
      <c r="BS303" s="4" t="str">
        <f t="shared" si="122"/>
        <v/>
      </c>
      <c r="BT303" s="4" t="str">
        <f t="shared" si="122"/>
        <v/>
      </c>
      <c r="BU303" s="4" t="str">
        <f t="shared" si="122"/>
        <v/>
      </c>
      <c r="BV303" s="4" t="str">
        <f t="shared" si="122"/>
        <v/>
      </c>
      <c r="BW303" s="4" t="str">
        <f t="shared" si="122"/>
        <v/>
      </c>
      <c r="BX303" s="4" t="str">
        <f t="shared" si="122"/>
        <v/>
      </c>
      <c r="BY303" s="4" t="str">
        <f t="shared" si="122"/>
        <v/>
      </c>
      <c r="BZ303" s="4" t="str">
        <f t="shared" si="122"/>
        <v/>
      </c>
      <c r="CA303" s="4" t="str">
        <f t="shared" si="122"/>
        <v/>
      </c>
      <c r="CB303" s="4" t="str">
        <f t="shared" si="122"/>
        <v/>
      </c>
      <c r="CC303" s="4" t="str">
        <f t="shared" si="122"/>
        <v/>
      </c>
      <c r="CD303" s="4" t="str">
        <f t="shared" si="122"/>
        <v/>
      </c>
      <c r="CE303" s="4" t="str">
        <f t="shared" si="122"/>
        <v/>
      </c>
      <c r="CF303" s="4" t="str">
        <f t="shared" si="122"/>
        <v/>
      </c>
      <c r="CG303" s="4" t="str">
        <f t="shared" si="122"/>
        <v/>
      </c>
      <c r="CH303" s="4" t="str">
        <f t="shared" si="122"/>
        <v/>
      </c>
      <c r="CI303" s="4" t="str">
        <f t="shared" si="122"/>
        <v/>
      </c>
      <c r="CJ303" s="4" t="str">
        <f t="shared" si="122"/>
        <v/>
      </c>
      <c r="CK303" s="4" t="str">
        <f t="shared" si="122"/>
        <v/>
      </c>
      <c r="CL303" s="4" t="str">
        <f t="shared" si="122"/>
        <v/>
      </c>
      <c r="CM303" s="4" t="str">
        <f t="shared" si="122"/>
        <v/>
      </c>
      <c r="CN303" s="4" t="str">
        <f t="shared" si="122"/>
        <v/>
      </c>
      <c r="CO303" s="4" t="str">
        <f t="shared" si="122"/>
        <v/>
      </c>
      <c r="CP303" s="4" t="str">
        <f t="shared" si="122"/>
        <v/>
      </c>
      <c r="CQ303" s="4" t="str">
        <f t="shared" si="122"/>
        <v/>
      </c>
      <c r="CR303" s="4" t="str">
        <f t="shared" si="122"/>
        <v/>
      </c>
      <c r="CS303" s="4" t="str">
        <f t="shared" si="122"/>
        <v/>
      </c>
      <c r="CT303" s="4" t="str">
        <f t="shared" si="122"/>
        <v/>
      </c>
      <c r="CU303" s="4" t="str">
        <f t="shared" si="122"/>
        <v/>
      </c>
      <c r="CV303" s="4" t="str">
        <f t="shared" si="122"/>
        <v/>
      </c>
      <c r="CW303" s="4" t="str">
        <f t="shared" si="122"/>
        <v/>
      </c>
      <c r="CX303" s="4" t="str">
        <f t="shared" si="122"/>
        <v/>
      </c>
      <c r="CY303" s="4" t="str">
        <f t="shared" si="122"/>
        <v/>
      </c>
      <c r="CZ303" s="4" t="str">
        <f t="shared" si="122"/>
        <v/>
      </c>
      <c r="DA303" s="4" t="str">
        <f t="shared" si="122"/>
        <v/>
      </c>
      <c r="DB303" s="4" t="str">
        <f t="shared" si="122"/>
        <v/>
      </c>
      <c r="DC303" s="4" t="str">
        <f t="shared" si="122"/>
        <v/>
      </c>
      <c r="DD303" s="4" t="str">
        <f t="shared" si="122"/>
        <v/>
      </c>
      <c r="DE303" s="4" t="str">
        <f t="shared" si="122"/>
        <v/>
      </c>
      <c r="DF303" s="4" t="str">
        <f t="shared" si="122"/>
        <v/>
      </c>
    </row>
    <row r="304">
      <c r="A304" s="3" t="s">
        <v>305</v>
      </c>
      <c r="B304" s="2">
        <v>297.0</v>
      </c>
      <c r="C304" s="4">
        <f t="shared" si="2"/>
        <v>59</v>
      </c>
      <c r="D304" s="4">
        <f t="shared" si="3"/>
        <v>2</v>
      </c>
      <c r="E304" s="4">
        <f>IFERROR(__xludf.DUMMYFUNCTION("SPLIT(A304,"" "")"),41.0)</f>
        <v>41</v>
      </c>
      <c r="F304" s="4">
        <f>IFERROR(__xludf.DUMMYFUNCTION("""COMPUTED_VALUE"""),38.0)</f>
        <v>38</v>
      </c>
      <c r="G304" s="4">
        <f>IFERROR(__xludf.DUMMYFUNCTION("""COMPUTED_VALUE"""),57.0)</f>
        <v>57</v>
      </c>
      <c r="H304" s="4">
        <f>IFERROR(__xludf.DUMMYFUNCTION("""COMPUTED_VALUE"""),63.0)</f>
        <v>63</v>
      </c>
      <c r="I304" s="4">
        <f>IFERROR(__xludf.DUMMYFUNCTION("""COMPUTED_VALUE"""),32.0)</f>
        <v>32</v>
      </c>
      <c r="K304" s="6"/>
    </row>
    <row r="305">
      <c r="A305" s="3" t="s">
        <v>306</v>
      </c>
      <c r="B305" s="2">
        <v>298.0</v>
      </c>
      <c r="C305" s="4">
        <f t="shared" si="2"/>
        <v>59</v>
      </c>
      <c r="D305" s="4">
        <f t="shared" si="3"/>
        <v>3</v>
      </c>
      <c r="E305" s="4">
        <f>IFERROR(__xludf.DUMMYFUNCTION("SPLIT(A305,"" "")"),88.0)</f>
        <v>88</v>
      </c>
      <c r="F305" s="4">
        <f>IFERROR(__xludf.DUMMYFUNCTION("""COMPUTED_VALUE"""),93.0)</f>
        <v>93</v>
      </c>
      <c r="G305" s="4">
        <f>IFERROR(__xludf.DUMMYFUNCTION("""COMPUTED_VALUE"""),14.0)</f>
        <v>14</v>
      </c>
      <c r="H305" s="4">
        <f>IFERROR(__xludf.DUMMYFUNCTION("""COMPUTED_VALUE"""),11.0)</f>
        <v>11</v>
      </c>
      <c r="I305" s="4">
        <f>IFERROR(__xludf.DUMMYFUNCTION("""COMPUTED_VALUE"""),55.0)</f>
        <v>55</v>
      </c>
    </row>
    <row r="306">
      <c r="A306" s="3" t="s">
        <v>307</v>
      </c>
      <c r="B306" s="2">
        <v>299.0</v>
      </c>
      <c r="C306" s="4">
        <f t="shared" si="2"/>
        <v>59</v>
      </c>
      <c r="D306" s="4">
        <f t="shared" si="3"/>
        <v>4</v>
      </c>
      <c r="E306" s="4">
        <f>IFERROR(__xludf.DUMMYFUNCTION("SPLIT(A306,"" "")"),69.0)</f>
        <v>69</v>
      </c>
      <c r="F306" s="4">
        <f>IFERROR(__xludf.DUMMYFUNCTION("""COMPUTED_VALUE"""),31.0)</f>
        <v>31</v>
      </c>
      <c r="G306" s="4">
        <f>IFERROR(__xludf.DUMMYFUNCTION("""COMPUTED_VALUE"""),25.0)</f>
        <v>25</v>
      </c>
      <c r="H306" s="4">
        <f>IFERROR(__xludf.DUMMYFUNCTION("""COMPUTED_VALUE"""),66.0)</f>
        <v>66</v>
      </c>
      <c r="I306" s="4">
        <f>IFERROR(__xludf.DUMMYFUNCTION("""COMPUTED_VALUE"""),52.0)</f>
        <v>52</v>
      </c>
    </row>
    <row r="307">
      <c r="A307" s="3" t="s">
        <v>308</v>
      </c>
      <c r="B307" s="2">
        <v>300.0</v>
      </c>
      <c r="C307" s="4">
        <f t="shared" si="2"/>
        <v>60</v>
      </c>
      <c r="D307" s="4">
        <f t="shared" si="3"/>
        <v>0</v>
      </c>
      <c r="E307" s="4">
        <f>IFERROR(__xludf.DUMMYFUNCTION("SPLIT(A307,"" "")"),10.0)</f>
        <v>10</v>
      </c>
      <c r="F307" s="4">
        <f>IFERROR(__xludf.DUMMYFUNCTION("""COMPUTED_VALUE"""),60.0)</f>
        <v>60</v>
      </c>
      <c r="G307" s="4">
        <f>IFERROR(__xludf.DUMMYFUNCTION("""COMPUTED_VALUE"""),42.0)</f>
        <v>42</v>
      </c>
      <c r="H307" s="4">
        <f>IFERROR(__xludf.DUMMYFUNCTION("""COMPUTED_VALUE"""),16.0)</f>
        <v>16</v>
      </c>
      <c r="I307" s="4">
        <f>IFERROR(__xludf.DUMMYFUNCTION("""COMPUTED_VALUE"""),95.0)</f>
        <v>95</v>
      </c>
      <c r="K307" s="5" t="b">
        <f>BINGO(E307:I311,$K$6)</f>
        <v>0</v>
      </c>
      <c r="L307" s="5" t="b">
        <f t="shared" ref="L307:DF307" si="123">OR(K307, BINGO($E307:$I311,$K$6:L$6))</f>
        <v>0</v>
      </c>
      <c r="M307" s="5" t="b">
        <f t="shared" si="123"/>
        <v>0</v>
      </c>
      <c r="N307" s="5" t="b">
        <f t="shared" si="123"/>
        <v>0</v>
      </c>
      <c r="O307" s="5" t="b">
        <f t="shared" si="123"/>
        <v>0</v>
      </c>
      <c r="P307" s="5" t="b">
        <f t="shared" si="123"/>
        <v>0</v>
      </c>
      <c r="Q307" s="5" t="b">
        <f t="shared" si="123"/>
        <v>0</v>
      </c>
      <c r="R307" s="5" t="b">
        <f t="shared" si="123"/>
        <v>0</v>
      </c>
      <c r="S307" s="5" t="b">
        <f t="shared" si="123"/>
        <v>0</v>
      </c>
      <c r="T307" s="5" t="b">
        <f t="shared" si="123"/>
        <v>0</v>
      </c>
      <c r="U307" s="5" t="b">
        <f t="shared" si="123"/>
        <v>0</v>
      </c>
      <c r="V307" s="5" t="b">
        <f t="shared" si="123"/>
        <v>0</v>
      </c>
      <c r="W307" s="5" t="b">
        <f t="shared" si="123"/>
        <v>0</v>
      </c>
      <c r="X307" s="5" t="b">
        <f t="shared" si="123"/>
        <v>0</v>
      </c>
      <c r="Y307" s="5" t="b">
        <f t="shared" si="123"/>
        <v>0</v>
      </c>
      <c r="Z307" s="5" t="b">
        <f t="shared" si="123"/>
        <v>0</v>
      </c>
      <c r="AA307" s="5" t="b">
        <f t="shared" si="123"/>
        <v>0</v>
      </c>
      <c r="AB307" s="5" t="b">
        <f t="shared" si="123"/>
        <v>0</v>
      </c>
      <c r="AC307" s="5" t="b">
        <f t="shared" si="123"/>
        <v>0</v>
      </c>
      <c r="AD307" s="5" t="b">
        <f t="shared" si="123"/>
        <v>0</v>
      </c>
      <c r="AE307" s="5" t="b">
        <f t="shared" si="123"/>
        <v>0</v>
      </c>
      <c r="AF307" s="5" t="b">
        <f t="shared" si="123"/>
        <v>0</v>
      </c>
      <c r="AG307" s="5" t="b">
        <f t="shared" si="123"/>
        <v>0</v>
      </c>
      <c r="AH307" s="5" t="b">
        <f t="shared" si="123"/>
        <v>0</v>
      </c>
      <c r="AI307" s="5" t="b">
        <f t="shared" si="123"/>
        <v>0</v>
      </c>
      <c r="AJ307" s="5" t="b">
        <f t="shared" si="123"/>
        <v>0</v>
      </c>
      <c r="AK307" s="5" t="b">
        <f t="shared" si="123"/>
        <v>0</v>
      </c>
      <c r="AL307" s="5" t="b">
        <f t="shared" si="123"/>
        <v>0</v>
      </c>
      <c r="AM307" s="5" t="b">
        <f t="shared" si="123"/>
        <v>0</v>
      </c>
      <c r="AN307" s="5" t="b">
        <f t="shared" si="123"/>
        <v>0</v>
      </c>
      <c r="AO307" s="5" t="b">
        <f t="shared" si="123"/>
        <v>1</v>
      </c>
      <c r="AP307" s="5" t="b">
        <f t="shared" si="123"/>
        <v>1</v>
      </c>
      <c r="AQ307" s="5" t="b">
        <f t="shared" si="123"/>
        <v>1</v>
      </c>
      <c r="AR307" s="5" t="b">
        <f t="shared" si="123"/>
        <v>1</v>
      </c>
      <c r="AS307" s="5" t="b">
        <f t="shared" si="123"/>
        <v>1</v>
      </c>
      <c r="AT307" s="5" t="b">
        <f t="shared" si="123"/>
        <v>1</v>
      </c>
      <c r="AU307" s="5" t="b">
        <f t="shared" si="123"/>
        <v>1</v>
      </c>
      <c r="AV307" s="5" t="b">
        <f t="shared" si="123"/>
        <v>1</v>
      </c>
      <c r="AW307" s="5" t="b">
        <f t="shared" si="123"/>
        <v>1</v>
      </c>
      <c r="AX307" s="5" t="b">
        <f t="shared" si="123"/>
        <v>1</v>
      </c>
      <c r="AY307" s="5" t="b">
        <f t="shared" si="123"/>
        <v>1</v>
      </c>
      <c r="AZ307" s="5" t="b">
        <f t="shared" si="123"/>
        <v>1</v>
      </c>
      <c r="BA307" s="5" t="b">
        <f t="shared" si="123"/>
        <v>1</v>
      </c>
      <c r="BB307" s="5" t="b">
        <f t="shared" si="123"/>
        <v>1</v>
      </c>
      <c r="BC307" s="5" t="b">
        <f t="shared" si="123"/>
        <v>1</v>
      </c>
      <c r="BD307" s="5" t="b">
        <f t="shared" si="123"/>
        <v>1</v>
      </c>
      <c r="BE307" s="5" t="b">
        <f t="shared" si="123"/>
        <v>1</v>
      </c>
      <c r="BF307" s="5" t="b">
        <f t="shared" si="123"/>
        <v>1</v>
      </c>
      <c r="BG307" s="5" t="b">
        <f t="shared" si="123"/>
        <v>1</v>
      </c>
      <c r="BH307" s="5" t="b">
        <f t="shared" si="123"/>
        <v>1</v>
      </c>
      <c r="BI307" s="5" t="b">
        <f t="shared" si="123"/>
        <v>1</v>
      </c>
      <c r="BJ307" s="5" t="b">
        <f t="shared" si="123"/>
        <v>1</v>
      </c>
      <c r="BK307" s="5" t="b">
        <f t="shared" si="123"/>
        <v>1</v>
      </c>
      <c r="BL307" s="5" t="b">
        <f t="shared" si="123"/>
        <v>1</v>
      </c>
      <c r="BM307" s="5" t="b">
        <f t="shared" si="123"/>
        <v>1</v>
      </c>
      <c r="BN307" s="5" t="b">
        <f t="shared" si="123"/>
        <v>1</v>
      </c>
      <c r="BO307" s="5" t="b">
        <f t="shared" si="123"/>
        <v>1</v>
      </c>
      <c r="BP307" s="5" t="b">
        <f t="shared" si="123"/>
        <v>1</v>
      </c>
      <c r="BQ307" s="5" t="b">
        <f t="shared" si="123"/>
        <v>1</v>
      </c>
      <c r="BR307" s="5" t="b">
        <f t="shared" si="123"/>
        <v>1</v>
      </c>
      <c r="BS307" s="5" t="b">
        <f t="shared" si="123"/>
        <v>1</v>
      </c>
      <c r="BT307" s="5" t="b">
        <f t="shared" si="123"/>
        <v>1</v>
      </c>
      <c r="BU307" s="5" t="b">
        <f t="shared" si="123"/>
        <v>1</v>
      </c>
      <c r="BV307" s="5" t="b">
        <f t="shared" si="123"/>
        <v>1</v>
      </c>
      <c r="BW307" s="5" t="b">
        <f t="shared" si="123"/>
        <v>1</v>
      </c>
      <c r="BX307" s="5" t="b">
        <f t="shared" si="123"/>
        <v>1</v>
      </c>
      <c r="BY307" s="5" t="b">
        <f t="shared" si="123"/>
        <v>1</v>
      </c>
      <c r="BZ307" s="5" t="b">
        <f t="shared" si="123"/>
        <v>1</v>
      </c>
      <c r="CA307" s="5" t="b">
        <f t="shared" si="123"/>
        <v>1</v>
      </c>
      <c r="CB307" s="5" t="b">
        <f t="shared" si="123"/>
        <v>1</v>
      </c>
      <c r="CC307" s="5" t="b">
        <f t="shared" si="123"/>
        <v>1</v>
      </c>
      <c r="CD307" s="5" t="b">
        <f t="shared" si="123"/>
        <v>1</v>
      </c>
      <c r="CE307" s="5" t="b">
        <f t="shared" si="123"/>
        <v>1</v>
      </c>
      <c r="CF307" s="5" t="b">
        <f t="shared" si="123"/>
        <v>1</v>
      </c>
      <c r="CG307" s="5" t="b">
        <f t="shared" si="123"/>
        <v>1</v>
      </c>
      <c r="CH307" s="5" t="b">
        <f t="shared" si="123"/>
        <v>1</v>
      </c>
      <c r="CI307" s="5" t="b">
        <f t="shared" si="123"/>
        <v>1</v>
      </c>
      <c r="CJ307" s="5" t="b">
        <f t="shared" si="123"/>
        <v>1</v>
      </c>
      <c r="CK307" s="5" t="b">
        <f t="shared" si="123"/>
        <v>1</v>
      </c>
      <c r="CL307" s="5" t="b">
        <f t="shared" si="123"/>
        <v>1</v>
      </c>
      <c r="CM307" s="5" t="b">
        <f t="shared" si="123"/>
        <v>1</v>
      </c>
      <c r="CN307" s="5" t="b">
        <f t="shared" si="123"/>
        <v>1</v>
      </c>
      <c r="CO307" s="5" t="b">
        <f t="shared" si="123"/>
        <v>1</v>
      </c>
      <c r="CP307" s="5" t="b">
        <f t="shared" si="123"/>
        <v>1</v>
      </c>
      <c r="CQ307" s="5" t="b">
        <f t="shared" si="123"/>
        <v>1</v>
      </c>
      <c r="CR307" s="5" t="b">
        <f t="shared" si="123"/>
        <v>1</v>
      </c>
      <c r="CS307" s="5" t="b">
        <f t="shared" si="123"/>
        <v>1</v>
      </c>
      <c r="CT307" s="5" t="b">
        <f t="shared" si="123"/>
        <v>1</v>
      </c>
      <c r="CU307" s="5" t="b">
        <f t="shared" si="123"/>
        <v>1</v>
      </c>
      <c r="CV307" s="5" t="b">
        <f t="shared" si="123"/>
        <v>1</v>
      </c>
      <c r="CW307" s="5" t="b">
        <f t="shared" si="123"/>
        <v>1</v>
      </c>
      <c r="CX307" s="5" t="b">
        <f t="shared" si="123"/>
        <v>1</v>
      </c>
      <c r="CY307" s="5" t="b">
        <f t="shared" si="123"/>
        <v>1</v>
      </c>
      <c r="CZ307" s="5" t="b">
        <f t="shared" si="123"/>
        <v>1</v>
      </c>
      <c r="DA307" s="5" t="b">
        <f t="shared" si="123"/>
        <v>1</v>
      </c>
      <c r="DB307" s="5" t="b">
        <f t="shared" si="123"/>
        <v>1</v>
      </c>
      <c r="DC307" s="5" t="b">
        <f t="shared" si="123"/>
        <v>1</v>
      </c>
      <c r="DD307" s="5" t="b">
        <f t="shared" si="123"/>
        <v>1</v>
      </c>
      <c r="DE307" s="5" t="b">
        <f t="shared" si="123"/>
        <v>1</v>
      </c>
      <c r="DF307" s="5" t="b">
        <f t="shared" si="123"/>
        <v>1</v>
      </c>
    </row>
    <row r="308">
      <c r="A308" s="3" t="s">
        <v>309</v>
      </c>
      <c r="B308" s="2">
        <v>301.0</v>
      </c>
      <c r="C308" s="4">
        <f t="shared" si="2"/>
        <v>60</v>
      </c>
      <c r="D308" s="4">
        <f t="shared" si="3"/>
        <v>1</v>
      </c>
      <c r="E308" s="4">
        <f>IFERROR(__xludf.DUMMYFUNCTION("SPLIT(A308,"" "")"),8.0)</f>
        <v>8</v>
      </c>
      <c r="F308" s="4">
        <f>IFERROR(__xludf.DUMMYFUNCTION("""COMPUTED_VALUE"""),14.0)</f>
        <v>14</v>
      </c>
      <c r="G308" s="4">
        <f>IFERROR(__xludf.DUMMYFUNCTION("""COMPUTED_VALUE"""),81.0)</f>
        <v>81</v>
      </c>
      <c r="H308" s="4">
        <f>IFERROR(__xludf.DUMMYFUNCTION("""COMPUTED_VALUE"""),84.0)</f>
        <v>84</v>
      </c>
      <c r="I308" s="4">
        <f>IFERROR(__xludf.DUMMYFUNCTION("""COMPUTED_VALUE"""),5.0)</f>
        <v>5</v>
      </c>
      <c r="K308" s="4" t="str">
        <f>IF(K307,SUMOFUNMARKED(E307:I311,$K$6)*LASTCALLED($K$6),)</f>
        <v/>
      </c>
      <c r="L308" s="4" t="str">
        <f t="shared" ref="L308:DF308" si="124">IF(AND(L307,NOT(K307)),SUMOFUNMARKED($E307:$I311,$K$6:L$6)*LASTCALLED($K$6:L$6),)</f>
        <v/>
      </c>
      <c r="M308" s="4" t="str">
        <f t="shared" si="124"/>
        <v/>
      </c>
      <c r="N308" s="4" t="str">
        <f t="shared" si="124"/>
        <v/>
      </c>
      <c r="O308" s="4" t="str">
        <f t="shared" si="124"/>
        <v/>
      </c>
      <c r="P308" s="4" t="str">
        <f t="shared" si="124"/>
        <v/>
      </c>
      <c r="Q308" s="4" t="str">
        <f t="shared" si="124"/>
        <v/>
      </c>
      <c r="R308" s="4" t="str">
        <f t="shared" si="124"/>
        <v/>
      </c>
      <c r="S308" s="4" t="str">
        <f t="shared" si="124"/>
        <v/>
      </c>
      <c r="T308" s="4" t="str">
        <f t="shared" si="124"/>
        <v/>
      </c>
      <c r="U308" s="4" t="str">
        <f t="shared" si="124"/>
        <v/>
      </c>
      <c r="V308" s="4" t="str">
        <f t="shared" si="124"/>
        <v/>
      </c>
      <c r="W308" s="4" t="str">
        <f t="shared" si="124"/>
        <v/>
      </c>
      <c r="X308" s="4" t="str">
        <f t="shared" si="124"/>
        <v/>
      </c>
      <c r="Y308" s="4" t="str">
        <f t="shared" si="124"/>
        <v/>
      </c>
      <c r="Z308" s="4" t="str">
        <f t="shared" si="124"/>
        <v/>
      </c>
      <c r="AA308" s="4" t="str">
        <f t="shared" si="124"/>
        <v/>
      </c>
      <c r="AB308" s="4" t="str">
        <f t="shared" si="124"/>
        <v/>
      </c>
      <c r="AC308" s="4" t="str">
        <f t="shared" si="124"/>
        <v/>
      </c>
      <c r="AD308" s="4" t="str">
        <f t="shared" si="124"/>
        <v/>
      </c>
      <c r="AE308" s="4" t="str">
        <f t="shared" si="124"/>
        <v/>
      </c>
      <c r="AF308" s="4" t="str">
        <f t="shared" si="124"/>
        <v/>
      </c>
      <c r="AG308" s="4" t="str">
        <f t="shared" si="124"/>
        <v/>
      </c>
      <c r="AH308" s="4" t="str">
        <f t="shared" si="124"/>
        <v/>
      </c>
      <c r="AI308" s="4" t="str">
        <f t="shared" si="124"/>
        <v/>
      </c>
      <c r="AJ308" s="4" t="str">
        <f t="shared" si="124"/>
        <v/>
      </c>
      <c r="AK308" s="4" t="str">
        <f t="shared" si="124"/>
        <v/>
      </c>
      <c r="AL308" s="4" t="str">
        <f t="shared" si="124"/>
        <v/>
      </c>
      <c r="AM308" s="4" t="str">
        <f t="shared" si="124"/>
        <v/>
      </c>
      <c r="AN308" s="4" t="str">
        <f t="shared" si="124"/>
        <v/>
      </c>
      <c r="AO308" s="4">
        <f t="shared" si="124"/>
        <v>21856</v>
      </c>
      <c r="AP308" s="4" t="str">
        <f t="shared" si="124"/>
        <v/>
      </c>
      <c r="AQ308" s="4" t="str">
        <f t="shared" si="124"/>
        <v/>
      </c>
      <c r="AR308" s="4" t="str">
        <f t="shared" si="124"/>
        <v/>
      </c>
      <c r="AS308" s="4" t="str">
        <f t="shared" si="124"/>
        <v/>
      </c>
      <c r="AT308" s="4" t="str">
        <f t="shared" si="124"/>
        <v/>
      </c>
      <c r="AU308" s="4" t="str">
        <f t="shared" si="124"/>
        <v/>
      </c>
      <c r="AV308" s="4" t="str">
        <f t="shared" si="124"/>
        <v/>
      </c>
      <c r="AW308" s="4" t="str">
        <f t="shared" si="124"/>
        <v/>
      </c>
      <c r="AX308" s="4" t="str">
        <f t="shared" si="124"/>
        <v/>
      </c>
      <c r="AY308" s="4" t="str">
        <f t="shared" si="124"/>
        <v/>
      </c>
      <c r="AZ308" s="4" t="str">
        <f t="shared" si="124"/>
        <v/>
      </c>
      <c r="BA308" s="4" t="str">
        <f t="shared" si="124"/>
        <v/>
      </c>
      <c r="BB308" s="4" t="str">
        <f t="shared" si="124"/>
        <v/>
      </c>
      <c r="BC308" s="4" t="str">
        <f t="shared" si="124"/>
        <v/>
      </c>
      <c r="BD308" s="4" t="str">
        <f t="shared" si="124"/>
        <v/>
      </c>
      <c r="BE308" s="4" t="str">
        <f t="shared" si="124"/>
        <v/>
      </c>
      <c r="BF308" s="4" t="str">
        <f t="shared" si="124"/>
        <v/>
      </c>
      <c r="BG308" s="4" t="str">
        <f t="shared" si="124"/>
        <v/>
      </c>
      <c r="BH308" s="4" t="str">
        <f t="shared" si="124"/>
        <v/>
      </c>
      <c r="BI308" s="4" t="str">
        <f t="shared" si="124"/>
        <v/>
      </c>
      <c r="BJ308" s="4" t="str">
        <f t="shared" si="124"/>
        <v/>
      </c>
      <c r="BK308" s="4" t="str">
        <f t="shared" si="124"/>
        <v/>
      </c>
      <c r="BL308" s="4" t="str">
        <f t="shared" si="124"/>
        <v/>
      </c>
      <c r="BM308" s="4" t="str">
        <f t="shared" si="124"/>
        <v/>
      </c>
      <c r="BN308" s="4" t="str">
        <f t="shared" si="124"/>
        <v/>
      </c>
      <c r="BO308" s="4" t="str">
        <f t="shared" si="124"/>
        <v/>
      </c>
      <c r="BP308" s="4" t="str">
        <f t="shared" si="124"/>
        <v/>
      </c>
      <c r="BQ308" s="4" t="str">
        <f t="shared" si="124"/>
        <v/>
      </c>
      <c r="BR308" s="4" t="str">
        <f t="shared" si="124"/>
        <v/>
      </c>
      <c r="BS308" s="4" t="str">
        <f t="shared" si="124"/>
        <v/>
      </c>
      <c r="BT308" s="4" t="str">
        <f t="shared" si="124"/>
        <v/>
      </c>
      <c r="BU308" s="4" t="str">
        <f t="shared" si="124"/>
        <v/>
      </c>
      <c r="BV308" s="4" t="str">
        <f t="shared" si="124"/>
        <v/>
      </c>
      <c r="BW308" s="4" t="str">
        <f t="shared" si="124"/>
        <v/>
      </c>
      <c r="BX308" s="4" t="str">
        <f t="shared" si="124"/>
        <v/>
      </c>
      <c r="BY308" s="4" t="str">
        <f t="shared" si="124"/>
        <v/>
      </c>
      <c r="BZ308" s="4" t="str">
        <f t="shared" si="124"/>
        <v/>
      </c>
      <c r="CA308" s="4" t="str">
        <f t="shared" si="124"/>
        <v/>
      </c>
      <c r="CB308" s="4" t="str">
        <f t="shared" si="124"/>
        <v/>
      </c>
      <c r="CC308" s="4" t="str">
        <f t="shared" si="124"/>
        <v/>
      </c>
      <c r="CD308" s="4" t="str">
        <f t="shared" si="124"/>
        <v/>
      </c>
      <c r="CE308" s="4" t="str">
        <f t="shared" si="124"/>
        <v/>
      </c>
      <c r="CF308" s="4" t="str">
        <f t="shared" si="124"/>
        <v/>
      </c>
      <c r="CG308" s="4" t="str">
        <f t="shared" si="124"/>
        <v/>
      </c>
      <c r="CH308" s="4" t="str">
        <f t="shared" si="124"/>
        <v/>
      </c>
      <c r="CI308" s="4" t="str">
        <f t="shared" si="124"/>
        <v/>
      </c>
      <c r="CJ308" s="4" t="str">
        <f t="shared" si="124"/>
        <v/>
      </c>
      <c r="CK308" s="4" t="str">
        <f t="shared" si="124"/>
        <v/>
      </c>
      <c r="CL308" s="4" t="str">
        <f t="shared" si="124"/>
        <v/>
      </c>
      <c r="CM308" s="4" t="str">
        <f t="shared" si="124"/>
        <v/>
      </c>
      <c r="CN308" s="4" t="str">
        <f t="shared" si="124"/>
        <v/>
      </c>
      <c r="CO308" s="4" t="str">
        <f t="shared" si="124"/>
        <v/>
      </c>
      <c r="CP308" s="4" t="str">
        <f t="shared" si="124"/>
        <v/>
      </c>
      <c r="CQ308" s="4" t="str">
        <f t="shared" si="124"/>
        <v/>
      </c>
      <c r="CR308" s="4" t="str">
        <f t="shared" si="124"/>
        <v/>
      </c>
      <c r="CS308" s="4" t="str">
        <f t="shared" si="124"/>
        <v/>
      </c>
      <c r="CT308" s="4" t="str">
        <f t="shared" si="124"/>
        <v/>
      </c>
      <c r="CU308" s="4" t="str">
        <f t="shared" si="124"/>
        <v/>
      </c>
      <c r="CV308" s="4" t="str">
        <f t="shared" si="124"/>
        <v/>
      </c>
      <c r="CW308" s="4" t="str">
        <f t="shared" si="124"/>
        <v/>
      </c>
      <c r="CX308" s="4" t="str">
        <f t="shared" si="124"/>
        <v/>
      </c>
      <c r="CY308" s="4" t="str">
        <f t="shared" si="124"/>
        <v/>
      </c>
      <c r="CZ308" s="4" t="str">
        <f t="shared" si="124"/>
        <v/>
      </c>
      <c r="DA308" s="4" t="str">
        <f t="shared" si="124"/>
        <v/>
      </c>
      <c r="DB308" s="4" t="str">
        <f t="shared" si="124"/>
        <v/>
      </c>
      <c r="DC308" s="4" t="str">
        <f t="shared" si="124"/>
        <v/>
      </c>
      <c r="DD308" s="4" t="str">
        <f t="shared" si="124"/>
        <v/>
      </c>
      <c r="DE308" s="4" t="str">
        <f t="shared" si="124"/>
        <v/>
      </c>
      <c r="DF308" s="4" t="str">
        <f t="shared" si="124"/>
        <v/>
      </c>
    </row>
    <row r="309">
      <c r="A309" s="3" t="s">
        <v>310</v>
      </c>
      <c r="B309" s="2">
        <v>302.0</v>
      </c>
      <c r="C309" s="4">
        <f t="shared" si="2"/>
        <v>60</v>
      </c>
      <c r="D309" s="4">
        <f t="shared" si="3"/>
        <v>2</v>
      </c>
      <c r="E309" s="4">
        <f>IFERROR(__xludf.DUMMYFUNCTION("SPLIT(A309,"" "")"),98.0)</f>
        <v>98</v>
      </c>
      <c r="F309" s="4">
        <f>IFERROR(__xludf.DUMMYFUNCTION("""COMPUTED_VALUE"""),32.0)</f>
        <v>32</v>
      </c>
      <c r="G309" s="4">
        <f>IFERROR(__xludf.DUMMYFUNCTION("""COMPUTED_VALUE"""),68.0)</f>
        <v>68</v>
      </c>
      <c r="H309" s="4">
        <f>IFERROR(__xludf.DUMMYFUNCTION("""COMPUTED_VALUE"""),12.0)</f>
        <v>12</v>
      </c>
      <c r="I309" s="4">
        <f>IFERROR(__xludf.DUMMYFUNCTION("""COMPUTED_VALUE"""),6.0)</f>
        <v>6</v>
      </c>
      <c r="K309" s="6"/>
    </row>
    <row r="310">
      <c r="A310" s="3" t="s">
        <v>311</v>
      </c>
      <c r="B310" s="2">
        <v>303.0</v>
      </c>
      <c r="C310" s="4">
        <f t="shared" si="2"/>
        <v>60</v>
      </c>
      <c r="D310" s="4">
        <f t="shared" si="3"/>
        <v>3</v>
      </c>
      <c r="E310" s="4">
        <f>IFERROR(__xludf.DUMMYFUNCTION("SPLIT(A310,"" "")"),83.0)</f>
        <v>83</v>
      </c>
      <c r="F310" s="4">
        <f>IFERROR(__xludf.DUMMYFUNCTION("""COMPUTED_VALUE"""),66.0)</f>
        <v>66</v>
      </c>
      <c r="G310" s="4">
        <f>IFERROR(__xludf.DUMMYFUNCTION("""COMPUTED_VALUE"""),90.0)</f>
        <v>90</v>
      </c>
      <c r="H310" s="4">
        <f>IFERROR(__xludf.DUMMYFUNCTION("""COMPUTED_VALUE"""),69.0)</f>
        <v>69</v>
      </c>
      <c r="I310" s="4">
        <f>IFERROR(__xludf.DUMMYFUNCTION("""COMPUTED_VALUE"""),46.0)</f>
        <v>46</v>
      </c>
    </row>
    <row r="311">
      <c r="A311" s="3" t="s">
        <v>312</v>
      </c>
      <c r="B311" s="2">
        <v>304.0</v>
      </c>
      <c r="C311" s="4">
        <f t="shared" si="2"/>
        <v>60</v>
      </c>
      <c r="D311" s="4">
        <f t="shared" si="3"/>
        <v>4</v>
      </c>
      <c r="E311" s="4">
        <f>IFERROR(__xludf.DUMMYFUNCTION("SPLIT(A311,"" "")"),54.0)</f>
        <v>54</v>
      </c>
      <c r="F311" s="4">
        <f>IFERROR(__xludf.DUMMYFUNCTION("""COMPUTED_VALUE"""),40.0)</f>
        <v>40</v>
      </c>
      <c r="G311" s="4">
        <f>IFERROR(__xludf.DUMMYFUNCTION("""COMPUTED_VALUE"""),59.0)</f>
        <v>59</v>
      </c>
      <c r="H311" s="4">
        <f>IFERROR(__xludf.DUMMYFUNCTION("""COMPUTED_VALUE"""),73.0)</f>
        <v>73</v>
      </c>
      <c r="I311" s="4">
        <f>IFERROR(__xludf.DUMMYFUNCTION("""COMPUTED_VALUE"""),91.0)</f>
        <v>91</v>
      </c>
    </row>
    <row r="312">
      <c r="A312" s="3" t="s">
        <v>313</v>
      </c>
      <c r="B312" s="2">
        <v>305.0</v>
      </c>
      <c r="C312" s="4">
        <f t="shared" si="2"/>
        <v>61</v>
      </c>
      <c r="D312" s="4">
        <f t="shared" si="3"/>
        <v>0</v>
      </c>
      <c r="E312" s="4">
        <f>IFERROR(__xludf.DUMMYFUNCTION("SPLIT(A312,"" "")"),24.0)</f>
        <v>24</v>
      </c>
      <c r="F312" s="4">
        <f>IFERROR(__xludf.DUMMYFUNCTION("""COMPUTED_VALUE"""),66.0)</f>
        <v>66</v>
      </c>
      <c r="G312" s="4">
        <f>IFERROR(__xludf.DUMMYFUNCTION("""COMPUTED_VALUE"""),62.0)</f>
        <v>62</v>
      </c>
      <c r="H312" s="4">
        <f>IFERROR(__xludf.DUMMYFUNCTION("""COMPUTED_VALUE"""),30.0)</f>
        <v>30</v>
      </c>
      <c r="I312" s="4">
        <f>IFERROR(__xludf.DUMMYFUNCTION("""COMPUTED_VALUE"""),83.0)</f>
        <v>83</v>
      </c>
      <c r="K312" s="5" t="b">
        <f>BINGO(E312:I316,$K$6)</f>
        <v>0</v>
      </c>
      <c r="L312" s="5" t="b">
        <f t="shared" ref="L312:DF312" si="125">OR(K312, BINGO($E312:$I316,$K$6:L$6))</f>
        <v>0</v>
      </c>
      <c r="M312" s="5" t="b">
        <f t="shared" si="125"/>
        <v>0</v>
      </c>
      <c r="N312" s="5" t="b">
        <f t="shared" si="125"/>
        <v>0</v>
      </c>
      <c r="O312" s="5" t="b">
        <f t="shared" si="125"/>
        <v>0</v>
      </c>
      <c r="P312" s="5" t="b">
        <f t="shared" si="125"/>
        <v>0</v>
      </c>
      <c r="Q312" s="5" t="b">
        <f t="shared" si="125"/>
        <v>0</v>
      </c>
      <c r="R312" s="5" t="b">
        <f t="shared" si="125"/>
        <v>0</v>
      </c>
      <c r="S312" s="5" t="b">
        <f t="shared" si="125"/>
        <v>0</v>
      </c>
      <c r="T312" s="5" t="b">
        <f t="shared" si="125"/>
        <v>0</v>
      </c>
      <c r="U312" s="5" t="b">
        <f t="shared" si="125"/>
        <v>0</v>
      </c>
      <c r="V312" s="5" t="b">
        <f t="shared" si="125"/>
        <v>0</v>
      </c>
      <c r="W312" s="5" t="b">
        <f t="shared" si="125"/>
        <v>0</v>
      </c>
      <c r="X312" s="5" t="b">
        <f t="shared" si="125"/>
        <v>0</v>
      </c>
      <c r="Y312" s="5" t="b">
        <f t="shared" si="125"/>
        <v>0</v>
      </c>
      <c r="Z312" s="5" t="b">
        <f t="shared" si="125"/>
        <v>0</v>
      </c>
      <c r="AA312" s="5" t="b">
        <f t="shared" si="125"/>
        <v>0</v>
      </c>
      <c r="AB312" s="5" t="b">
        <f t="shared" si="125"/>
        <v>0</v>
      </c>
      <c r="AC312" s="5" t="b">
        <f t="shared" si="125"/>
        <v>0</v>
      </c>
      <c r="AD312" s="5" t="b">
        <f t="shared" si="125"/>
        <v>0</v>
      </c>
      <c r="AE312" s="5" t="b">
        <f t="shared" si="125"/>
        <v>0</v>
      </c>
      <c r="AF312" s="5" t="b">
        <f t="shared" si="125"/>
        <v>0</v>
      </c>
      <c r="AG312" s="5" t="b">
        <f t="shared" si="125"/>
        <v>0</v>
      </c>
      <c r="AH312" s="5" t="b">
        <f t="shared" si="125"/>
        <v>0</v>
      </c>
      <c r="AI312" s="5" t="b">
        <f t="shared" si="125"/>
        <v>0</v>
      </c>
      <c r="AJ312" s="5" t="b">
        <f t="shared" si="125"/>
        <v>0</v>
      </c>
      <c r="AK312" s="5" t="b">
        <f t="shared" si="125"/>
        <v>0</v>
      </c>
      <c r="AL312" s="5" t="b">
        <f t="shared" si="125"/>
        <v>0</v>
      </c>
      <c r="AM312" s="5" t="b">
        <f t="shared" si="125"/>
        <v>0</v>
      </c>
      <c r="AN312" s="5" t="b">
        <f t="shared" si="125"/>
        <v>0</v>
      </c>
      <c r="AO312" s="5" t="b">
        <f t="shared" si="125"/>
        <v>0</v>
      </c>
      <c r="AP312" s="5" t="b">
        <f t="shared" si="125"/>
        <v>0</v>
      </c>
      <c r="AQ312" s="5" t="b">
        <f t="shared" si="125"/>
        <v>0</v>
      </c>
      <c r="AR312" s="5" t="b">
        <f t="shared" si="125"/>
        <v>0</v>
      </c>
      <c r="AS312" s="5" t="b">
        <f t="shared" si="125"/>
        <v>0</v>
      </c>
      <c r="AT312" s="5" t="b">
        <f t="shared" si="125"/>
        <v>0</v>
      </c>
      <c r="AU312" s="5" t="b">
        <f t="shared" si="125"/>
        <v>0</v>
      </c>
      <c r="AV312" s="5" t="b">
        <f t="shared" si="125"/>
        <v>0</v>
      </c>
      <c r="AW312" s="5" t="b">
        <f t="shared" si="125"/>
        <v>0</v>
      </c>
      <c r="AX312" s="5" t="b">
        <f t="shared" si="125"/>
        <v>0</v>
      </c>
      <c r="AY312" s="5" t="b">
        <f t="shared" si="125"/>
        <v>0</v>
      </c>
      <c r="AZ312" s="5" t="b">
        <f t="shared" si="125"/>
        <v>0</v>
      </c>
      <c r="BA312" s="5" t="b">
        <f t="shared" si="125"/>
        <v>0</v>
      </c>
      <c r="BB312" s="5" t="b">
        <f t="shared" si="125"/>
        <v>0</v>
      </c>
      <c r="BC312" s="5" t="b">
        <f t="shared" si="125"/>
        <v>0</v>
      </c>
      <c r="BD312" s="5" t="b">
        <f t="shared" si="125"/>
        <v>0</v>
      </c>
      <c r="BE312" s="5" t="b">
        <f t="shared" si="125"/>
        <v>0</v>
      </c>
      <c r="BF312" s="5" t="b">
        <f t="shared" si="125"/>
        <v>0</v>
      </c>
      <c r="BG312" s="5" t="b">
        <f t="shared" si="125"/>
        <v>0</v>
      </c>
      <c r="BH312" s="5" t="b">
        <f t="shared" si="125"/>
        <v>0</v>
      </c>
      <c r="BI312" s="5" t="b">
        <f t="shared" si="125"/>
        <v>0</v>
      </c>
      <c r="BJ312" s="5" t="b">
        <f t="shared" si="125"/>
        <v>0</v>
      </c>
      <c r="BK312" s="5" t="b">
        <f t="shared" si="125"/>
        <v>0</v>
      </c>
      <c r="BL312" s="5" t="b">
        <f t="shared" si="125"/>
        <v>0</v>
      </c>
      <c r="BM312" s="5" t="b">
        <f t="shared" si="125"/>
        <v>0</v>
      </c>
      <c r="BN312" s="5" t="b">
        <f t="shared" si="125"/>
        <v>1</v>
      </c>
      <c r="BO312" s="5" t="b">
        <f t="shared" si="125"/>
        <v>1</v>
      </c>
      <c r="BP312" s="5" t="b">
        <f t="shared" si="125"/>
        <v>1</v>
      </c>
      <c r="BQ312" s="5" t="b">
        <f t="shared" si="125"/>
        <v>1</v>
      </c>
      <c r="BR312" s="5" t="b">
        <f t="shared" si="125"/>
        <v>1</v>
      </c>
      <c r="BS312" s="5" t="b">
        <f t="shared" si="125"/>
        <v>1</v>
      </c>
      <c r="BT312" s="5" t="b">
        <f t="shared" si="125"/>
        <v>1</v>
      </c>
      <c r="BU312" s="5" t="b">
        <f t="shared" si="125"/>
        <v>1</v>
      </c>
      <c r="BV312" s="5" t="b">
        <f t="shared" si="125"/>
        <v>1</v>
      </c>
      <c r="BW312" s="5" t="b">
        <f t="shared" si="125"/>
        <v>1</v>
      </c>
      <c r="BX312" s="5" t="b">
        <f t="shared" si="125"/>
        <v>1</v>
      </c>
      <c r="BY312" s="5" t="b">
        <f t="shared" si="125"/>
        <v>1</v>
      </c>
      <c r="BZ312" s="5" t="b">
        <f t="shared" si="125"/>
        <v>1</v>
      </c>
      <c r="CA312" s="5" t="b">
        <f t="shared" si="125"/>
        <v>1</v>
      </c>
      <c r="CB312" s="5" t="b">
        <f t="shared" si="125"/>
        <v>1</v>
      </c>
      <c r="CC312" s="5" t="b">
        <f t="shared" si="125"/>
        <v>1</v>
      </c>
      <c r="CD312" s="5" t="b">
        <f t="shared" si="125"/>
        <v>1</v>
      </c>
      <c r="CE312" s="5" t="b">
        <f t="shared" si="125"/>
        <v>1</v>
      </c>
      <c r="CF312" s="5" t="b">
        <f t="shared" si="125"/>
        <v>1</v>
      </c>
      <c r="CG312" s="5" t="b">
        <f t="shared" si="125"/>
        <v>1</v>
      </c>
      <c r="CH312" s="5" t="b">
        <f t="shared" si="125"/>
        <v>1</v>
      </c>
      <c r="CI312" s="5" t="b">
        <f t="shared" si="125"/>
        <v>1</v>
      </c>
      <c r="CJ312" s="5" t="b">
        <f t="shared" si="125"/>
        <v>1</v>
      </c>
      <c r="CK312" s="5" t="b">
        <f t="shared" si="125"/>
        <v>1</v>
      </c>
      <c r="CL312" s="5" t="b">
        <f t="shared" si="125"/>
        <v>1</v>
      </c>
      <c r="CM312" s="5" t="b">
        <f t="shared" si="125"/>
        <v>1</v>
      </c>
      <c r="CN312" s="5" t="b">
        <f t="shared" si="125"/>
        <v>1</v>
      </c>
      <c r="CO312" s="5" t="b">
        <f t="shared" si="125"/>
        <v>1</v>
      </c>
      <c r="CP312" s="5" t="b">
        <f t="shared" si="125"/>
        <v>1</v>
      </c>
      <c r="CQ312" s="5" t="b">
        <f t="shared" si="125"/>
        <v>1</v>
      </c>
      <c r="CR312" s="5" t="b">
        <f t="shared" si="125"/>
        <v>1</v>
      </c>
      <c r="CS312" s="5" t="b">
        <f t="shared" si="125"/>
        <v>1</v>
      </c>
      <c r="CT312" s="5" t="b">
        <f t="shared" si="125"/>
        <v>1</v>
      </c>
      <c r="CU312" s="5" t="b">
        <f t="shared" si="125"/>
        <v>1</v>
      </c>
      <c r="CV312" s="5" t="b">
        <f t="shared" si="125"/>
        <v>1</v>
      </c>
      <c r="CW312" s="5" t="b">
        <f t="shared" si="125"/>
        <v>1</v>
      </c>
      <c r="CX312" s="5" t="b">
        <f t="shared" si="125"/>
        <v>1</v>
      </c>
      <c r="CY312" s="5" t="b">
        <f t="shared" si="125"/>
        <v>1</v>
      </c>
      <c r="CZ312" s="5" t="b">
        <f t="shared" si="125"/>
        <v>1</v>
      </c>
      <c r="DA312" s="5" t="b">
        <f t="shared" si="125"/>
        <v>1</v>
      </c>
      <c r="DB312" s="5" t="b">
        <f t="shared" si="125"/>
        <v>1</v>
      </c>
      <c r="DC312" s="5" t="b">
        <f t="shared" si="125"/>
        <v>1</v>
      </c>
      <c r="DD312" s="5" t="b">
        <f t="shared" si="125"/>
        <v>1</v>
      </c>
      <c r="DE312" s="5" t="b">
        <f t="shared" si="125"/>
        <v>1</v>
      </c>
      <c r="DF312" s="5" t="b">
        <f t="shared" si="125"/>
        <v>1</v>
      </c>
    </row>
    <row r="313">
      <c r="A313" s="3" t="s">
        <v>314</v>
      </c>
      <c r="B313" s="2">
        <v>306.0</v>
      </c>
      <c r="C313" s="4">
        <f t="shared" si="2"/>
        <v>61</v>
      </c>
      <c r="D313" s="4">
        <f t="shared" si="3"/>
        <v>1</v>
      </c>
      <c r="E313" s="4">
        <f>IFERROR(__xludf.DUMMYFUNCTION("SPLIT(A313,"" "")"),72.0)</f>
        <v>72</v>
      </c>
      <c r="F313" s="4">
        <f>IFERROR(__xludf.DUMMYFUNCTION("""COMPUTED_VALUE"""),80.0)</f>
        <v>80</v>
      </c>
      <c r="G313" s="4">
        <f>IFERROR(__xludf.DUMMYFUNCTION("""COMPUTED_VALUE"""),54.0)</f>
        <v>54</v>
      </c>
      <c r="H313" s="4">
        <f>IFERROR(__xludf.DUMMYFUNCTION("""COMPUTED_VALUE"""),25.0)</f>
        <v>25</v>
      </c>
      <c r="I313" s="4">
        <f>IFERROR(__xludf.DUMMYFUNCTION("""COMPUTED_VALUE"""),17.0)</f>
        <v>17</v>
      </c>
      <c r="K313" s="4" t="str">
        <f>IF(K312,SUMOFUNMARKED(E312:I316,$K$6)*LASTCALLED($K$6),)</f>
        <v/>
      </c>
      <c r="L313" s="4" t="str">
        <f t="shared" ref="L313:DF313" si="126">IF(AND(L312,NOT(K312)),SUMOFUNMARKED($E312:$I316,$K$6:L$6)*LASTCALLED($K$6:L$6),)</f>
        <v/>
      </c>
      <c r="M313" s="4" t="str">
        <f t="shared" si="126"/>
        <v/>
      </c>
      <c r="N313" s="4" t="str">
        <f t="shared" si="126"/>
        <v/>
      </c>
      <c r="O313" s="4" t="str">
        <f t="shared" si="126"/>
        <v/>
      </c>
      <c r="P313" s="4" t="str">
        <f t="shared" si="126"/>
        <v/>
      </c>
      <c r="Q313" s="4" t="str">
        <f t="shared" si="126"/>
        <v/>
      </c>
      <c r="R313" s="4" t="str">
        <f t="shared" si="126"/>
        <v/>
      </c>
      <c r="S313" s="4" t="str">
        <f t="shared" si="126"/>
        <v/>
      </c>
      <c r="T313" s="4" t="str">
        <f t="shared" si="126"/>
        <v/>
      </c>
      <c r="U313" s="4" t="str">
        <f t="shared" si="126"/>
        <v/>
      </c>
      <c r="V313" s="4" t="str">
        <f t="shared" si="126"/>
        <v/>
      </c>
      <c r="W313" s="4" t="str">
        <f t="shared" si="126"/>
        <v/>
      </c>
      <c r="X313" s="4" t="str">
        <f t="shared" si="126"/>
        <v/>
      </c>
      <c r="Y313" s="4" t="str">
        <f t="shared" si="126"/>
        <v/>
      </c>
      <c r="Z313" s="4" t="str">
        <f t="shared" si="126"/>
        <v/>
      </c>
      <c r="AA313" s="4" t="str">
        <f t="shared" si="126"/>
        <v/>
      </c>
      <c r="AB313" s="4" t="str">
        <f t="shared" si="126"/>
        <v/>
      </c>
      <c r="AC313" s="4" t="str">
        <f t="shared" si="126"/>
        <v/>
      </c>
      <c r="AD313" s="4" t="str">
        <f t="shared" si="126"/>
        <v/>
      </c>
      <c r="AE313" s="4" t="str">
        <f t="shared" si="126"/>
        <v/>
      </c>
      <c r="AF313" s="4" t="str">
        <f t="shared" si="126"/>
        <v/>
      </c>
      <c r="AG313" s="4" t="str">
        <f t="shared" si="126"/>
        <v/>
      </c>
      <c r="AH313" s="4" t="str">
        <f t="shared" si="126"/>
        <v/>
      </c>
      <c r="AI313" s="4" t="str">
        <f t="shared" si="126"/>
        <v/>
      </c>
      <c r="AJ313" s="4" t="str">
        <f t="shared" si="126"/>
        <v/>
      </c>
      <c r="AK313" s="4" t="str">
        <f t="shared" si="126"/>
        <v/>
      </c>
      <c r="AL313" s="4" t="str">
        <f t="shared" si="126"/>
        <v/>
      </c>
      <c r="AM313" s="4" t="str">
        <f t="shared" si="126"/>
        <v/>
      </c>
      <c r="AN313" s="4" t="str">
        <f t="shared" si="126"/>
        <v/>
      </c>
      <c r="AO313" s="4" t="str">
        <f t="shared" si="126"/>
        <v/>
      </c>
      <c r="AP313" s="4" t="str">
        <f t="shared" si="126"/>
        <v/>
      </c>
      <c r="AQ313" s="4" t="str">
        <f t="shared" si="126"/>
        <v/>
      </c>
      <c r="AR313" s="4" t="str">
        <f t="shared" si="126"/>
        <v/>
      </c>
      <c r="AS313" s="4" t="str">
        <f t="shared" si="126"/>
        <v/>
      </c>
      <c r="AT313" s="4" t="str">
        <f t="shared" si="126"/>
        <v/>
      </c>
      <c r="AU313" s="4" t="str">
        <f t="shared" si="126"/>
        <v/>
      </c>
      <c r="AV313" s="4" t="str">
        <f t="shared" si="126"/>
        <v/>
      </c>
      <c r="AW313" s="4" t="str">
        <f t="shared" si="126"/>
        <v/>
      </c>
      <c r="AX313" s="4" t="str">
        <f t="shared" si="126"/>
        <v/>
      </c>
      <c r="AY313" s="4" t="str">
        <f t="shared" si="126"/>
        <v/>
      </c>
      <c r="AZ313" s="4" t="str">
        <f t="shared" si="126"/>
        <v/>
      </c>
      <c r="BA313" s="4" t="str">
        <f t="shared" si="126"/>
        <v/>
      </c>
      <c r="BB313" s="4" t="str">
        <f t="shared" si="126"/>
        <v/>
      </c>
      <c r="BC313" s="4" t="str">
        <f t="shared" si="126"/>
        <v/>
      </c>
      <c r="BD313" s="4" t="str">
        <f t="shared" si="126"/>
        <v/>
      </c>
      <c r="BE313" s="4" t="str">
        <f t="shared" si="126"/>
        <v/>
      </c>
      <c r="BF313" s="4" t="str">
        <f t="shared" si="126"/>
        <v/>
      </c>
      <c r="BG313" s="4" t="str">
        <f t="shared" si="126"/>
        <v/>
      </c>
      <c r="BH313" s="4" t="str">
        <f t="shared" si="126"/>
        <v/>
      </c>
      <c r="BI313" s="4" t="str">
        <f t="shared" si="126"/>
        <v/>
      </c>
      <c r="BJ313" s="4" t="str">
        <f t="shared" si="126"/>
        <v/>
      </c>
      <c r="BK313" s="4" t="str">
        <f t="shared" si="126"/>
        <v/>
      </c>
      <c r="BL313" s="4" t="str">
        <f t="shared" si="126"/>
        <v/>
      </c>
      <c r="BM313" s="4" t="str">
        <f t="shared" si="126"/>
        <v/>
      </c>
      <c r="BN313" s="4">
        <f t="shared" si="126"/>
        <v>30107</v>
      </c>
      <c r="BO313" s="4" t="str">
        <f t="shared" si="126"/>
        <v/>
      </c>
      <c r="BP313" s="4" t="str">
        <f t="shared" si="126"/>
        <v/>
      </c>
      <c r="BQ313" s="4" t="str">
        <f t="shared" si="126"/>
        <v/>
      </c>
      <c r="BR313" s="4" t="str">
        <f t="shared" si="126"/>
        <v/>
      </c>
      <c r="BS313" s="4" t="str">
        <f t="shared" si="126"/>
        <v/>
      </c>
      <c r="BT313" s="4" t="str">
        <f t="shared" si="126"/>
        <v/>
      </c>
      <c r="BU313" s="4" t="str">
        <f t="shared" si="126"/>
        <v/>
      </c>
      <c r="BV313" s="4" t="str">
        <f t="shared" si="126"/>
        <v/>
      </c>
      <c r="BW313" s="4" t="str">
        <f t="shared" si="126"/>
        <v/>
      </c>
      <c r="BX313" s="4" t="str">
        <f t="shared" si="126"/>
        <v/>
      </c>
      <c r="BY313" s="4" t="str">
        <f t="shared" si="126"/>
        <v/>
      </c>
      <c r="BZ313" s="4" t="str">
        <f t="shared" si="126"/>
        <v/>
      </c>
      <c r="CA313" s="4" t="str">
        <f t="shared" si="126"/>
        <v/>
      </c>
      <c r="CB313" s="4" t="str">
        <f t="shared" si="126"/>
        <v/>
      </c>
      <c r="CC313" s="4" t="str">
        <f t="shared" si="126"/>
        <v/>
      </c>
      <c r="CD313" s="4" t="str">
        <f t="shared" si="126"/>
        <v/>
      </c>
      <c r="CE313" s="4" t="str">
        <f t="shared" si="126"/>
        <v/>
      </c>
      <c r="CF313" s="4" t="str">
        <f t="shared" si="126"/>
        <v/>
      </c>
      <c r="CG313" s="4" t="str">
        <f t="shared" si="126"/>
        <v/>
      </c>
      <c r="CH313" s="4" t="str">
        <f t="shared" si="126"/>
        <v/>
      </c>
      <c r="CI313" s="4" t="str">
        <f t="shared" si="126"/>
        <v/>
      </c>
      <c r="CJ313" s="4" t="str">
        <f t="shared" si="126"/>
        <v/>
      </c>
      <c r="CK313" s="4" t="str">
        <f t="shared" si="126"/>
        <v/>
      </c>
      <c r="CL313" s="4" t="str">
        <f t="shared" si="126"/>
        <v/>
      </c>
      <c r="CM313" s="4" t="str">
        <f t="shared" si="126"/>
        <v/>
      </c>
      <c r="CN313" s="4" t="str">
        <f t="shared" si="126"/>
        <v/>
      </c>
      <c r="CO313" s="4" t="str">
        <f t="shared" si="126"/>
        <v/>
      </c>
      <c r="CP313" s="4" t="str">
        <f t="shared" si="126"/>
        <v/>
      </c>
      <c r="CQ313" s="4" t="str">
        <f t="shared" si="126"/>
        <v/>
      </c>
      <c r="CR313" s="4" t="str">
        <f t="shared" si="126"/>
        <v/>
      </c>
      <c r="CS313" s="4" t="str">
        <f t="shared" si="126"/>
        <v/>
      </c>
      <c r="CT313" s="4" t="str">
        <f t="shared" si="126"/>
        <v/>
      </c>
      <c r="CU313" s="4" t="str">
        <f t="shared" si="126"/>
        <v/>
      </c>
      <c r="CV313" s="4" t="str">
        <f t="shared" si="126"/>
        <v/>
      </c>
      <c r="CW313" s="4" t="str">
        <f t="shared" si="126"/>
        <v/>
      </c>
      <c r="CX313" s="4" t="str">
        <f t="shared" si="126"/>
        <v/>
      </c>
      <c r="CY313" s="4" t="str">
        <f t="shared" si="126"/>
        <v/>
      </c>
      <c r="CZ313" s="4" t="str">
        <f t="shared" si="126"/>
        <v/>
      </c>
      <c r="DA313" s="4" t="str">
        <f t="shared" si="126"/>
        <v/>
      </c>
      <c r="DB313" s="4" t="str">
        <f t="shared" si="126"/>
        <v/>
      </c>
      <c r="DC313" s="4" t="str">
        <f t="shared" si="126"/>
        <v/>
      </c>
      <c r="DD313" s="4" t="str">
        <f t="shared" si="126"/>
        <v/>
      </c>
      <c r="DE313" s="4" t="str">
        <f t="shared" si="126"/>
        <v/>
      </c>
      <c r="DF313" s="4" t="str">
        <f t="shared" si="126"/>
        <v/>
      </c>
    </row>
    <row r="314">
      <c r="A314" s="3" t="s">
        <v>315</v>
      </c>
      <c r="B314" s="2">
        <v>307.0</v>
      </c>
      <c r="C314" s="4">
        <f t="shared" si="2"/>
        <v>61</v>
      </c>
      <c r="D314" s="4">
        <f t="shared" si="3"/>
        <v>2</v>
      </c>
      <c r="E314" s="4">
        <f>IFERROR(__xludf.DUMMYFUNCTION("SPLIT(A314,"" "")"),3.0)</f>
        <v>3</v>
      </c>
      <c r="F314" s="4">
        <f>IFERROR(__xludf.DUMMYFUNCTION("""COMPUTED_VALUE"""),77.0)</f>
        <v>77</v>
      </c>
      <c r="G314" s="4">
        <f>IFERROR(__xludf.DUMMYFUNCTION("""COMPUTED_VALUE"""),60.0)</f>
        <v>60</v>
      </c>
      <c r="H314" s="4">
        <f>IFERROR(__xludf.DUMMYFUNCTION("""COMPUTED_VALUE"""),68.0)</f>
        <v>68</v>
      </c>
      <c r="I314" s="4">
        <f>IFERROR(__xludf.DUMMYFUNCTION("""COMPUTED_VALUE"""),36.0)</f>
        <v>36</v>
      </c>
      <c r="K314" s="6"/>
    </row>
    <row r="315">
      <c r="A315" s="3" t="s">
        <v>316</v>
      </c>
      <c r="B315" s="2">
        <v>308.0</v>
      </c>
      <c r="C315" s="4">
        <f t="shared" si="2"/>
        <v>61</v>
      </c>
      <c r="D315" s="4">
        <f t="shared" si="3"/>
        <v>3</v>
      </c>
      <c r="E315" s="4">
        <f>IFERROR(__xludf.DUMMYFUNCTION("SPLIT(A315,"" "")"),26.0)</f>
        <v>26</v>
      </c>
      <c r="F315" s="4">
        <f>IFERROR(__xludf.DUMMYFUNCTION("""COMPUTED_VALUE"""),22.0)</f>
        <v>22</v>
      </c>
      <c r="G315" s="4">
        <f>IFERROR(__xludf.DUMMYFUNCTION("""COMPUTED_VALUE"""),8.0)</f>
        <v>8</v>
      </c>
      <c r="H315" s="4">
        <f>IFERROR(__xludf.DUMMYFUNCTION("""COMPUTED_VALUE"""),74.0)</f>
        <v>74</v>
      </c>
      <c r="I315" s="4">
        <f>IFERROR(__xludf.DUMMYFUNCTION("""COMPUTED_VALUE"""),95.0)</f>
        <v>95</v>
      </c>
    </row>
    <row r="316">
      <c r="A316" s="3" t="s">
        <v>317</v>
      </c>
      <c r="B316" s="2">
        <v>309.0</v>
      </c>
      <c r="C316" s="4">
        <f t="shared" si="2"/>
        <v>61</v>
      </c>
      <c r="D316" s="4">
        <f t="shared" si="3"/>
        <v>4</v>
      </c>
      <c r="E316" s="4">
        <f>IFERROR(__xludf.DUMMYFUNCTION("SPLIT(A316,"" "")"),63.0)</f>
        <v>63</v>
      </c>
      <c r="F316" s="4">
        <f>IFERROR(__xludf.DUMMYFUNCTION("""COMPUTED_VALUE"""),39.0)</f>
        <v>39</v>
      </c>
      <c r="G316" s="4">
        <f>IFERROR(__xludf.DUMMYFUNCTION("""COMPUTED_VALUE"""),4.0)</f>
        <v>4</v>
      </c>
      <c r="H316" s="4">
        <f>IFERROR(__xludf.DUMMYFUNCTION("""COMPUTED_VALUE"""),53.0)</f>
        <v>53</v>
      </c>
      <c r="I316" s="4">
        <f>IFERROR(__xludf.DUMMYFUNCTION("""COMPUTED_VALUE"""),87.0)</f>
        <v>87</v>
      </c>
    </row>
    <row r="317">
      <c r="A317" s="3" t="s">
        <v>318</v>
      </c>
      <c r="B317" s="2">
        <v>310.0</v>
      </c>
      <c r="C317" s="4">
        <f t="shared" si="2"/>
        <v>62</v>
      </c>
      <c r="D317" s="4">
        <f t="shared" si="3"/>
        <v>0</v>
      </c>
      <c r="E317" s="4">
        <f>IFERROR(__xludf.DUMMYFUNCTION("SPLIT(A317,"" "")"),49.0)</f>
        <v>49</v>
      </c>
      <c r="F317" s="4">
        <f>IFERROR(__xludf.DUMMYFUNCTION("""COMPUTED_VALUE"""),96.0)</f>
        <v>96</v>
      </c>
      <c r="G317" s="4">
        <f>IFERROR(__xludf.DUMMYFUNCTION("""COMPUTED_VALUE"""),48.0)</f>
        <v>48</v>
      </c>
      <c r="H317" s="4">
        <f>IFERROR(__xludf.DUMMYFUNCTION("""COMPUTED_VALUE"""),2.0)</f>
        <v>2</v>
      </c>
      <c r="I317" s="4">
        <f>IFERROR(__xludf.DUMMYFUNCTION("""COMPUTED_VALUE"""),78.0)</f>
        <v>78</v>
      </c>
      <c r="K317" s="5" t="b">
        <f>BINGO(E317:I321,$K$6)</f>
        <v>0</v>
      </c>
      <c r="L317" s="5" t="b">
        <f t="shared" ref="L317:DF317" si="127">OR(K317, BINGO($E317:$I321,$K$6:L$6))</f>
        <v>0</v>
      </c>
      <c r="M317" s="5" t="b">
        <f t="shared" si="127"/>
        <v>0</v>
      </c>
      <c r="N317" s="5" t="b">
        <f t="shared" si="127"/>
        <v>0</v>
      </c>
      <c r="O317" s="5" t="b">
        <f t="shared" si="127"/>
        <v>0</v>
      </c>
      <c r="P317" s="5" t="b">
        <f t="shared" si="127"/>
        <v>0</v>
      </c>
      <c r="Q317" s="5" t="b">
        <f t="shared" si="127"/>
        <v>0</v>
      </c>
      <c r="R317" s="5" t="b">
        <f t="shared" si="127"/>
        <v>0</v>
      </c>
      <c r="S317" s="5" t="b">
        <f t="shared" si="127"/>
        <v>0</v>
      </c>
      <c r="T317" s="5" t="b">
        <f t="shared" si="127"/>
        <v>0</v>
      </c>
      <c r="U317" s="5" t="b">
        <f t="shared" si="127"/>
        <v>0</v>
      </c>
      <c r="V317" s="5" t="b">
        <f t="shared" si="127"/>
        <v>0</v>
      </c>
      <c r="W317" s="5" t="b">
        <f t="shared" si="127"/>
        <v>0</v>
      </c>
      <c r="X317" s="5" t="b">
        <f t="shared" si="127"/>
        <v>0</v>
      </c>
      <c r="Y317" s="5" t="b">
        <f t="shared" si="127"/>
        <v>0</v>
      </c>
      <c r="Z317" s="5" t="b">
        <f t="shared" si="127"/>
        <v>0</v>
      </c>
      <c r="AA317" s="5" t="b">
        <f t="shared" si="127"/>
        <v>0</v>
      </c>
      <c r="AB317" s="5" t="b">
        <f t="shared" si="127"/>
        <v>0</v>
      </c>
      <c r="AC317" s="5" t="b">
        <f t="shared" si="127"/>
        <v>0</v>
      </c>
      <c r="AD317" s="5" t="b">
        <f t="shared" si="127"/>
        <v>0</v>
      </c>
      <c r="AE317" s="5" t="b">
        <f t="shared" si="127"/>
        <v>0</v>
      </c>
      <c r="AF317" s="5" t="b">
        <f t="shared" si="127"/>
        <v>0</v>
      </c>
      <c r="AG317" s="5" t="b">
        <f t="shared" si="127"/>
        <v>0</v>
      </c>
      <c r="AH317" s="5" t="b">
        <f t="shared" si="127"/>
        <v>0</v>
      </c>
      <c r="AI317" s="5" t="b">
        <f t="shared" si="127"/>
        <v>0</v>
      </c>
      <c r="AJ317" s="5" t="b">
        <f t="shared" si="127"/>
        <v>0</v>
      </c>
      <c r="AK317" s="5" t="b">
        <f t="shared" si="127"/>
        <v>0</v>
      </c>
      <c r="AL317" s="5" t="b">
        <f t="shared" si="127"/>
        <v>0</v>
      </c>
      <c r="AM317" s="5" t="b">
        <f t="shared" si="127"/>
        <v>0</v>
      </c>
      <c r="AN317" s="5" t="b">
        <f t="shared" si="127"/>
        <v>0</v>
      </c>
      <c r="AO317" s="5" t="b">
        <f t="shared" si="127"/>
        <v>0</v>
      </c>
      <c r="AP317" s="5" t="b">
        <f t="shared" si="127"/>
        <v>0</v>
      </c>
      <c r="AQ317" s="5" t="b">
        <f t="shared" si="127"/>
        <v>0</v>
      </c>
      <c r="AR317" s="5" t="b">
        <f t="shared" si="127"/>
        <v>0</v>
      </c>
      <c r="AS317" s="5" t="b">
        <f t="shared" si="127"/>
        <v>0</v>
      </c>
      <c r="AT317" s="5" t="b">
        <f t="shared" si="127"/>
        <v>0</v>
      </c>
      <c r="AU317" s="5" t="b">
        <f t="shared" si="127"/>
        <v>0</v>
      </c>
      <c r="AV317" s="5" t="b">
        <f t="shared" si="127"/>
        <v>0</v>
      </c>
      <c r="AW317" s="5" t="b">
        <f t="shared" si="127"/>
        <v>0</v>
      </c>
      <c r="AX317" s="5" t="b">
        <f t="shared" si="127"/>
        <v>0</v>
      </c>
      <c r="AY317" s="5" t="b">
        <f t="shared" si="127"/>
        <v>1</v>
      </c>
      <c r="AZ317" s="5" t="b">
        <f t="shared" si="127"/>
        <v>1</v>
      </c>
      <c r="BA317" s="5" t="b">
        <f t="shared" si="127"/>
        <v>1</v>
      </c>
      <c r="BB317" s="5" t="b">
        <f t="shared" si="127"/>
        <v>1</v>
      </c>
      <c r="BC317" s="5" t="b">
        <f t="shared" si="127"/>
        <v>1</v>
      </c>
      <c r="BD317" s="5" t="b">
        <f t="shared" si="127"/>
        <v>1</v>
      </c>
      <c r="BE317" s="5" t="b">
        <f t="shared" si="127"/>
        <v>1</v>
      </c>
      <c r="BF317" s="5" t="b">
        <f t="shared" si="127"/>
        <v>1</v>
      </c>
      <c r="BG317" s="5" t="b">
        <f t="shared" si="127"/>
        <v>1</v>
      </c>
      <c r="BH317" s="5" t="b">
        <f t="shared" si="127"/>
        <v>1</v>
      </c>
      <c r="BI317" s="5" t="b">
        <f t="shared" si="127"/>
        <v>1</v>
      </c>
      <c r="BJ317" s="5" t="b">
        <f t="shared" si="127"/>
        <v>1</v>
      </c>
      <c r="BK317" s="5" t="b">
        <f t="shared" si="127"/>
        <v>1</v>
      </c>
      <c r="BL317" s="5" t="b">
        <f t="shared" si="127"/>
        <v>1</v>
      </c>
      <c r="BM317" s="5" t="b">
        <f t="shared" si="127"/>
        <v>1</v>
      </c>
      <c r="BN317" s="5" t="b">
        <f t="shared" si="127"/>
        <v>1</v>
      </c>
      <c r="BO317" s="5" t="b">
        <f t="shared" si="127"/>
        <v>1</v>
      </c>
      <c r="BP317" s="5" t="b">
        <f t="shared" si="127"/>
        <v>1</v>
      </c>
      <c r="BQ317" s="5" t="b">
        <f t="shared" si="127"/>
        <v>1</v>
      </c>
      <c r="BR317" s="5" t="b">
        <f t="shared" si="127"/>
        <v>1</v>
      </c>
      <c r="BS317" s="5" t="b">
        <f t="shared" si="127"/>
        <v>1</v>
      </c>
      <c r="BT317" s="5" t="b">
        <f t="shared" si="127"/>
        <v>1</v>
      </c>
      <c r="BU317" s="5" t="b">
        <f t="shared" si="127"/>
        <v>1</v>
      </c>
      <c r="BV317" s="5" t="b">
        <f t="shared" si="127"/>
        <v>1</v>
      </c>
      <c r="BW317" s="5" t="b">
        <f t="shared" si="127"/>
        <v>1</v>
      </c>
      <c r="BX317" s="5" t="b">
        <f t="shared" si="127"/>
        <v>1</v>
      </c>
      <c r="BY317" s="5" t="b">
        <f t="shared" si="127"/>
        <v>1</v>
      </c>
      <c r="BZ317" s="5" t="b">
        <f t="shared" si="127"/>
        <v>1</v>
      </c>
      <c r="CA317" s="5" t="b">
        <f t="shared" si="127"/>
        <v>1</v>
      </c>
      <c r="CB317" s="5" t="b">
        <f t="shared" si="127"/>
        <v>1</v>
      </c>
      <c r="CC317" s="5" t="b">
        <f t="shared" si="127"/>
        <v>1</v>
      </c>
      <c r="CD317" s="5" t="b">
        <f t="shared" si="127"/>
        <v>1</v>
      </c>
      <c r="CE317" s="5" t="b">
        <f t="shared" si="127"/>
        <v>1</v>
      </c>
      <c r="CF317" s="5" t="b">
        <f t="shared" si="127"/>
        <v>1</v>
      </c>
      <c r="CG317" s="5" t="b">
        <f t="shared" si="127"/>
        <v>1</v>
      </c>
      <c r="CH317" s="5" t="b">
        <f t="shared" si="127"/>
        <v>1</v>
      </c>
      <c r="CI317" s="5" t="b">
        <f t="shared" si="127"/>
        <v>1</v>
      </c>
      <c r="CJ317" s="5" t="b">
        <f t="shared" si="127"/>
        <v>1</v>
      </c>
      <c r="CK317" s="5" t="b">
        <f t="shared" si="127"/>
        <v>1</v>
      </c>
      <c r="CL317" s="5" t="b">
        <f t="shared" si="127"/>
        <v>1</v>
      </c>
      <c r="CM317" s="5" t="b">
        <f t="shared" si="127"/>
        <v>1</v>
      </c>
      <c r="CN317" s="5" t="b">
        <f t="shared" si="127"/>
        <v>1</v>
      </c>
      <c r="CO317" s="5" t="b">
        <f t="shared" si="127"/>
        <v>1</v>
      </c>
      <c r="CP317" s="5" t="b">
        <f t="shared" si="127"/>
        <v>1</v>
      </c>
      <c r="CQ317" s="5" t="b">
        <f t="shared" si="127"/>
        <v>1</v>
      </c>
      <c r="CR317" s="5" t="b">
        <f t="shared" si="127"/>
        <v>1</v>
      </c>
      <c r="CS317" s="5" t="b">
        <f t="shared" si="127"/>
        <v>1</v>
      </c>
      <c r="CT317" s="5" t="b">
        <f t="shared" si="127"/>
        <v>1</v>
      </c>
      <c r="CU317" s="5" t="b">
        <f t="shared" si="127"/>
        <v>1</v>
      </c>
      <c r="CV317" s="5" t="b">
        <f t="shared" si="127"/>
        <v>1</v>
      </c>
      <c r="CW317" s="5" t="b">
        <f t="shared" si="127"/>
        <v>1</v>
      </c>
      <c r="CX317" s="5" t="b">
        <f t="shared" si="127"/>
        <v>1</v>
      </c>
      <c r="CY317" s="5" t="b">
        <f t="shared" si="127"/>
        <v>1</v>
      </c>
      <c r="CZ317" s="5" t="b">
        <f t="shared" si="127"/>
        <v>1</v>
      </c>
      <c r="DA317" s="5" t="b">
        <f t="shared" si="127"/>
        <v>1</v>
      </c>
      <c r="DB317" s="5" t="b">
        <f t="shared" si="127"/>
        <v>1</v>
      </c>
      <c r="DC317" s="5" t="b">
        <f t="shared" si="127"/>
        <v>1</v>
      </c>
      <c r="DD317" s="5" t="b">
        <f t="shared" si="127"/>
        <v>1</v>
      </c>
      <c r="DE317" s="5" t="b">
        <f t="shared" si="127"/>
        <v>1</v>
      </c>
      <c r="DF317" s="5" t="b">
        <f t="shared" si="127"/>
        <v>1</v>
      </c>
    </row>
    <row r="318">
      <c r="A318" s="3" t="s">
        <v>319</v>
      </c>
      <c r="B318" s="2">
        <v>311.0</v>
      </c>
      <c r="C318" s="4">
        <f t="shared" si="2"/>
        <v>62</v>
      </c>
      <c r="D318" s="4">
        <f t="shared" si="3"/>
        <v>1</v>
      </c>
      <c r="E318" s="4">
        <f>IFERROR(__xludf.DUMMYFUNCTION("SPLIT(A318,"" "")"),14.0)</f>
        <v>14</v>
      </c>
      <c r="F318" s="4">
        <f>IFERROR(__xludf.DUMMYFUNCTION("""COMPUTED_VALUE"""),21.0)</f>
        <v>21</v>
      </c>
      <c r="G318" s="4">
        <f>IFERROR(__xludf.DUMMYFUNCTION("""COMPUTED_VALUE"""),38.0)</f>
        <v>38</v>
      </c>
      <c r="H318" s="4">
        <f>IFERROR(__xludf.DUMMYFUNCTION("""COMPUTED_VALUE"""),98.0)</f>
        <v>98</v>
      </c>
      <c r="I318" s="4">
        <f>IFERROR(__xludf.DUMMYFUNCTION("""COMPUTED_VALUE"""),45.0)</f>
        <v>45</v>
      </c>
      <c r="K318" s="4" t="str">
        <f>IF(K317,SUMOFUNMARKED(E317:I321,$K$6)*LASTCALLED($K$6),)</f>
        <v/>
      </c>
      <c r="L318" s="4" t="str">
        <f t="shared" ref="L318:DF318" si="128">IF(AND(L317,NOT(K317)),SUMOFUNMARKED($E317:$I321,$K$6:L$6)*LASTCALLED($K$6:L$6),)</f>
        <v/>
      </c>
      <c r="M318" s="4" t="str">
        <f t="shared" si="128"/>
        <v/>
      </c>
      <c r="N318" s="4" t="str">
        <f t="shared" si="128"/>
        <v/>
      </c>
      <c r="O318" s="4" t="str">
        <f t="shared" si="128"/>
        <v/>
      </c>
      <c r="P318" s="4" t="str">
        <f t="shared" si="128"/>
        <v/>
      </c>
      <c r="Q318" s="4" t="str">
        <f t="shared" si="128"/>
        <v/>
      </c>
      <c r="R318" s="4" t="str">
        <f t="shared" si="128"/>
        <v/>
      </c>
      <c r="S318" s="4" t="str">
        <f t="shared" si="128"/>
        <v/>
      </c>
      <c r="T318" s="4" t="str">
        <f t="shared" si="128"/>
        <v/>
      </c>
      <c r="U318" s="4" t="str">
        <f t="shared" si="128"/>
        <v/>
      </c>
      <c r="V318" s="4" t="str">
        <f t="shared" si="128"/>
        <v/>
      </c>
      <c r="W318" s="4" t="str">
        <f t="shared" si="128"/>
        <v/>
      </c>
      <c r="X318" s="4" t="str">
        <f t="shared" si="128"/>
        <v/>
      </c>
      <c r="Y318" s="4" t="str">
        <f t="shared" si="128"/>
        <v/>
      </c>
      <c r="Z318" s="4" t="str">
        <f t="shared" si="128"/>
        <v/>
      </c>
      <c r="AA318" s="4" t="str">
        <f t="shared" si="128"/>
        <v/>
      </c>
      <c r="AB318" s="4" t="str">
        <f t="shared" si="128"/>
        <v/>
      </c>
      <c r="AC318" s="4" t="str">
        <f t="shared" si="128"/>
        <v/>
      </c>
      <c r="AD318" s="4" t="str">
        <f t="shared" si="128"/>
        <v/>
      </c>
      <c r="AE318" s="4" t="str">
        <f t="shared" si="128"/>
        <v/>
      </c>
      <c r="AF318" s="4" t="str">
        <f t="shared" si="128"/>
        <v/>
      </c>
      <c r="AG318" s="4" t="str">
        <f t="shared" si="128"/>
        <v/>
      </c>
      <c r="AH318" s="4" t="str">
        <f t="shared" si="128"/>
        <v/>
      </c>
      <c r="AI318" s="4" t="str">
        <f t="shared" si="128"/>
        <v/>
      </c>
      <c r="AJ318" s="4" t="str">
        <f t="shared" si="128"/>
        <v/>
      </c>
      <c r="AK318" s="4" t="str">
        <f t="shared" si="128"/>
        <v/>
      </c>
      <c r="AL318" s="4" t="str">
        <f t="shared" si="128"/>
        <v/>
      </c>
      <c r="AM318" s="4" t="str">
        <f t="shared" si="128"/>
        <v/>
      </c>
      <c r="AN318" s="4" t="str">
        <f t="shared" si="128"/>
        <v/>
      </c>
      <c r="AO318" s="4" t="str">
        <f t="shared" si="128"/>
        <v/>
      </c>
      <c r="AP318" s="4" t="str">
        <f t="shared" si="128"/>
        <v/>
      </c>
      <c r="AQ318" s="4" t="str">
        <f t="shared" si="128"/>
        <v/>
      </c>
      <c r="AR318" s="4" t="str">
        <f t="shared" si="128"/>
        <v/>
      </c>
      <c r="AS318" s="4" t="str">
        <f t="shared" si="128"/>
        <v/>
      </c>
      <c r="AT318" s="4" t="str">
        <f t="shared" si="128"/>
        <v/>
      </c>
      <c r="AU318" s="4" t="str">
        <f t="shared" si="128"/>
        <v/>
      </c>
      <c r="AV318" s="4" t="str">
        <f t="shared" si="128"/>
        <v/>
      </c>
      <c r="AW318" s="4" t="str">
        <f t="shared" si="128"/>
        <v/>
      </c>
      <c r="AX318" s="4" t="str">
        <f t="shared" si="128"/>
        <v/>
      </c>
      <c r="AY318" s="4">
        <f t="shared" si="128"/>
        <v>31752</v>
      </c>
      <c r="AZ318" s="4" t="str">
        <f t="shared" si="128"/>
        <v/>
      </c>
      <c r="BA318" s="4" t="str">
        <f t="shared" si="128"/>
        <v/>
      </c>
      <c r="BB318" s="4" t="str">
        <f t="shared" si="128"/>
        <v/>
      </c>
      <c r="BC318" s="4" t="str">
        <f t="shared" si="128"/>
        <v/>
      </c>
      <c r="BD318" s="4" t="str">
        <f t="shared" si="128"/>
        <v/>
      </c>
      <c r="BE318" s="4" t="str">
        <f t="shared" si="128"/>
        <v/>
      </c>
      <c r="BF318" s="4" t="str">
        <f t="shared" si="128"/>
        <v/>
      </c>
      <c r="BG318" s="4" t="str">
        <f t="shared" si="128"/>
        <v/>
      </c>
      <c r="BH318" s="4" t="str">
        <f t="shared" si="128"/>
        <v/>
      </c>
      <c r="BI318" s="4" t="str">
        <f t="shared" si="128"/>
        <v/>
      </c>
      <c r="BJ318" s="4" t="str">
        <f t="shared" si="128"/>
        <v/>
      </c>
      <c r="BK318" s="4" t="str">
        <f t="shared" si="128"/>
        <v/>
      </c>
      <c r="BL318" s="4" t="str">
        <f t="shared" si="128"/>
        <v/>
      </c>
      <c r="BM318" s="4" t="str">
        <f t="shared" si="128"/>
        <v/>
      </c>
      <c r="BN318" s="4" t="str">
        <f t="shared" si="128"/>
        <v/>
      </c>
      <c r="BO318" s="4" t="str">
        <f t="shared" si="128"/>
        <v/>
      </c>
      <c r="BP318" s="4" t="str">
        <f t="shared" si="128"/>
        <v/>
      </c>
      <c r="BQ318" s="4" t="str">
        <f t="shared" si="128"/>
        <v/>
      </c>
      <c r="BR318" s="4" t="str">
        <f t="shared" si="128"/>
        <v/>
      </c>
      <c r="BS318" s="4" t="str">
        <f t="shared" si="128"/>
        <v/>
      </c>
      <c r="BT318" s="4" t="str">
        <f t="shared" si="128"/>
        <v/>
      </c>
      <c r="BU318" s="4" t="str">
        <f t="shared" si="128"/>
        <v/>
      </c>
      <c r="BV318" s="4" t="str">
        <f t="shared" si="128"/>
        <v/>
      </c>
      <c r="BW318" s="4" t="str">
        <f t="shared" si="128"/>
        <v/>
      </c>
      <c r="BX318" s="4" t="str">
        <f t="shared" si="128"/>
        <v/>
      </c>
      <c r="BY318" s="4" t="str">
        <f t="shared" si="128"/>
        <v/>
      </c>
      <c r="BZ318" s="4" t="str">
        <f t="shared" si="128"/>
        <v/>
      </c>
      <c r="CA318" s="4" t="str">
        <f t="shared" si="128"/>
        <v/>
      </c>
      <c r="CB318" s="4" t="str">
        <f t="shared" si="128"/>
        <v/>
      </c>
      <c r="CC318" s="4" t="str">
        <f t="shared" si="128"/>
        <v/>
      </c>
      <c r="CD318" s="4" t="str">
        <f t="shared" si="128"/>
        <v/>
      </c>
      <c r="CE318" s="4" t="str">
        <f t="shared" si="128"/>
        <v/>
      </c>
      <c r="CF318" s="4" t="str">
        <f t="shared" si="128"/>
        <v/>
      </c>
      <c r="CG318" s="4" t="str">
        <f t="shared" si="128"/>
        <v/>
      </c>
      <c r="CH318" s="4" t="str">
        <f t="shared" si="128"/>
        <v/>
      </c>
      <c r="CI318" s="4" t="str">
        <f t="shared" si="128"/>
        <v/>
      </c>
      <c r="CJ318" s="4" t="str">
        <f t="shared" si="128"/>
        <v/>
      </c>
      <c r="CK318" s="4" t="str">
        <f t="shared" si="128"/>
        <v/>
      </c>
      <c r="CL318" s="4" t="str">
        <f t="shared" si="128"/>
        <v/>
      </c>
      <c r="CM318" s="4" t="str">
        <f t="shared" si="128"/>
        <v/>
      </c>
      <c r="CN318" s="4" t="str">
        <f t="shared" si="128"/>
        <v/>
      </c>
      <c r="CO318" s="4" t="str">
        <f t="shared" si="128"/>
        <v/>
      </c>
      <c r="CP318" s="4" t="str">
        <f t="shared" si="128"/>
        <v/>
      </c>
      <c r="CQ318" s="4" t="str">
        <f t="shared" si="128"/>
        <v/>
      </c>
      <c r="CR318" s="4" t="str">
        <f t="shared" si="128"/>
        <v/>
      </c>
      <c r="CS318" s="4" t="str">
        <f t="shared" si="128"/>
        <v/>
      </c>
      <c r="CT318" s="4" t="str">
        <f t="shared" si="128"/>
        <v/>
      </c>
      <c r="CU318" s="4" t="str">
        <f t="shared" si="128"/>
        <v/>
      </c>
      <c r="CV318" s="4" t="str">
        <f t="shared" si="128"/>
        <v/>
      </c>
      <c r="CW318" s="4" t="str">
        <f t="shared" si="128"/>
        <v/>
      </c>
      <c r="CX318" s="4" t="str">
        <f t="shared" si="128"/>
        <v/>
      </c>
      <c r="CY318" s="4" t="str">
        <f t="shared" si="128"/>
        <v/>
      </c>
      <c r="CZ318" s="4" t="str">
        <f t="shared" si="128"/>
        <v/>
      </c>
      <c r="DA318" s="4" t="str">
        <f t="shared" si="128"/>
        <v/>
      </c>
      <c r="DB318" s="4" t="str">
        <f t="shared" si="128"/>
        <v/>
      </c>
      <c r="DC318" s="4" t="str">
        <f t="shared" si="128"/>
        <v/>
      </c>
      <c r="DD318" s="4" t="str">
        <f t="shared" si="128"/>
        <v/>
      </c>
      <c r="DE318" s="4" t="str">
        <f t="shared" si="128"/>
        <v/>
      </c>
      <c r="DF318" s="4" t="str">
        <f t="shared" si="128"/>
        <v/>
      </c>
    </row>
    <row r="319">
      <c r="A319" s="3" t="s">
        <v>320</v>
      </c>
      <c r="B319" s="2">
        <v>312.0</v>
      </c>
      <c r="C319" s="4">
        <f t="shared" si="2"/>
        <v>62</v>
      </c>
      <c r="D319" s="4">
        <f t="shared" si="3"/>
        <v>2</v>
      </c>
      <c r="E319" s="4">
        <f>IFERROR(__xludf.DUMMYFUNCTION("SPLIT(A319,"" "")"),30.0)</f>
        <v>30</v>
      </c>
      <c r="F319" s="4">
        <f>IFERROR(__xludf.DUMMYFUNCTION("""COMPUTED_VALUE"""),34.0)</f>
        <v>34</v>
      </c>
      <c r="G319" s="4">
        <f>IFERROR(__xludf.DUMMYFUNCTION("""COMPUTED_VALUE"""),54.0)</f>
        <v>54</v>
      </c>
      <c r="H319" s="4">
        <f>IFERROR(__xludf.DUMMYFUNCTION("""COMPUTED_VALUE"""),16.0)</f>
        <v>16</v>
      </c>
      <c r="I319" s="4">
        <f>IFERROR(__xludf.DUMMYFUNCTION("""COMPUTED_VALUE"""),92.0)</f>
        <v>92</v>
      </c>
      <c r="K319" s="6"/>
    </row>
    <row r="320">
      <c r="A320" s="3" t="s">
        <v>321</v>
      </c>
      <c r="B320" s="2">
        <v>313.0</v>
      </c>
      <c r="C320" s="4">
        <f t="shared" si="2"/>
        <v>62</v>
      </c>
      <c r="D320" s="4">
        <f t="shared" si="3"/>
        <v>3</v>
      </c>
      <c r="E320" s="4">
        <f>IFERROR(__xludf.DUMMYFUNCTION("SPLIT(A320,"" "")"),0.0)</f>
        <v>0</v>
      </c>
      <c r="F320" s="4">
        <f>IFERROR(__xludf.DUMMYFUNCTION("""COMPUTED_VALUE"""),89.0)</f>
        <v>89</v>
      </c>
      <c r="G320" s="4">
        <f>IFERROR(__xludf.DUMMYFUNCTION("""COMPUTED_VALUE"""),70.0)</f>
        <v>70</v>
      </c>
      <c r="H320" s="4">
        <f>IFERROR(__xludf.DUMMYFUNCTION("""COMPUTED_VALUE"""),68.0)</f>
        <v>68</v>
      </c>
      <c r="I320" s="4">
        <f>IFERROR(__xludf.DUMMYFUNCTION("""COMPUTED_VALUE"""),57.0)</f>
        <v>57</v>
      </c>
    </row>
    <row r="321">
      <c r="A321" s="3" t="s">
        <v>322</v>
      </c>
      <c r="B321" s="2">
        <v>314.0</v>
      </c>
      <c r="C321" s="4">
        <f t="shared" si="2"/>
        <v>62</v>
      </c>
      <c r="D321" s="4">
        <f t="shared" si="3"/>
        <v>4</v>
      </c>
      <c r="E321" s="4">
        <f>IFERROR(__xludf.DUMMYFUNCTION("SPLIT(A321,"" "")"),7.0)</f>
        <v>7</v>
      </c>
      <c r="F321" s="4">
        <f>IFERROR(__xludf.DUMMYFUNCTION("""COMPUTED_VALUE"""),74.0)</f>
        <v>74</v>
      </c>
      <c r="G321" s="4">
        <f>IFERROR(__xludf.DUMMYFUNCTION("""COMPUTED_VALUE"""),10.0)</f>
        <v>10</v>
      </c>
      <c r="H321" s="4">
        <f>IFERROR(__xludf.DUMMYFUNCTION("""COMPUTED_VALUE"""),86.0)</f>
        <v>86</v>
      </c>
      <c r="I321" s="4">
        <f>IFERROR(__xludf.DUMMYFUNCTION("""COMPUTED_VALUE"""),97.0)</f>
        <v>97</v>
      </c>
    </row>
    <row r="322">
      <c r="A322" s="3" t="s">
        <v>323</v>
      </c>
      <c r="B322" s="2">
        <v>315.0</v>
      </c>
      <c r="C322" s="4">
        <f t="shared" si="2"/>
        <v>63</v>
      </c>
      <c r="D322" s="4">
        <f t="shared" si="3"/>
        <v>0</v>
      </c>
      <c r="E322" s="4">
        <f>IFERROR(__xludf.DUMMYFUNCTION("SPLIT(A322,"" "")"),25.0)</f>
        <v>25</v>
      </c>
      <c r="F322" s="4">
        <f>IFERROR(__xludf.DUMMYFUNCTION("""COMPUTED_VALUE"""),91.0)</f>
        <v>91</v>
      </c>
      <c r="G322" s="4">
        <f>IFERROR(__xludf.DUMMYFUNCTION("""COMPUTED_VALUE"""),46.0)</f>
        <v>46</v>
      </c>
      <c r="H322" s="4">
        <f>IFERROR(__xludf.DUMMYFUNCTION("""COMPUTED_VALUE"""),84.0)</f>
        <v>84</v>
      </c>
      <c r="I322" s="4">
        <f>IFERROR(__xludf.DUMMYFUNCTION("""COMPUTED_VALUE"""),66.0)</f>
        <v>66</v>
      </c>
      <c r="K322" s="5" t="b">
        <f>BINGO(E322:I326,$K$6)</f>
        <v>0</v>
      </c>
      <c r="L322" s="5" t="b">
        <f t="shared" ref="L322:DF322" si="129">OR(K322, BINGO($E322:$I326,$K$6:L$6))</f>
        <v>0</v>
      </c>
      <c r="M322" s="5" t="b">
        <f t="shared" si="129"/>
        <v>0</v>
      </c>
      <c r="N322" s="5" t="b">
        <f t="shared" si="129"/>
        <v>0</v>
      </c>
      <c r="O322" s="5" t="b">
        <f t="shared" si="129"/>
        <v>0</v>
      </c>
      <c r="P322" s="5" t="b">
        <f t="shared" si="129"/>
        <v>0</v>
      </c>
      <c r="Q322" s="5" t="b">
        <f t="shared" si="129"/>
        <v>0</v>
      </c>
      <c r="R322" s="5" t="b">
        <f t="shared" si="129"/>
        <v>0</v>
      </c>
      <c r="S322" s="5" t="b">
        <f t="shared" si="129"/>
        <v>0</v>
      </c>
      <c r="T322" s="5" t="b">
        <f t="shared" si="129"/>
        <v>0</v>
      </c>
      <c r="U322" s="5" t="b">
        <f t="shared" si="129"/>
        <v>0</v>
      </c>
      <c r="V322" s="5" t="b">
        <f t="shared" si="129"/>
        <v>0</v>
      </c>
      <c r="W322" s="5" t="b">
        <f t="shared" si="129"/>
        <v>0</v>
      </c>
      <c r="X322" s="5" t="b">
        <f t="shared" si="129"/>
        <v>0</v>
      </c>
      <c r="Y322" s="5" t="b">
        <f t="shared" si="129"/>
        <v>0</v>
      </c>
      <c r="Z322" s="5" t="b">
        <f t="shared" si="129"/>
        <v>0</v>
      </c>
      <c r="AA322" s="5" t="b">
        <f t="shared" si="129"/>
        <v>0</v>
      </c>
      <c r="AB322" s="5" t="b">
        <f t="shared" si="129"/>
        <v>0</v>
      </c>
      <c r="AC322" s="5" t="b">
        <f t="shared" si="129"/>
        <v>0</v>
      </c>
      <c r="AD322" s="5" t="b">
        <f t="shared" si="129"/>
        <v>0</v>
      </c>
      <c r="AE322" s="5" t="b">
        <f t="shared" si="129"/>
        <v>0</v>
      </c>
      <c r="AF322" s="5" t="b">
        <f t="shared" si="129"/>
        <v>0</v>
      </c>
      <c r="AG322" s="5" t="b">
        <f t="shared" si="129"/>
        <v>0</v>
      </c>
      <c r="AH322" s="5" t="b">
        <f t="shared" si="129"/>
        <v>0</v>
      </c>
      <c r="AI322" s="5" t="b">
        <f t="shared" si="129"/>
        <v>0</v>
      </c>
      <c r="AJ322" s="5" t="b">
        <f t="shared" si="129"/>
        <v>0</v>
      </c>
      <c r="AK322" s="5" t="b">
        <f t="shared" si="129"/>
        <v>0</v>
      </c>
      <c r="AL322" s="5" t="b">
        <f t="shared" si="129"/>
        <v>0</v>
      </c>
      <c r="AM322" s="5" t="b">
        <f t="shared" si="129"/>
        <v>0</v>
      </c>
      <c r="AN322" s="5" t="b">
        <f t="shared" si="129"/>
        <v>0</v>
      </c>
      <c r="AO322" s="5" t="b">
        <f t="shared" si="129"/>
        <v>0</v>
      </c>
      <c r="AP322" s="5" t="b">
        <f t="shared" si="129"/>
        <v>0</v>
      </c>
      <c r="AQ322" s="5" t="b">
        <f t="shared" si="129"/>
        <v>0</v>
      </c>
      <c r="AR322" s="5" t="b">
        <f t="shared" si="129"/>
        <v>0</v>
      </c>
      <c r="AS322" s="5" t="b">
        <f t="shared" si="129"/>
        <v>0</v>
      </c>
      <c r="AT322" s="5" t="b">
        <f t="shared" si="129"/>
        <v>0</v>
      </c>
      <c r="AU322" s="5" t="b">
        <f t="shared" si="129"/>
        <v>0</v>
      </c>
      <c r="AV322" s="5" t="b">
        <f t="shared" si="129"/>
        <v>0</v>
      </c>
      <c r="AW322" s="5" t="b">
        <f t="shared" si="129"/>
        <v>0</v>
      </c>
      <c r="AX322" s="5" t="b">
        <f t="shared" si="129"/>
        <v>0</v>
      </c>
      <c r="AY322" s="5" t="b">
        <f t="shared" si="129"/>
        <v>0</v>
      </c>
      <c r="AZ322" s="5" t="b">
        <f t="shared" si="129"/>
        <v>0</v>
      </c>
      <c r="BA322" s="5" t="b">
        <f t="shared" si="129"/>
        <v>0</v>
      </c>
      <c r="BB322" s="5" t="b">
        <f t="shared" si="129"/>
        <v>0</v>
      </c>
      <c r="BC322" s="5" t="b">
        <f t="shared" si="129"/>
        <v>0</v>
      </c>
      <c r="BD322" s="5" t="b">
        <f t="shared" si="129"/>
        <v>0</v>
      </c>
      <c r="BE322" s="5" t="b">
        <f t="shared" si="129"/>
        <v>0</v>
      </c>
      <c r="BF322" s="5" t="b">
        <f t="shared" si="129"/>
        <v>0</v>
      </c>
      <c r="BG322" s="5" t="b">
        <f t="shared" si="129"/>
        <v>0</v>
      </c>
      <c r="BH322" s="5" t="b">
        <f t="shared" si="129"/>
        <v>0</v>
      </c>
      <c r="BI322" s="5" t="b">
        <f t="shared" si="129"/>
        <v>0</v>
      </c>
      <c r="BJ322" s="5" t="b">
        <f t="shared" si="129"/>
        <v>0</v>
      </c>
      <c r="BK322" s="5" t="b">
        <f t="shared" si="129"/>
        <v>0</v>
      </c>
      <c r="BL322" s="5" t="b">
        <f t="shared" si="129"/>
        <v>0</v>
      </c>
      <c r="BM322" s="5" t="b">
        <f t="shared" si="129"/>
        <v>0</v>
      </c>
      <c r="BN322" s="5" t="b">
        <f t="shared" si="129"/>
        <v>0</v>
      </c>
      <c r="BO322" s="5" t="b">
        <f t="shared" si="129"/>
        <v>0</v>
      </c>
      <c r="BP322" s="5" t="b">
        <f t="shared" si="129"/>
        <v>0</v>
      </c>
      <c r="BQ322" s="5" t="b">
        <f t="shared" si="129"/>
        <v>0</v>
      </c>
      <c r="BR322" s="5" t="b">
        <f t="shared" si="129"/>
        <v>0</v>
      </c>
      <c r="BS322" s="5" t="b">
        <f t="shared" si="129"/>
        <v>0</v>
      </c>
      <c r="BT322" s="5" t="b">
        <f t="shared" si="129"/>
        <v>0</v>
      </c>
      <c r="BU322" s="5" t="b">
        <f t="shared" si="129"/>
        <v>0</v>
      </c>
      <c r="BV322" s="5" t="b">
        <f t="shared" si="129"/>
        <v>0</v>
      </c>
      <c r="BW322" s="5" t="b">
        <f t="shared" si="129"/>
        <v>0</v>
      </c>
      <c r="BX322" s="5" t="b">
        <f t="shared" si="129"/>
        <v>0</v>
      </c>
      <c r="BY322" s="5" t="b">
        <f t="shared" si="129"/>
        <v>0</v>
      </c>
      <c r="BZ322" s="5" t="b">
        <f t="shared" si="129"/>
        <v>0</v>
      </c>
      <c r="CA322" s="5" t="b">
        <f t="shared" si="129"/>
        <v>1</v>
      </c>
      <c r="CB322" s="5" t="b">
        <f t="shared" si="129"/>
        <v>1</v>
      </c>
      <c r="CC322" s="5" t="b">
        <f t="shared" si="129"/>
        <v>1</v>
      </c>
      <c r="CD322" s="5" t="b">
        <f t="shared" si="129"/>
        <v>1</v>
      </c>
      <c r="CE322" s="5" t="b">
        <f t="shared" si="129"/>
        <v>1</v>
      </c>
      <c r="CF322" s="5" t="b">
        <f t="shared" si="129"/>
        <v>1</v>
      </c>
      <c r="CG322" s="5" t="b">
        <f t="shared" si="129"/>
        <v>1</v>
      </c>
      <c r="CH322" s="5" t="b">
        <f t="shared" si="129"/>
        <v>1</v>
      </c>
      <c r="CI322" s="5" t="b">
        <f t="shared" si="129"/>
        <v>1</v>
      </c>
      <c r="CJ322" s="5" t="b">
        <f t="shared" si="129"/>
        <v>1</v>
      </c>
      <c r="CK322" s="5" t="b">
        <f t="shared" si="129"/>
        <v>1</v>
      </c>
      <c r="CL322" s="5" t="b">
        <f t="shared" si="129"/>
        <v>1</v>
      </c>
      <c r="CM322" s="5" t="b">
        <f t="shared" si="129"/>
        <v>1</v>
      </c>
      <c r="CN322" s="5" t="b">
        <f t="shared" si="129"/>
        <v>1</v>
      </c>
      <c r="CO322" s="5" t="b">
        <f t="shared" si="129"/>
        <v>1</v>
      </c>
      <c r="CP322" s="5" t="b">
        <f t="shared" si="129"/>
        <v>1</v>
      </c>
      <c r="CQ322" s="5" t="b">
        <f t="shared" si="129"/>
        <v>1</v>
      </c>
      <c r="CR322" s="5" t="b">
        <f t="shared" si="129"/>
        <v>1</v>
      </c>
      <c r="CS322" s="5" t="b">
        <f t="shared" si="129"/>
        <v>1</v>
      </c>
      <c r="CT322" s="5" t="b">
        <f t="shared" si="129"/>
        <v>1</v>
      </c>
      <c r="CU322" s="5" t="b">
        <f t="shared" si="129"/>
        <v>1</v>
      </c>
      <c r="CV322" s="5" t="b">
        <f t="shared" si="129"/>
        <v>1</v>
      </c>
      <c r="CW322" s="5" t="b">
        <f t="shared" si="129"/>
        <v>1</v>
      </c>
      <c r="CX322" s="5" t="b">
        <f t="shared" si="129"/>
        <v>1</v>
      </c>
      <c r="CY322" s="5" t="b">
        <f t="shared" si="129"/>
        <v>1</v>
      </c>
      <c r="CZ322" s="5" t="b">
        <f t="shared" si="129"/>
        <v>1</v>
      </c>
      <c r="DA322" s="5" t="b">
        <f t="shared" si="129"/>
        <v>1</v>
      </c>
      <c r="DB322" s="5" t="b">
        <f t="shared" si="129"/>
        <v>1</v>
      </c>
      <c r="DC322" s="5" t="b">
        <f t="shared" si="129"/>
        <v>1</v>
      </c>
      <c r="DD322" s="5" t="b">
        <f t="shared" si="129"/>
        <v>1</v>
      </c>
      <c r="DE322" s="5" t="b">
        <f t="shared" si="129"/>
        <v>1</v>
      </c>
      <c r="DF322" s="5" t="b">
        <f t="shared" si="129"/>
        <v>1</v>
      </c>
    </row>
    <row r="323">
      <c r="A323" s="3" t="s">
        <v>324</v>
      </c>
      <c r="B323" s="2">
        <v>316.0</v>
      </c>
      <c r="C323" s="4">
        <f t="shared" si="2"/>
        <v>63</v>
      </c>
      <c r="D323" s="4">
        <f t="shared" si="3"/>
        <v>1</v>
      </c>
      <c r="E323" s="4">
        <f>IFERROR(__xludf.DUMMYFUNCTION("SPLIT(A323,"" "")"),44.0)</f>
        <v>44</v>
      </c>
      <c r="F323" s="4">
        <f>IFERROR(__xludf.DUMMYFUNCTION("""COMPUTED_VALUE"""),50.0)</f>
        <v>50</v>
      </c>
      <c r="G323" s="4">
        <f>IFERROR(__xludf.DUMMYFUNCTION("""COMPUTED_VALUE"""),40.0)</f>
        <v>40</v>
      </c>
      <c r="H323" s="4">
        <f>IFERROR(__xludf.DUMMYFUNCTION("""COMPUTED_VALUE"""),10.0)</f>
        <v>10</v>
      </c>
      <c r="I323" s="4">
        <f>IFERROR(__xludf.DUMMYFUNCTION("""COMPUTED_VALUE"""),67.0)</f>
        <v>67</v>
      </c>
      <c r="K323" s="4" t="str">
        <f>IF(K322,SUMOFUNMARKED(E322:I326,$K$6)*LASTCALLED($K$6),)</f>
        <v/>
      </c>
      <c r="L323" s="4" t="str">
        <f t="shared" ref="L323:DF323" si="130">IF(AND(L322,NOT(K322)),SUMOFUNMARKED($E322:$I326,$K$6:L$6)*LASTCALLED($K$6:L$6),)</f>
        <v/>
      </c>
      <c r="M323" s="4" t="str">
        <f t="shared" si="130"/>
        <v/>
      </c>
      <c r="N323" s="4" t="str">
        <f t="shared" si="130"/>
        <v/>
      </c>
      <c r="O323" s="4" t="str">
        <f t="shared" si="130"/>
        <v/>
      </c>
      <c r="P323" s="4" t="str">
        <f t="shared" si="130"/>
        <v/>
      </c>
      <c r="Q323" s="4" t="str">
        <f t="shared" si="130"/>
        <v/>
      </c>
      <c r="R323" s="4" t="str">
        <f t="shared" si="130"/>
        <v/>
      </c>
      <c r="S323" s="4" t="str">
        <f t="shared" si="130"/>
        <v/>
      </c>
      <c r="T323" s="4" t="str">
        <f t="shared" si="130"/>
        <v/>
      </c>
      <c r="U323" s="4" t="str">
        <f t="shared" si="130"/>
        <v/>
      </c>
      <c r="V323" s="4" t="str">
        <f t="shared" si="130"/>
        <v/>
      </c>
      <c r="W323" s="4" t="str">
        <f t="shared" si="130"/>
        <v/>
      </c>
      <c r="X323" s="4" t="str">
        <f t="shared" si="130"/>
        <v/>
      </c>
      <c r="Y323" s="4" t="str">
        <f t="shared" si="130"/>
        <v/>
      </c>
      <c r="Z323" s="4" t="str">
        <f t="shared" si="130"/>
        <v/>
      </c>
      <c r="AA323" s="4" t="str">
        <f t="shared" si="130"/>
        <v/>
      </c>
      <c r="AB323" s="4" t="str">
        <f t="shared" si="130"/>
        <v/>
      </c>
      <c r="AC323" s="4" t="str">
        <f t="shared" si="130"/>
        <v/>
      </c>
      <c r="AD323" s="4" t="str">
        <f t="shared" si="130"/>
        <v/>
      </c>
      <c r="AE323" s="4" t="str">
        <f t="shared" si="130"/>
        <v/>
      </c>
      <c r="AF323" s="4" t="str">
        <f t="shared" si="130"/>
        <v/>
      </c>
      <c r="AG323" s="4" t="str">
        <f t="shared" si="130"/>
        <v/>
      </c>
      <c r="AH323" s="4" t="str">
        <f t="shared" si="130"/>
        <v/>
      </c>
      <c r="AI323" s="4" t="str">
        <f t="shared" si="130"/>
        <v/>
      </c>
      <c r="AJ323" s="4" t="str">
        <f t="shared" si="130"/>
        <v/>
      </c>
      <c r="AK323" s="4" t="str">
        <f t="shared" si="130"/>
        <v/>
      </c>
      <c r="AL323" s="4" t="str">
        <f t="shared" si="130"/>
        <v/>
      </c>
      <c r="AM323" s="4" t="str">
        <f t="shared" si="130"/>
        <v/>
      </c>
      <c r="AN323" s="4" t="str">
        <f t="shared" si="130"/>
        <v/>
      </c>
      <c r="AO323" s="4" t="str">
        <f t="shared" si="130"/>
        <v/>
      </c>
      <c r="AP323" s="4" t="str">
        <f t="shared" si="130"/>
        <v/>
      </c>
      <c r="AQ323" s="4" t="str">
        <f t="shared" si="130"/>
        <v/>
      </c>
      <c r="AR323" s="4" t="str">
        <f t="shared" si="130"/>
        <v/>
      </c>
      <c r="AS323" s="4" t="str">
        <f t="shared" si="130"/>
        <v/>
      </c>
      <c r="AT323" s="4" t="str">
        <f t="shared" si="130"/>
        <v/>
      </c>
      <c r="AU323" s="4" t="str">
        <f t="shared" si="130"/>
        <v/>
      </c>
      <c r="AV323" s="4" t="str">
        <f t="shared" si="130"/>
        <v/>
      </c>
      <c r="AW323" s="4" t="str">
        <f t="shared" si="130"/>
        <v/>
      </c>
      <c r="AX323" s="4" t="str">
        <f t="shared" si="130"/>
        <v/>
      </c>
      <c r="AY323" s="4" t="str">
        <f t="shared" si="130"/>
        <v/>
      </c>
      <c r="AZ323" s="4" t="str">
        <f t="shared" si="130"/>
        <v/>
      </c>
      <c r="BA323" s="4" t="str">
        <f t="shared" si="130"/>
        <v/>
      </c>
      <c r="BB323" s="4" t="str">
        <f t="shared" si="130"/>
        <v/>
      </c>
      <c r="BC323" s="4" t="str">
        <f t="shared" si="130"/>
        <v/>
      </c>
      <c r="BD323" s="4" t="str">
        <f t="shared" si="130"/>
        <v/>
      </c>
      <c r="BE323" s="4" t="str">
        <f t="shared" si="130"/>
        <v/>
      </c>
      <c r="BF323" s="4" t="str">
        <f t="shared" si="130"/>
        <v/>
      </c>
      <c r="BG323" s="4" t="str">
        <f t="shared" si="130"/>
        <v/>
      </c>
      <c r="BH323" s="4" t="str">
        <f t="shared" si="130"/>
        <v/>
      </c>
      <c r="BI323" s="4" t="str">
        <f t="shared" si="130"/>
        <v/>
      </c>
      <c r="BJ323" s="4" t="str">
        <f t="shared" si="130"/>
        <v/>
      </c>
      <c r="BK323" s="4" t="str">
        <f t="shared" si="130"/>
        <v/>
      </c>
      <c r="BL323" s="4" t="str">
        <f t="shared" si="130"/>
        <v/>
      </c>
      <c r="BM323" s="4" t="str">
        <f t="shared" si="130"/>
        <v/>
      </c>
      <c r="BN323" s="4" t="str">
        <f t="shared" si="130"/>
        <v/>
      </c>
      <c r="BO323" s="4" t="str">
        <f t="shared" si="130"/>
        <v/>
      </c>
      <c r="BP323" s="4" t="str">
        <f t="shared" si="130"/>
        <v/>
      </c>
      <c r="BQ323" s="4" t="str">
        <f t="shared" si="130"/>
        <v/>
      </c>
      <c r="BR323" s="4" t="str">
        <f t="shared" si="130"/>
        <v/>
      </c>
      <c r="BS323" s="4" t="str">
        <f t="shared" si="130"/>
        <v/>
      </c>
      <c r="BT323" s="4" t="str">
        <f t="shared" si="130"/>
        <v/>
      </c>
      <c r="BU323" s="4" t="str">
        <f t="shared" si="130"/>
        <v/>
      </c>
      <c r="BV323" s="4" t="str">
        <f t="shared" si="130"/>
        <v/>
      </c>
      <c r="BW323" s="4" t="str">
        <f t="shared" si="130"/>
        <v/>
      </c>
      <c r="BX323" s="4" t="str">
        <f t="shared" si="130"/>
        <v/>
      </c>
      <c r="BY323" s="4" t="str">
        <f t="shared" si="130"/>
        <v/>
      </c>
      <c r="BZ323" s="4" t="str">
        <f t="shared" si="130"/>
        <v/>
      </c>
      <c r="CA323" s="4">
        <f t="shared" si="130"/>
        <v>30195</v>
      </c>
      <c r="CB323" s="4" t="str">
        <f t="shared" si="130"/>
        <v/>
      </c>
      <c r="CC323" s="4" t="str">
        <f t="shared" si="130"/>
        <v/>
      </c>
      <c r="CD323" s="4" t="str">
        <f t="shared" si="130"/>
        <v/>
      </c>
      <c r="CE323" s="4" t="str">
        <f t="shared" si="130"/>
        <v/>
      </c>
      <c r="CF323" s="4" t="str">
        <f t="shared" si="130"/>
        <v/>
      </c>
      <c r="CG323" s="4" t="str">
        <f t="shared" si="130"/>
        <v/>
      </c>
      <c r="CH323" s="4" t="str">
        <f t="shared" si="130"/>
        <v/>
      </c>
      <c r="CI323" s="4" t="str">
        <f t="shared" si="130"/>
        <v/>
      </c>
      <c r="CJ323" s="4" t="str">
        <f t="shared" si="130"/>
        <v/>
      </c>
      <c r="CK323" s="4" t="str">
        <f t="shared" si="130"/>
        <v/>
      </c>
      <c r="CL323" s="4" t="str">
        <f t="shared" si="130"/>
        <v/>
      </c>
      <c r="CM323" s="4" t="str">
        <f t="shared" si="130"/>
        <v/>
      </c>
      <c r="CN323" s="4" t="str">
        <f t="shared" si="130"/>
        <v/>
      </c>
      <c r="CO323" s="4" t="str">
        <f t="shared" si="130"/>
        <v/>
      </c>
      <c r="CP323" s="4" t="str">
        <f t="shared" si="130"/>
        <v/>
      </c>
      <c r="CQ323" s="4" t="str">
        <f t="shared" si="130"/>
        <v/>
      </c>
      <c r="CR323" s="4" t="str">
        <f t="shared" si="130"/>
        <v/>
      </c>
      <c r="CS323" s="4" t="str">
        <f t="shared" si="130"/>
        <v/>
      </c>
      <c r="CT323" s="4" t="str">
        <f t="shared" si="130"/>
        <v/>
      </c>
      <c r="CU323" s="4" t="str">
        <f t="shared" si="130"/>
        <v/>
      </c>
      <c r="CV323" s="4" t="str">
        <f t="shared" si="130"/>
        <v/>
      </c>
      <c r="CW323" s="4" t="str">
        <f t="shared" si="130"/>
        <v/>
      </c>
      <c r="CX323" s="4" t="str">
        <f t="shared" si="130"/>
        <v/>
      </c>
      <c r="CY323" s="4" t="str">
        <f t="shared" si="130"/>
        <v/>
      </c>
      <c r="CZ323" s="4" t="str">
        <f t="shared" si="130"/>
        <v/>
      </c>
      <c r="DA323" s="4" t="str">
        <f t="shared" si="130"/>
        <v/>
      </c>
      <c r="DB323" s="4" t="str">
        <f t="shared" si="130"/>
        <v/>
      </c>
      <c r="DC323" s="4" t="str">
        <f t="shared" si="130"/>
        <v/>
      </c>
      <c r="DD323" s="4" t="str">
        <f t="shared" si="130"/>
        <v/>
      </c>
      <c r="DE323" s="4" t="str">
        <f t="shared" si="130"/>
        <v/>
      </c>
      <c r="DF323" s="4" t="str">
        <f t="shared" si="130"/>
        <v/>
      </c>
    </row>
    <row r="324">
      <c r="A324" s="3" t="s">
        <v>325</v>
      </c>
      <c r="B324" s="2">
        <v>317.0</v>
      </c>
      <c r="C324" s="4">
        <f t="shared" si="2"/>
        <v>63</v>
      </c>
      <c r="D324" s="4">
        <f t="shared" si="3"/>
        <v>2</v>
      </c>
      <c r="E324" s="4">
        <f>IFERROR(__xludf.DUMMYFUNCTION("SPLIT(A324,"" "")"),62.0)</f>
        <v>62</v>
      </c>
      <c r="F324" s="4">
        <f>IFERROR(__xludf.DUMMYFUNCTION("""COMPUTED_VALUE"""),77.0)</f>
        <v>77</v>
      </c>
      <c r="G324" s="4">
        <f>IFERROR(__xludf.DUMMYFUNCTION("""COMPUTED_VALUE"""),5.0)</f>
        <v>5</v>
      </c>
      <c r="H324" s="4">
        <f>IFERROR(__xludf.DUMMYFUNCTION("""COMPUTED_VALUE"""),6.0)</f>
        <v>6</v>
      </c>
      <c r="I324" s="4">
        <f>IFERROR(__xludf.DUMMYFUNCTION("""COMPUTED_VALUE"""),43.0)</f>
        <v>43</v>
      </c>
      <c r="K324" s="6"/>
    </row>
    <row r="325">
      <c r="A325" s="3" t="s">
        <v>326</v>
      </c>
      <c r="B325" s="2">
        <v>318.0</v>
      </c>
      <c r="C325" s="4">
        <f t="shared" si="2"/>
        <v>63</v>
      </c>
      <c r="D325" s="4">
        <f t="shared" si="3"/>
        <v>3</v>
      </c>
      <c r="E325" s="4">
        <f>IFERROR(__xludf.DUMMYFUNCTION("SPLIT(A325,"" "")"),63.0)</f>
        <v>63</v>
      </c>
      <c r="F325" s="4">
        <f>IFERROR(__xludf.DUMMYFUNCTION("""COMPUTED_VALUE"""),29.0)</f>
        <v>29</v>
      </c>
      <c r="G325" s="4">
        <f>IFERROR(__xludf.DUMMYFUNCTION("""COMPUTED_VALUE"""),79.0)</f>
        <v>79</v>
      </c>
      <c r="H325" s="4">
        <f>IFERROR(__xludf.DUMMYFUNCTION("""COMPUTED_VALUE"""),51.0)</f>
        <v>51</v>
      </c>
      <c r="I325" s="4">
        <f>IFERROR(__xludf.DUMMYFUNCTION("""COMPUTED_VALUE"""),53.0)</f>
        <v>53</v>
      </c>
    </row>
    <row r="326">
      <c r="A326" s="3" t="s">
        <v>327</v>
      </c>
      <c r="B326" s="2">
        <v>319.0</v>
      </c>
      <c r="C326" s="4">
        <f t="shared" si="2"/>
        <v>63</v>
      </c>
      <c r="D326" s="4">
        <f t="shared" si="3"/>
        <v>4</v>
      </c>
      <c r="E326" s="4">
        <f>IFERROR(__xludf.DUMMYFUNCTION("SPLIT(A326,"" "")"),70.0)</f>
        <v>70</v>
      </c>
      <c r="F326" s="4">
        <f>IFERROR(__xludf.DUMMYFUNCTION("""COMPUTED_VALUE"""),69.0)</f>
        <v>69</v>
      </c>
      <c r="G326" s="4">
        <f>IFERROR(__xludf.DUMMYFUNCTION("""COMPUTED_VALUE"""),61.0)</f>
        <v>61</v>
      </c>
      <c r="H326" s="4">
        <f>IFERROR(__xludf.DUMMYFUNCTION("""COMPUTED_VALUE"""),80.0)</f>
        <v>80</v>
      </c>
      <c r="I326" s="4">
        <f>IFERROR(__xludf.DUMMYFUNCTION("""COMPUTED_VALUE"""),54.0)</f>
        <v>54</v>
      </c>
    </row>
    <row r="327">
      <c r="A327" s="3" t="s">
        <v>328</v>
      </c>
      <c r="B327" s="2">
        <v>320.0</v>
      </c>
      <c r="C327" s="4">
        <f t="shared" si="2"/>
        <v>64</v>
      </c>
      <c r="D327" s="4">
        <f t="shared" si="3"/>
        <v>0</v>
      </c>
      <c r="E327" s="4">
        <f>IFERROR(__xludf.DUMMYFUNCTION("SPLIT(A327,"" "")"),19.0)</f>
        <v>19</v>
      </c>
      <c r="F327" s="4">
        <f>IFERROR(__xludf.DUMMYFUNCTION("""COMPUTED_VALUE"""),11.0)</f>
        <v>11</v>
      </c>
      <c r="G327" s="4">
        <f>IFERROR(__xludf.DUMMYFUNCTION("""COMPUTED_VALUE"""),24.0)</f>
        <v>24</v>
      </c>
      <c r="H327" s="4">
        <f>IFERROR(__xludf.DUMMYFUNCTION("""COMPUTED_VALUE"""),9.0)</f>
        <v>9</v>
      </c>
      <c r="I327" s="4">
        <f>IFERROR(__xludf.DUMMYFUNCTION("""COMPUTED_VALUE"""),93.0)</f>
        <v>93</v>
      </c>
      <c r="K327" s="5" t="b">
        <f>BINGO(E327:I331,$K$6)</f>
        <v>0</v>
      </c>
      <c r="L327" s="5" t="b">
        <f t="shared" ref="L327:DF327" si="131">OR(K327, BINGO($E327:$I331,$K$6:L$6))</f>
        <v>0</v>
      </c>
      <c r="M327" s="5" t="b">
        <f t="shared" si="131"/>
        <v>0</v>
      </c>
      <c r="N327" s="5" t="b">
        <f t="shared" si="131"/>
        <v>0</v>
      </c>
      <c r="O327" s="5" t="b">
        <f t="shared" si="131"/>
        <v>0</v>
      </c>
      <c r="P327" s="5" t="b">
        <f t="shared" si="131"/>
        <v>0</v>
      </c>
      <c r="Q327" s="5" t="b">
        <f t="shared" si="131"/>
        <v>0</v>
      </c>
      <c r="R327" s="5" t="b">
        <f t="shared" si="131"/>
        <v>0</v>
      </c>
      <c r="S327" s="5" t="b">
        <f t="shared" si="131"/>
        <v>0</v>
      </c>
      <c r="T327" s="5" t="b">
        <f t="shared" si="131"/>
        <v>0</v>
      </c>
      <c r="U327" s="5" t="b">
        <f t="shared" si="131"/>
        <v>0</v>
      </c>
      <c r="V327" s="5" t="b">
        <f t="shared" si="131"/>
        <v>0</v>
      </c>
      <c r="W327" s="5" t="b">
        <f t="shared" si="131"/>
        <v>0</v>
      </c>
      <c r="X327" s="5" t="b">
        <f t="shared" si="131"/>
        <v>0</v>
      </c>
      <c r="Y327" s="5" t="b">
        <f t="shared" si="131"/>
        <v>0</v>
      </c>
      <c r="Z327" s="5" t="b">
        <f t="shared" si="131"/>
        <v>0</v>
      </c>
      <c r="AA327" s="5" t="b">
        <f t="shared" si="131"/>
        <v>0</v>
      </c>
      <c r="AB327" s="5" t="b">
        <f t="shared" si="131"/>
        <v>0</v>
      </c>
      <c r="AC327" s="5" t="b">
        <f t="shared" si="131"/>
        <v>0</v>
      </c>
      <c r="AD327" s="5" t="b">
        <f t="shared" si="131"/>
        <v>0</v>
      </c>
      <c r="AE327" s="5" t="b">
        <f t="shared" si="131"/>
        <v>0</v>
      </c>
      <c r="AF327" s="5" t="b">
        <f t="shared" si="131"/>
        <v>0</v>
      </c>
      <c r="AG327" s="5" t="b">
        <f t="shared" si="131"/>
        <v>0</v>
      </c>
      <c r="AH327" s="5" t="b">
        <f t="shared" si="131"/>
        <v>0</v>
      </c>
      <c r="AI327" s="5" t="b">
        <f t="shared" si="131"/>
        <v>0</v>
      </c>
      <c r="AJ327" s="5" t="b">
        <f t="shared" si="131"/>
        <v>0</v>
      </c>
      <c r="AK327" s="5" t="b">
        <f t="shared" si="131"/>
        <v>0</v>
      </c>
      <c r="AL327" s="5" t="b">
        <f t="shared" si="131"/>
        <v>0</v>
      </c>
      <c r="AM327" s="5" t="b">
        <f t="shared" si="131"/>
        <v>0</v>
      </c>
      <c r="AN327" s="5" t="b">
        <f t="shared" si="131"/>
        <v>0</v>
      </c>
      <c r="AO327" s="5" t="b">
        <f t="shared" si="131"/>
        <v>0</v>
      </c>
      <c r="AP327" s="5" t="b">
        <f t="shared" si="131"/>
        <v>0</v>
      </c>
      <c r="AQ327" s="5" t="b">
        <f t="shared" si="131"/>
        <v>0</v>
      </c>
      <c r="AR327" s="5" t="b">
        <f t="shared" si="131"/>
        <v>0</v>
      </c>
      <c r="AS327" s="5" t="b">
        <f t="shared" si="131"/>
        <v>0</v>
      </c>
      <c r="AT327" s="5" t="b">
        <f t="shared" si="131"/>
        <v>0</v>
      </c>
      <c r="AU327" s="5" t="b">
        <f t="shared" si="131"/>
        <v>0</v>
      </c>
      <c r="AV327" s="5" t="b">
        <f t="shared" si="131"/>
        <v>0</v>
      </c>
      <c r="AW327" s="5" t="b">
        <f t="shared" si="131"/>
        <v>0</v>
      </c>
      <c r="AX327" s="5" t="b">
        <f t="shared" si="131"/>
        <v>0</v>
      </c>
      <c r="AY327" s="5" t="b">
        <f t="shared" si="131"/>
        <v>0</v>
      </c>
      <c r="AZ327" s="5" t="b">
        <f t="shared" si="131"/>
        <v>0</v>
      </c>
      <c r="BA327" s="5" t="b">
        <f t="shared" si="131"/>
        <v>0</v>
      </c>
      <c r="BB327" s="5" t="b">
        <f t="shared" si="131"/>
        <v>0</v>
      </c>
      <c r="BC327" s="5" t="b">
        <f t="shared" si="131"/>
        <v>0</v>
      </c>
      <c r="BD327" s="5" t="b">
        <f t="shared" si="131"/>
        <v>0</v>
      </c>
      <c r="BE327" s="5" t="b">
        <f t="shared" si="131"/>
        <v>0</v>
      </c>
      <c r="BF327" s="5" t="b">
        <f t="shared" si="131"/>
        <v>0</v>
      </c>
      <c r="BG327" s="5" t="b">
        <f t="shared" si="131"/>
        <v>0</v>
      </c>
      <c r="BH327" s="5" t="b">
        <f t="shared" si="131"/>
        <v>0</v>
      </c>
      <c r="BI327" s="5" t="b">
        <f t="shared" si="131"/>
        <v>1</v>
      </c>
      <c r="BJ327" s="5" t="b">
        <f t="shared" si="131"/>
        <v>1</v>
      </c>
      <c r="BK327" s="5" t="b">
        <f t="shared" si="131"/>
        <v>1</v>
      </c>
      <c r="BL327" s="5" t="b">
        <f t="shared" si="131"/>
        <v>1</v>
      </c>
      <c r="BM327" s="5" t="b">
        <f t="shared" si="131"/>
        <v>1</v>
      </c>
      <c r="BN327" s="5" t="b">
        <f t="shared" si="131"/>
        <v>1</v>
      </c>
      <c r="BO327" s="5" t="b">
        <f t="shared" si="131"/>
        <v>1</v>
      </c>
      <c r="BP327" s="5" t="b">
        <f t="shared" si="131"/>
        <v>1</v>
      </c>
      <c r="BQ327" s="5" t="b">
        <f t="shared" si="131"/>
        <v>1</v>
      </c>
      <c r="BR327" s="5" t="b">
        <f t="shared" si="131"/>
        <v>1</v>
      </c>
      <c r="BS327" s="5" t="b">
        <f t="shared" si="131"/>
        <v>1</v>
      </c>
      <c r="BT327" s="5" t="b">
        <f t="shared" si="131"/>
        <v>1</v>
      </c>
      <c r="BU327" s="5" t="b">
        <f t="shared" si="131"/>
        <v>1</v>
      </c>
      <c r="BV327" s="5" t="b">
        <f t="shared" si="131"/>
        <v>1</v>
      </c>
      <c r="BW327" s="5" t="b">
        <f t="shared" si="131"/>
        <v>1</v>
      </c>
      <c r="BX327" s="5" t="b">
        <f t="shared" si="131"/>
        <v>1</v>
      </c>
      <c r="BY327" s="5" t="b">
        <f t="shared" si="131"/>
        <v>1</v>
      </c>
      <c r="BZ327" s="5" t="b">
        <f t="shared" si="131"/>
        <v>1</v>
      </c>
      <c r="CA327" s="5" t="b">
        <f t="shared" si="131"/>
        <v>1</v>
      </c>
      <c r="CB327" s="5" t="b">
        <f t="shared" si="131"/>
        <v>1</v>
      </c>
      <c r="CC327" s="5" t="b">
        <f t="shared" si="131"/>
        <v>1</v>
      </c>
      <c r="CD327" s="5" t="b">
        <f t="shared" si="131"/>
        <v>1</v>
      </c>
      <c r="CE327" s="5" t="b">
        <f t="shared" si="131"/>
        <v>1</v>
      </c>
      <c r="CF327" s="5" t="b">
        <f t="shared" si="131"/>
        <v>1</v>
      </c>
      <c r="CG327" s="5" t="b">
        <f t="shared" si="131"/>
        <v>1</v>
      </c>
      <c r="CH327" s="5" t="b">
        <f t="shared" si="131"/>
        <v>1</v>
      </c>
      <c r="CI327" s="5" t="b">
        <f t="shared" si="131"/>
        <v>1</v>
      </c>
      <c r="CJ327" s="5" t="b">
        <f t="shared" si="131"/>
        <v>1</v>
      </c>
      <c r="CK327" s="5" t="b">
        <f t="shared" si="131"/>
        <v>1</v>
      </c>
      <c r="CL327" s="5" t="b">
        <f t="shared" si="131"/>
        <v>1</v>
      </c>
      <c r="CM327" s="5" t="b">
        <f t="shared" si="131"/>
        <v>1</v>
      </c>
      <c r="CN327" s="5" t="b">
        <f t="shared" si="131"/>
        <v>1</v>
      </c>
      <c r="CO327" s="5" t="b">
        <f t="shared" si="131"/>
        <v>1</v>
      </c>
      <c r="CP327" s="5" t="b">
        <f t="shared" si="131"/>
        <v>1</v>
      </c>
      <c r="CQ327" s="5" t="b">
        <f t="shared" si="131"/>
        <v>1</v>
      </c>
      <c r="CR327" s="5" t="b">
        <f t="shared" si="131"/>
        <v>1</v>
      </c>
      <c r="CS327" s="5" t="b">
        <f t="shared" si="131"/>
        <v>1</v>
      </c>
      <c r="CT327" s="5" t="b">
        <f t="shared" si="131"/>
        <v>1</v>
      </c>
      <c r="CU327" s="5" t="b">
        <f t="shared" si="131"/>
        <v>1</v>
      </c>
      <c r="CV327" s="5" t="b">
        <f t="shared" si="131"/>
        <v>1</v>
      </c>
      <c r="CW327" s="5" t="b">
        <f t="shared" si="131"/>
        <v>1</v>
      </c>
      <c r="CX327" s="5" t="b">
        <f t="shared" si="131"/>
        <v>1</v>
      </c>
      <c r="CY327" s="5" t="b">
        <f t="shared" si="131"/>
        <v>1</v>
      </c>
      <c r="CZ327" s="5" t="b">
        <f t="shared" si="131"/>
        <v>1</v>
      </c>
      <c r="DA327" s="5" t="b">
        <f t="shared" si="131"/>
        <v>1</v>
      </c>
      <c r="DB327" s="5" t="b">
        <f t="shared" si="131"/>
        <v>1</v>
      </c>
      <c r="DC327" s="5" t="b">
        <f t="shared" si="131"/>
        <v>1</v>
      </c>
      <c r="DD327" s="5" t="b">
        <f t="shared" si="131"/>
        <v>1</v>
      </c>
      <c r="DE327" s="5" t="b">
        <f t="shared" si="131"/>
        <v>1</v>
      </c>
      <c r="DF327" s="5" t="b">
        <f t="shared" si="131"/>
        <v>1</v>
      </c>
    </row>
    <row r="328">
      <c r="A328" s="3" t="s">
        <v>329</v>
      </c>
      <c r="B328" s="2">
        <v>321.0</v>
      </c>
      <c r="C328" s="4">
        <f t="shared" si="2"/>
        <v>64</v>
      </c>
      <c r="D328" s="4">
        <f t="shared" si="3"/>
        <v>1</v>
      </c>
      <c r="E328" s="4">
        <f>IFERROR(__xludf.DUMMYFUNCTION("SPLIT(A328,"" "")"),21.0)</f>
        <v>21</v>
      </c>
      <c r="F328" s="4">
        <f>IFERROR(__xludf.DUMMYFUNCTION("""COMPUTED_VALUE"""),53.0)</f>
        <v>53</v>
      </c>
      <c r="G328" s="4">
        <f>IFERROR(__xludf.DUMMYFUNCTION("""COMPUTED_VALUE"""),81.0)</f>
        <v>81</v>
      </c>
      <c r="H328" s="4">
        <f>IFERROR(__xludf.DUMMYFUNCTION("""COMPUTED_VALUE"""),2.0)</f>
        <v>2</v>
      </c>
      <c r="I328" s="4">
        <f>IFERROR(__xludf.DUMMYFUNCTION("""COMPUTED_VALUE"""),61.0)</f>
        <v>61</v>
      </c>
      <c r="K328" s="4" t="str">
        <f>IF(K327,SUMOFUNMARKED(E327:I331,$K$6)*LASTCALLED($K$6),)</f>
        <v/>
      </c>
      <c r="L328" s="4" t="str">
        <f t="shared" ref="L328:DF328" si="132">IF(AND(L327,NOT(K327)),SUMOFUNMARKED($E327:$I331,$K$6:L$6)*LASTCALLED($K$6:L$6),)</f>
        <v/>
      </c>
      <c r="M328" s="4" t="str">
        <f t="shared" si="132"/>
        <v/>
      </c>
      <c r="N328" s="4" t="str">
        <f t="shared" si="132"/>
        <v/>
      </c>
      <c r="O328" s="4" t="str">
        <f t="shared" si="132"/>
        <v/>
      </c>
      <c r="P328" s="4" t="str">
        <f t="shared" si="132"/>
        <v/>
      </c>
      <c r="Q328" s="4" t="str">
        <f t="shared" si="132"/>
        <v/>
      </c>
      <c r="R328" s="4" t="str">
        <f t="shared" si="132"/>
        <v/>
      </c>
      <c r="S328" s="4" t="str">
        <f t="shared" si="132"/>
        <v/>
      </c>
      <c r="T328" s="4" t="str">
        <f t="shared" si="132"/>
        <v/>
      </c>
      <c r="U328" s="4" t="str">
        <f t="shared" si="132"/>
        <v/>
      </c>
      <c r="V328" s="4" t="str">
        <f t="shared" si="132"/>
        <v/>
      </c>
      <c r="W328" s="4" t="str">
        <f t="shared" si="132"/>
        <v/>
      </c>
      <c r="X328" s="4" t="str">
        <f t="shared" si="132"/>
        <v/>
      </c>
      <c r="Y328" s="4" t="str">
        <f t="shared" si="132"/>
        <v/>
      </c>
      <c r="Z328" s="4" t="str">
        <f t="shared" si="132"/>
        <v/>
      </c>
      <c r="AA328" s="4" t="str">
        <f t="shared" si="132"/>
        <v/>
      </c>
      <c r="AB328" s="4" t="str">
        <f t="shared" si="132"/>
        <v/>
      </c>
      <c r="AC328" s="4" t="str">
        <f t="shared" si="132"/>
        <v/>
      </c>
      <c r="AD328" s="4" t="str">
        <f t="shared" si="132"/>
        <v/>
      </c>
      <c r="AE328" s="4" t="str">
        <f t="shared" si="132"/>
        <v/>
      </c>
      <c r="AF328" s="4" t="str">
        <f t="shared" si="132"/>
        <v/>
      </c>
      <c r="AG328" s="4" t="str">
        <f t="shared" si="132"/>
        <v/>
      </c>
      <c r="AH328" s="4" t="str">
        <f t="shared" si="132"/>
        <v/>
      </c>
      <c r="AI328" s="4" t="str">
        <f t="shared" si="132"/>
        <v/>
      </c>
      <c r="AJ328" s="4" t="str">
        <f t="shared" si="132"/>
        <v/>
      </c>
      <c r="AK328" s="4" t="str">
        <f t="shared" si="132"/>
        <v/>
      </c>
      <c r="AL328" s="4" t="str">
        <f t="shared" si="132"/>
        <v/>
      </c>
      <c r="AM328" s="4" t="str">
        <f t="shared" si="132"/>
        <v/>
      </c>
      <c r="AN328" s="4" t="str">
        <f t="shared" si="132"/>
        <v/>
      </c>
      <c r="AO328" s="4" t="str">
        <f t="shared" si="132"/>
        <v/>
      </c>
      <c r="AP328" s="4" t="str">
        <f t="shared" si="132"/>
        <v/>
      </c>
      <c r="AQ328" s="4" t="str">
        <f t="shared" si="132"/>
        <v/>
      </c>
      <c r="AR328" s="4" t="str">
        <f t="shared" si="132"/>
        <v/>
      </c>
      <c r="AS328" s="4" t="str">
        <f t="shared" si="132"/>
        <v/>
      </c>
      <c r="AT328" s="4" t="str">
        <f t="shared" si="132"/>
        <v/>
      </c>
      <c r="AU328" s="4" t="str">
        <f t="shared" si="132"/>
        <v/>
      </c>
      <c r="AV328" s="4" t="str">
        <f t="shared" si="132"/>
        <v/>
      </c>
      <c r="AW328" s="4" t="str">
        <f t="shared" si="132"/>
        <v/>
      </c>
      <c r="AX328" s="4" t="str">
        <f t="shared" si="132"/>
        <v/>
      </c>
      <c r="AY328" s="4" t="str">
        <f t="shared" si="132"/>
        <v/>
      </c>
      <c r="AZ328" s="4" t="str">
        <f t="shared" si="132"/>
        <v/>
      </c>
      <c r="BA328" s="4" t="str">
        <f t="shared" si="132"/>
        <v/>
      </c>
      <c r="BB328" s="4" t="str">
        <f t="shared" si="132"/>
        <v/>
      </c>
      <c r="BC328" s="4" t="str">
        <f t="shared" si="132"/>
        <v/>
      </c>
      <c r="BD328" s="4" t="str">
        <f t="shared" si="132"/>
        <v/>
      </c>
      <c r="BE328" s="4" t="str">
        <f t="shared" si="132"/>
        <v/>
      </c>
      <c r="BF328" s="4" t="str">
        <f t="shared" si="132"/>
        <v/>
      </c>
      <c r="BG328" s="4" t="str">
        <f t="shared" si="132"/>
        <v/>
      </c>
      <c r="BH328" s="4" t="str">
        <f t="shared" si="132"/>
        <v/>
      </c>
      <c r="BI328" s="4">
        <f t="shared" si="132"/>
        <v>38528</v>
      </c>
      <c r="BJ328" s="4" t="str">
        <f t="shared" si="132"/>
        <v/>
      </c>
      <c r="BK328" s="4" t="str">
        <f t="shared" si="132"/>
        <v/>
      </c>
      <c r="BL328" s="4" t="str">
        <f t="shared" si="132"/>
        <v/>
      </c>
      <c r="BM328" s="4" t="str">
        <f t="shared" si="132"/>
        <v/>
      </c>
      <c r="BN328" s="4" t="str">
        <f t="shared" si="132"/>
        <v/>
      </c>
      <c r="BO328" s="4" t="str">
        <f t="shared" si="132"/>
        <v/>
      </c>
      <c r="BP328" s="4" t="str">
        <f t="shared" si="132"/>
        <v/>
      </c>
      <c r="BQ328" s="4" t="str">
        <f t="shared" si="132"/>
        <v/>
      </c>
      <c r="BR328" s="4" t="str">
        <f t="shared" si="132"/>
        <v/>
      </c>
      <c r="BS328" s="4" t="str">
        <f t="shared" si="132"/>
        <v/>
      </c>
      <c r="BT328" s="4" t="str">
        <f t="shared" si="132"/>
        <v/>
      </c>
      <c r="BU328" s="4" t="str">
        <f t="shared" si="132"/>
        <v/>
      </c>
      <c r="BV328" s="4" t="str">
        <f t="shared" si="132"/>
        <v/>
      </c>
      <c r="BW328" s="4" t="str">
        <f t="shared" si="132"/>
        <v/>
      </c>
      <c r="BX328" s="4" t="str">
        <f t="shared" si="132"/>
        <v/>
      </c>
      <c r="BY328" s="4" t="str">
        <f t="shared" si="132"/>
        <v/>
      </c>
      <c r="BZ328" s="4" t="str">
        <f t="shared" si="132"/>
        <v/>
      </c>
      <c r="CA328" s="4" t="str">
        <f t="shared" si="132"/>
        <v/>
      </c>
      <c r="CB328" s="4" t="str">
        <f t="shared" si="132"/>
        <v/>
      </c>
      <c r="CC328" s="4" t="str">
        <f t="shared" si="132"/>
        <v/>
      </c>
      <c r="CD328" s="4" t="str">
        <f t="shared" si="132"/>
        <v/>
      </c>
      <c r="CE328" s="4" t="str">
        <f t="shared" si="132"/>
        <v/>
      </c>
      <c r="CF328" s="4" t="str">
        <f t="shared" si="132"/>
        <v/>
      </c>
      <c r="CG328" s="4" t="str">
        <f t="shared" si="132"/>
        <v/>
      </c>
      <c r="CH328" s="4" t="str">
        <f t="shared" si="132"/>
        <v/>
      </c>
      <c r="CI328" s="4" t="str">
        <f t="shared" si="132"/>
        <v/>
      </c>
      <c r="CJ328" s="4" t="str">
        <f t="shared" si="132"/>
        <v/>
      </c>
      <c r="CK328" s="4" t="str">
        <f t="shared" si="132"/>
        <v/>
      </c>
      <c r="CL328" s="4" t="str">
        <f t="shared" si="132"/>
        <v/>
      </c>
      <c r="CM328" s="4" t="str">
        <f t="shared" si="132"/>
        <v/>
      </c>
      <c r="CN328" s="4" t="str">
        <f t="shared" si="132"/>
        <v/>
      </c>
      <c r="CO328" s="4" t="str">
        <f t="shared" si="132"/>
        <v/>
      </c>
      <c r="CP328" s="4" t="str">
        <f t="shared" si="132"/>
        <v/>
      </c>
      <c r="CQ328" s="4" t="str">
        <f t="shared" si="132"/>
        <v/>
      </c>
      <c r="CR328" s="4" t="str">
        <f t="shared" si="132"/>
        <v/>
      </c>
      <c r="CS328" s="4" t="str">
        <f t="shared" si="132"/>
        <v/>
      </c>
      <c r="CT328" s="4" t="str">
        <f t="shared" si="132"/>
        <v/>
      </c>
      <c r="CU328" s="4" t="str">
        <f t="shared" si="132"/>
        <v/>
      </c>
      <c r="CV328" s="4" t="str">
        <f t="shared" si="132"/>
        <v/>
      </c>
      <c r="CW328" s="4" t="str">
        <f t="shared" si="132"/>
        <v/>
      </c>
      <c r="CX328" s="4" t="str">
        <f t="shared" si="132"/>
        <v/>
      </c>
      <c r="CY328" s="4" t="str">
        <f t="shared" si="132"/>
        <v/>
      </c>
      <c r="CZ328" s="4" t="str">
        <f t="shared" si="132"/>
        <v/>
      </c>
      <c r="DA328" s="4" t="str">
        <f t="shared" si="132"/>
        <v/>
      </c>
      <c r="DB328" s="4" t="str">
        <f t="shared" si="132"/>
        <v/>
      </c>
      <c r="DC328" s="4" t="str">
        <f t="shared" si="132"/>
        <v/>
      </c>
      <c r="DD328" s="4" t="str">
        <f t="shared" si="132"/>
        <v/>
      </c>
      <c r="DE328" s="4" t="str">
        <f t="shared" si="132"/>
        <v/>
      </c>
      <c r="DF328" s="4" t="str">
        <f t="shared" si="132"/>
        <v/>
      </c>
    </row>
    <row r="329">
      <c r="A329" s="3" t="s">
        <v>330</v>
      </c>
      <c r="B329" s="2">
        <v>322.0</v>
      </c>
      <c r="C329" s="4">
        <f t="shared" si="2"/>
        <v>64</v>
      </c>
      <c r="D329" s="4">
        <f t="shared" si="3"/>
        <v>2</v>
      </c>
      <c r="E329" s="4">
        <f>IFERROR(__xludf.DUMMYFUNCTION("SPLIT(A329,"" "")"),69.0)</f>
        <v>69</v>
      </c>
      <c r="F329" s="4">
        <f>IFERROR(__xludf.DUMMYFUNCTION("""COMPUTED_VALUE"""),83.0)</f>
        <v>83</v>
      </c>
      <c r="G329" s="4">
        <f>IFERROR(__xludf.DUMMYFUNCTION("""COMPUTED_VALUE"""),33.0)</f>
        <v>33</v>
      </c>
      <c r="H329" s="4">
        <f>IFERROR(__xludf.DUMMYFUNCTION("""COMPUTED_VALUE"""),23.0)</f>
        <v>23</v>
      </c>
      <c r="I329" s="4">
        <f>IFERROR(__xludf.DUMMYFUNCTION("""COMPUTED_VALUE"""),68.0)</f>
        <v>68</v>
      </c>
      <c r="K329" s="6"/>
    </row>
    <row r="330">
      <c r="A330" s="3" t="s">
        <v>331</v>
      </c>
      <c r="B330" s="2">
        <v>323.0</v>
      </c>
      <c r="C330" s="4">
        <f t="shared" si="2"/>
        <v>64</v>
      </c>
      <c r="D330" s="4">
        <f t="shared" si="3"/>
        <v>3</v>
      </c>
      <c r="E330" s="4">
        <f>IFERROR(__xludf.DUMMYFUNCTION("SPLIT(A330,"" "")"),73.0)</f>
        <v>73</v>
      </c>
      <c r="F330" s="4">
        <f>IFERROR(__xludf.DUMMYFUNCTION("""COMPUTED_VALUE"""),22.0)</f>
        <v>22</v>
      </c>
      <c r="G330" s="4">
        <f>IFERROR(__xludf.DUMMYFUNCTION("""COMPUTED_VALUE"""),77.0)</f>
        <v>77</v>
      </c>
      <c r="H330" s="4">
        <f>IFERROR(__xludf.DUMMYFUNCTION("""COMPUTED_VALUE"""),71.0)</f>
        <v>71</v>
      </c>
      <c r="I330" s="4">
        <f>IFERROR(__xludf.DUMMYFUNCTION("""COMPUTED_VALUE"""),52.0)</f>
        <v>52</v>
      </c>
    </row>
    <row r="331">
      <c r="A331" s="3" t="s">
        <v>332</v>
      </c>
      <c r="B331" s="2">
        <v>324.0</v>
      </c>
      <c r="C331" s="4">
        <f t="shared" si="2"/>
        <v>64</v>
      </c>
      <c r="D331" s="4">
        <f t="shared" si="3"/>
        <v>4</v>
      </c>
      <c r="E331" s="4">
        <f>IFERROR(__xludf.DUMMYFUNCTION("SPLIT(A331,"" "")"),92.0)</f>
        <v>92</v>
      </c>
      <c r="F331" s="4">
        <f>IFERROR(__xludf.DUMMYFUNCTION("""COMPUTED_VALUE"""),76.0)</f>
        <v>76</v>
      </c>
      <c r="G331" s="4">
        <f>IFERROR(__xludf.DUMMYFUNCTION("""COMPUTED_VALUE"""),94.0)</f>
        <v>94</v>
      </c>
      <c r="H331" s="4">
        <f>IFERROR(__xludf.DUMMYFUNCTION("""COMPUTED_VALUE"""),86.0)</f>
        <v>86</v>
      </c>
      <c r="I331" s="4">
        <f>IFERROR(__xludf.DUMMYFUNCTION("""COMPUTED_VALUE"""),1.0)</f>
        <v>1</v>
      </c>
    </row>
    <row r="332">
      <c r="A332" s="3" t="s">
        <v>333</v>
      </c>
      <c r="B332" s="2">
        <v>325.0</v>
      </c>
      <c r="C332" s="4">
        <f t="shared" si="2"/>
        <v>65</v>
      </c>
      <c r="D332" s="4">
        <f t="shared" si="3"/>
        <v>0</v>
      </c>
      <c r="E332" s="4">
        <f>IFERROR(__xludf.DUMMYFUNCTION("SPLIT(A332,"" "")"),51.0)</f>
        <v>51</v>
      </c>
      <c r="F332" s="4">
        <f>IFERROR(__xludf.DUMMYFUNCTION("""COMPUTED_VALUE"""),31.0)</f>
        <v>31</v>
      </c>
      <c r="G332" s="4">
        <f>IFERROR(__xludf.DUMMYFUNCTION("""COMPUTED_VALUE"""),27.0)</f>
        <v>27</v>
      </c>
      <c r="H332" s="4">
        <f>IFERROR(__xludf.DUMMYFUNCTION("""COMPUTED_VALUE"""),28.0)</f>
        <v>28</v>
      </c>
      <c r="I332" s="4">
        <f>IFERROR(__xludf.DUMMYFUNCTION("""COMPUTED_VALUE"""),95.0)</f>
        <v>95</v>
      </c>
      <c r="K332" s="5" t="b">
        <f>BINGO(E332:I336,$K$6)</f>
        <v>0</v>
      </c>
      <c r="L332" s="5" t="b">
        <f t="shared" ref="L332:DF332" si="133">OR(K332, BINGO($E332:$I336,$K$6:L$6))</f>
        <v>0</v>
      </c>
      <c r="M332" s="5" t="b">
        <f t="shared" si="133"/>
        <v>0</v>
      </c>
      <c r="N332" s="5" t="b">
        <f t="shared" si="133"/>
        <v>0</v>
      </c>
      <c r="O332" s="5" t="b">
        <f t="shared" si="133"/>
        <v>0</v>
      </c>
      <c r="P332" s="5" t="b">
        <f t="shared" si="133"/>
        <v>0</v>
      </c>
      <c r="Q332" s="5" t="b">
        <f t="shared" si="133"/>
        <v>0</v>
      </c>
      <c r="R332" s="5" t="b">
        <f t="shared" si="133"/>
        <v>0</v>
      </c>
      <c r="S332" s="5" t="b">
        <f t="shared" si="133"/>
        <v>0</v>
      </c>
      <c r="T332" s="5" t="b">
        <f t="shared" si="133"/>
        <v>0</v>
      </c>
      <c r="U332" s="5" t="b">
        <f t="shared" si="133"/>
        <v>0</v>
      </c>
      <c r="V332" s="5" t="b">
        <f t="shared" si="133"/>
        <v>0</v>
      </c>
      <c r="W332" s="5" t="b">
        <f t="shared" si="133"/>
        <v>0</v>
      </c>
      <c r="X332" s="5" t="b">
        <f t="shared" si="133"/>
        <v>0</v>
      </c>
      <c r="Y332" s="5" t="b">
        <f t="shared" si="133"/>
        <v>0</v>
      </c>
      <c r="Z332" s="5" t="b">
        <f t="shared" si="133"/>
        <v>0</v>
      </c>
      <c r="AA332" s="5" t="b">
        <f t="shared" si="133"/>
        <v>0</v>
      </c>
      <c r="AB332" s="5" t="b">
        <f t="shared" si="133"/>
        <v>0</v>
      </c>
      <c r="AC332" s="5" t="b">
        <f t="shared" si="133"/>
        <v>0</v>
      </c>
      <c r="AD332" s="5" t="b">
        <f t="shared" si="133"/>
        <v>0</v>
      </c>
      <c r="AE332" s="5" t="b">
        <f t="shared" si="133"/>
        <v>0</v>
      </c>
      <c r="AF332" s="5" t="b">
        <f t="shared" si="133"/>
        <v>0</v>
      </c>
      <c r="AG332" s="5" t="b">
        <f t="shared" si="133"/>
        <v>0</v>
      </c>
      <c r="AH332" s="5" t="b">
        <f t="shared" si="133"/>
        <v>0</v>
      </c>
      <c r="AI332" s="5" t="b">
        <f t="shared" si="133"/>
        <v>0</v>
      </c>
      <c r="AJ332" s="5" t="b">
        <f t="shared" si="133"/>
        <v>0</v>
      </c>
      <c r="AK332" s="5" t="b">
        <f t="shared" si="133"/>
        <v>0</v>
      </c>
      <c r="AL332" s="5" t="b">
        <f t="shared" si="133"/>
        <v>0</v>
      </c>
      <c r="AM332" s="5" t="b">
        <f t="shared" si="133"/>
        <v>0</v>
      </c>
      <c r="AN332" s="5" t="b">
        <f t="shared" si="133"/>
        <v>0</v>
      </c>
      <c r="AO332" s="5" t="b">
        <f t="shared" si="133"/>
        <v>0</v>
      </c>
      <c r="AP332" s="5" t="b">
        <f t="shared" si="133"/>
        <v>0</v>
      </c>
      <c r="AQ332" s="5" t="b">
        <f t="shared" si="133"/>
        <v>0</v>
      </c>
      <c r="AR332" s="5" t="b">
        <f t="shared" si="133"/>
        <v>0</v>
      </c>
      <c r="AS332" s="5" t="b">
        <f t="shared" si="133"/>
        <v>0</v>
      </c>
      <c r="AT332" s="5" t="b">
        <f t="shared" si="133"/>
        <v>0</v>
      </c>
      <c r="AU332" s="5" t="b">
        <f t="shared" si="133"/>
        <v>0</v>
      </c>
      <c r="AV332" s="5" t="b">
        <f t="shared" si="133"/>
        <v>0</v>
      </c>
      <c r="AW332" s="5" t="b">
        <f t="shared" si="133"/>
        <v>0</v>
      </c>
      <c r="AX332" s="5" t="b">
        <f t="shared" si="133"/>
        <v>0</v>
      </c>
      <c r="AY332" s="5" t="b">
        <f t="shared" si="133"/>
        <v>0</v>
      </c>
      <c r="AZ332" s="5" t="b">
        <f t="shared" si="133"/>
        <v>0</v>
      </c>
      <c r="BA332" s="5" t="b">
        <f t="shared" si="133"/>
        <v>0</v>
      </c>
      <c r="BB332" s="5" t="b">
        <f t="shared" si="133"/>
        <v>0</v>
      </c>
      <c r="BC332" s="5" t="b">
        <f t="shared" si="133"/>
        <v>0</v>
      </c>
      <c r="BD332" s="5" t="b">
        <f t="shared" si="133"/>
        <v>0</v>
      </c>
      <c r="BE332" s="5" t="b">
        <f t="shared" si="133"/>
        <v>0</v>
      </c>
      <c r="BF332" s="5" t="b">
        <f t="shared" si="133"/>
        <v>0</v>
      </c>
      <c r="BG332" s="5" t="b">
        <f t="shared" si="133"/>
        <v>0</v>
      </c>
      <c r="BH332" s="5" t="b">
        <f t="shared" si="133"/>
        <v>0</v>
      </c>
      <c r="BI332" s="5" t="b">
        <f t="shared" si="133"/>
        <v>0</v>
      </c>
      <c r="BJ332" s="5" t="b">
        <f t="shared" si="133"/>
        <v>0</v>
      </c>
      <c r="BK332" s="5" t="b">
        <f t="shared" si="133"/>
        <v>0</v>
      </c>
      <c r="BL332" s="5" t="b">
        <f t="shared" si="133"/>
        <v>0</v>
      </c>
      <c r="BM332" s="5" t="b">
        <f t="shared" si="133"/>
        <v>0</v>
      </c>
      <c r="BN332" s="5" t="b">
        <f t="shared" si="133"/>
        <v>0</v>
      </c>
      <c r="BO332" s="5" t="b">
        <f t="shared" si="133"/>
        <v>0</v>
      </c>
      <c r="BP332" s="5" t="b">
        <f t="shared" si="133"/>
        <v>0</v>
      </c>
      <c r="BQ332" s="5" t="b">
        <f t="shared" si="133"/>
        <v>0</v>
      </c>
      <c r="BR332" s="5" t="b">
        <f t="shared" si="133"/>
        <v>0</v>
      </c>
      <c r="BS332" s="5" t="b">
        <f t="shared" si="133"/>
        <v>0</v>
      </c>
      <c r="BT332" s="5" t="b">
        <f t="shared" si="133"/>
        <v>0</v>
      </c>
      <c r="BU332" s="5" t="b">
        <f t="shared" si="133"/>
        <v>0</v>
      </c>
      <c r="BV332" s="5" t="b">
        <f t="shared" si="133"/>
        <v>0</v>
      </c>
      <c r="BW332" s="5" t="b">
        <f t="shared" si="133"/>
        <v>0</v>
      </c>
      <c r="BX332" s="5" t="b">
        <f t="shared" si="133"/>
        <v>1</v>
      </c>
      <c r="BY332" s="5" t="b">
        <f t="shared" si="133"/>
        <v>1</v>
      </c>
      <c r="BZ332" s="5" t="b">
        <f t="shared" si="133"/>
        <v>1</v>
      </c>
      <c r="CA332" s="5" t="b">
        <f t="shared" si="133"/>
        <v>1</v>
      </c>
      <c r="CB332" s="5" t="b">
        <f t="shared" si="133"/>
        <v>1</v>
      </c>
      <c r="CC332" s="5" t="b">
        <f t="shared" si="133"/>
        <v>1</v>
      </c>
      <c r="CD332" s="5" t="b">
        <f t="shared" si="133"/>
        <v>1</v>
      </c>
      <c r="CE332" s="5" t="b">
        <f t="shared" si="133"/>
        <v>1</v>
      </c>
      <c r="CF332" s="5" t="b">
        <f t="shared" si="133"/>
        <v>1</v>
      </c>
      <c r="CG332" s="5" t="b">
        <f t="shared" si="133"/>
        <v>1</v>
      </c>
      <c r="CH332" s="5" t="b">
        <f t="shared" si="133"/>
        <v>1</v>
      </c>
      <c r="CI332" s="5" t="b">
        <f t="shared" si="133"/>
        <v>1</v>
      </c>
      <c r="CJ332" s="5" t="b">
        <f t="shared" si="133"/>
        <v>1</v>
      </c>
      <c r="CK332" s="5" t="b">
        <f t="shared" si="133"/>
        <v>1</v>
      </c>
      <c r="CL332" s="5" t="b">
        <f t="shared" si="133"/>
        <v>1</v>
      </c>
      <c r="CM332" s="5" t="b">
        <f t="shared" si="133"/>
        <v>1</v>
      </c>
      <c r="CN332" s="5" t="b">
        <f t="shared" si="133"/>
        <v>1</v>
      </c>
      <c r="CO332" s="5" t="b">
        <f t="shared" si="133"/>
        <v>1</v>
      </c>
      <c r="CP332" s="5" t="b">
        <f t="shared" si="133"/>
        <v>1</v>
      </c>
      <c r="CQ332" s="5" t="b">
        <f t="shared" si="133"/>
        <v>1</v>
      </c>
      <c r="CR332" s="5" t="b">
        <f t="shared" si="133"/>
        <v>1</v>
      </c>
      <c r="CS332" s="5" t="b">
        <f t="shared" si="133"/>
        <v>1</v>
      </c>
      <c r="CT332" s="5" t="b">
        <f t="shared" si="133"/>
        <v>1</v>
      </c>
      <c r="CU332" s="5" t="b">
        <f t="shared" si="133"/>
        <v>1</v>
      </c>
      <c r="CV332" s="5" t="b">
        <f t="shared" si="133"/>
        <v>1</v>
      </c>
      <c r="CW332" s="5" t="b">
        <f t="shared" si="133"/>
        <v>1</v>
      </c>
      <c r="CX332" s="5" t="b">
        <f t="shared" si="133"/>
        <v>1</v>
      </c>
      <c r="CY332" s="5" t="b">
        <f t="shared" si="133"/>
        <v>1</v>
      </c>
      <c r="CZ332" s="5" t="b">
        <f t="shared" si="133"/>
        <v>1</v>
      </c>
      <c r="DA332" s="5" t="b">
        <f t="shared" si="133"/>
        <v>1</v>
      </c>
      <c r="DB332" s="5" t="b">
        <f t="shared" si="133"/>
        <v>1</v>
      </c>
      <c r="DC332" s="5" t="b">
        <f t="shared" si="133"/>
        <v>1</v>
      </c>
      <c r="DD332" s="5" t="b">
        <f t="shared" si="133"/>
        <v>1</v>
      </c>
      <c r="DE332" s="5" t="b">
        <f t="shared" si="133"/>
        <v>1</v>
      </c>
      <c r="DF332" s="5" t="b">
        <f t="shared" si="133"/>
        <v>1</v>
      </c>
    </row>
    <row r="333">
      <c r="A333" s="3" t="s">
        <v>334</v>
      </c>
      <c r="B333" s="2">
        <v>326.0</v>
      </c>
      <c r="C333" s="4">
        <f t="shared" si="2"/>
        <v>65</v>
      </c>
      <c r="D333" s="4">
        <f t="shared" si="3"/>
        <v>1</v>
      </c>
      <c r="E333" s="4">
        <f>IFERROR(__xludf.DUMMYFUNCTION("SPLIT(A333,"" "")"),16.0)</f>
        <v>16</v>
      </c>
      <c r="F333" s="4">
        <f>IFERROR(__xludf.DUMMYFUNCTION("""COMPUTED_VALUE"""),50.0)</f>
        <v>50</v>
      </c>
      <c r="G333" s="4">
        <f>IFERROR(__xludf.DUMMYFUNCTION("""COMPUTED_VALUE"""),36.0)</f>
        <v>36</v>
      </c>
      <c r="H333" s="4">
        <f>IFERROR(__xludf.DUMMYFUNCTION("""COMPUTED_VALUE"""),13.0)</f>
        <v>13</v>
      </c>
      <c r="I333" s="4">
        <f>IFERROR(__xludf.DUMMYFUNCTION("""COMPUTED_VALUE"""),57.0)</f>
        <v>57</v>
      </c>
      <c r="K333" s="4" t="str">
        <f>IF(K332,SUMOFUNMARKED(E332:I336,$K$6)*LASTCALLED($K$6),)</f>
        <v/>
      </c>
      <c r="L333" s="4" t="str">
        <f t="shared" ref="L333:DF333" si="134">IF(AND(L332,NOT(K332)),SUMOFUNMARKED($E332:$I336,$K$6:L$6)*LASTCALLED($K$6:L$6),)</f>
        <v/>
      </c>
      <c r="M333" s="4" t="str">
        <f t="shared" si="134"/>
        <v/>
      </c>
      <c r="N333" s="4" t="str">
        <f t="shared" si="134"/>
        <v/>
      </c>
      <c r="O333" s="4" t="str">
        <f t="shared" si="134"/>
        <v/>
      </c>
      <c r="P333" s="4" t="str">
        <f t="shared" si="134"/>
        <v/>
      </c>
      <c r="Q333" s="4" t="str">
        <f t="shared" si="134"/>
        <v/>
      </c>
      <c r="R333" s="4" t="str">
        <f t="shared" si="134"/>
        <v/>
      </c>
      <c r="S333" s="4" t="str">
        <f t="shared" si="134"/>
        <v/>
      </c>
      <c r="T333" s="4" t="str">
        <f t="shared" si="134"/>
        <v/>
      </c>
      <c r="U333" s="4" t="str">
        <f t="shared" si="134"/>
        <v/>
      </c>
      <c r="V333" s="4" t="str">
        <f t="shared" si="134"/>
        <v/>
      </c>
      <c r="W333" s="4" t="str">
        <f t="shared" si="134"/>
        <v/>
      </c>
      <c r="X333" s="4" t="str">
        <f t="shared" si="134"/>
        <v/>
      </c>
      <c r="Y333" s="4" t="str">
        <f t="shared" si="134"/>
        <v/>
      </c>
      <c r="Z333" s="4" t="str">
        <f t="shared" si="134"/>
        <v/>
      </c>
      <c r="AA333" s="4" t="str">
        <f t="shared" si="134"/>
        <v/>
      </c>
      <c r="AB333" s="4" t="str">
        <f t="shared" si="134"/>
        <v/>
      </c>
      <c r="AC333" s="4" t="str">
        <f t="shared" si="134"/>
        <v/>
      </c>
      <c r="AD333" s="4" t="str">
        <f t="shared" si="134"/>
        <v/>
      </c>
      <c r="AE333" s="4" t="str">
        <f t="shared" si="134"/>
        <v/>
      </c>
      <c r="AF333" s="4" t="str">
        <f t="shared" si="134"/>
        <v/>
      </c>
      <c r="AG333" s="4" t="str">
        <f t="shared" si="134"/>
        <v/>
      </c>
      <c r="AH333" s="4" t="str">
        <f t="shared" si="134"/>
        <v/>
      </c>
      <c r="AI333" s="4" t="str">
        <f t="shared" si="134"/>
        <v/>
      </c>
      <c r="AJ333" s="4" t="str">
        <f t="shared" si="134"/>
        <v/>
      </c>
      <c r="AK333" s="4" t="str">
        <f t="shared" si="134"/>
        <v/>
      </c>
      <c r="AL333" s="4" t="str">
        <f t="shared" si="134"/>
        <v/>
      </c>
      <c r="AM333" s="4" t="str">
        <f t="shared" si="134"/>
        <v/>
      </c>
      <c r="AN333" s="4" t="str">
        <f t="shared" si="134"/>
        <v/>
      </c>
      <c r="AO333" s="4" t="str">
        <f t="shared" si="134"/>
        <v/>
      </c>
      <c r="AP333" s="4" t="str">
        <f t="shared" si="134"/>
        <v/>
      </c>
      <c r="AQ333" s="4" t="str">
        <f t="shared" si="134"/>
        <v/>
      </c>
      <c r="AR333" s="4" t="str">
        <f t="shared" si="134"/>
        <v/>
      </c>
      <c r="AS333" s="4" t="str">
        <f t="shared" si="134"/>
        <v/>
      </c>
      <c r="AT333" s="4" t="str">
        <f t="shared" si="134"/>
        <v/>
      </c>
      <c r="AU333" s="4" t="str">
        <f t="shared" si="134"/>
        <v/>
      </c>
      <c r="AV333" s="4" t="str">
        <f t="shared" si="134"/>
        <v/>
      </c>
      <c r="AW333" s="4" t="str">
        <f t="shared" si="134"/>
        <v/>
      </c>
      <c r="AX333" s="4" t="str">
        <f t="shared" si="134"/>
        <v/>
      </c>
      <c r="AY333" s="4" t="str">
        <f t="shared" si="134"/>
        <v/>
      </c>
      <c r="AZ333" s="4" t="str">
        <f t="shared" si="134"/>
        <v/>
      </c>
      <c r="BA333" s="4" t="str">
        <f t="shared" si="134"/>
        <v/>
      </c>
      <c r="BB333" s="4" t="str">
        <f t="shared" si="134"/>
        <v/>
      </c>
      <c r="BC333" s="4" t="str">
        <f t="shared" si="134"/>
        <v/>
      </c>
      <c r="BD333" s="4" t="str">
        <f t="shared" si="134"/>
        <v/>
      </c>
      <c r="BE333" s="4" t="str">
        <f t="shared" si="134"/>
        <v/>
      </c>
      <c r="BF333" s="4" t="str">
        <f t="shared" si="134"/>
        <v/>
      </c>
      <c r="BG333" s="4" t="str">
        <f t="shared" si="134"/>
        <v/>
      </c>
      <c r="BH333" s="4" t="str">
        <f t="shared" si="134"/>
        <v/>
      </c>
      <c r="BI333" s="4" t="str">
        <f t="shared" si="134"/>
        <v/>
      </c>
      <c r="BJ333" s="4" t="str">
        <f t="shared" si="134"/>
        <v/>
      </c>
      <c r="BK333" s="4" t="str">
        <f t="shared" si="134"/>
        <v/>
      </c>
      <c r="BL333" s="4" t="str">
        <f t="shared" si="134"/>
        <v/>
      </c>
      <c r="BM333" s="4" t="str">
        <f t="shared" si="134"/>
        <v/>
      </c>
      <c r="BN333" s="4" t="str">
        <f t="shared" si="134"/>
        <v/>
      </c>
      <c r="BO333" s="4" t="str">
        <f t="shared" si="134"/>
        <v/>
      </c>
      <c r="BP333" s="4" t="str">
        <f t="shared" si="134"/>
        <v/>
      </c>
      <c r="BQ333" s="4" t="str">
        <f t="shared" si="134"/>
        <v/>
      </c>
      <c r="BR333" s="4" t="str">
        <f t="shared" si="134"/>
        <v/>
      </c>
      <c r="BS333" s="4" t="str">
        <f t="shared" si="134"/>
        <v/>
      </c>
      <c r="BT333" s="4" t="str">
        <f t="shared" si="134"/>
        <v/>
      </c>
      <c r="BU333" s="4" t="str">
        <f t="shared" si="134"/>
        <v/>
      </c>
      <c r="BV333" s="4" t="str">
        <f t="shared" si="134"/>
        <v/>
      </c>
      <c r="BW333" s="4" t="str">
        <f t="shared" si="134"/>
        <v/>
      </c>
      <c r="BX333" s="4">
        <f t="shared" si="134"/>
        <v>14849</v>
      </c>
      <c r="BY333" s="4" t="str">
        <f t="shared" si="134"/>
        <v/>
      </c>
      <c r="BZ333" s="4" t="str">
        <f t="shared" si="134"/>
        <v/>
      </c>
      <c r="CA333" s="4" t="str">
        <f t="shared" si="134"/>
        <v/>
      </c>
      <c r="CB333" s="4" t="str">
        <f t="shared" si="134"/>
        <v/>
      </c>
      <c r="CC333" s="4" t="str">
        <f t="shared" si="134"/>
        <v/>
      </c>
      <c r="CD333" s="4" t="str">
        <f t="shared" si="134"/>
        <v/>
      </c>
      <c r="CE333" s="4" t="str">
        <f t="shared" si="134"/>
        <v/>
      </c>
      <c r="CF333" s="4" t="str">
        <f t="shared" si="134"/>
        <v/>
      </c>
      <c r="CG333" s="4" t="str">
        <f t="shared" si="134"/>
        <v/>
      </c>
      <c r="CH333" s="4" t="str">
        <f t="shared" si="134"/>
        <v/>
      </c>
      <c r="CI333" s="4" t="str">
        <f t="shared" si="134"/>
        <v/>
      </c>
      <c r="CJ333" s="4" t="str">
        <f t="shared" si="134"/>
        <v/>
      </c>
      <c r="CK333" s="4" t="str">
        <f t="shared" si="134"/>
        <v/>
      </c>
      <c r="CL333" s="4" t="str">
        <f t="shared" si="134"/>
        <v/>
      </c>
      <c r="CM333" s="4" t="str">
        <f t="shared" si="134"/>
        <v/>
      </c>
      <c r="CN333" s="4" t="str">
        <f t="shared" si="134"/>
        <v/>
      </c>
      <c r="CO333" s="4" t="str">
        <f t="shared" si="134"/>
        <v/>
      </c>
      <c r="CP333" s="4" t="str">
        <f t="shared" si="134"/>
        <v/>
      </c>
      <c r="CQ333" s="4" t="str">
        <f t="shared" si="134"/>
        <v/>
      </c>
      <c r="CR333" s="4" t="str">
        <f t="shared" si="134"/>
        <v/>
      </c>
      <c r="CS333" s="4" t="str">
        <f t="shared" si="134"/>
        <v/>
      </c>
      <c r="CT333" s="4" t="str">
        <f t="shared" si="134"/>
        <v/>
      </c>
      <c r="CU333" s="4" t="str">
        <f t="shared" si="134"/>
        <v/>
      </c>
      <c r="CV333" s="4" t="str">
        <f t="shared" si="134"/>
        <v/>
      </c>
      <c r="CW333" s="4" t="str">
        <f t="shared" si="134"/>
        <v/>
      </c>
      <c r="CX333" s="4" t="str">
        <f t="shared" si="134"/>
        <v/>
      </c>
      <c r="CY333" s="4" t="str">
        <f t="shared" si="134"/>
        <v/>
      </c>
      <c r="CZ333" s="4" t="str">
        <f t="shared" si="134"/>
        <v/>
      </c>
      <c r="DA333" s="4" t="str">
        <f t="shared" si="134"/>
        <v/>
      </c>
      <c r="DB333" s="4" t="str">
        <f t="shared" si="134"/>
        <v/>
      </c>
      <c r="DC333" s="4" t="str">
        <f t="shared" si="134"/>
        <v/>
      </c>
      <c r="DD333" s="4" t="str">
        <f t="shared" si="134"/>
        <v/>
      </c>
      <c r="DE333" s="4" t="str">
        <f t="shared" si="134"/>
        <v/>
      </c>
      <c r="DF333" s="4" t="str">
        <f t="shared" si="134"/>
        <v/>
      </c>
    </row>
    <row r="334">
      <c r="A334" s="3" t="s">
        <v>335</v>
      </c>
      <c r="B334" s="2">
        <v>327.0</v>
      </c>
      <c r="C334" s="4">
        <f t="shared" si="2"/>
        <v>65</v>
      </c>
      <c r="D334" s="4">
        <f t="shared" si="3"/>
        <v>2</v>
      </c>
      <c r="E334" s="4">
        <f>IFERROR(__xludf.DUMMYFUNCTION("SPLIT(A334,"" "")"),1.0)</f>
        <v>1</v>
      </c>
      <c r="F334" s="4">
        <f>IFERROR(__xludf.DUMMYFUNCTION("""COMPUTED_VALUE"""),11.0)</f>
        <v>11</v>
      </c>
      <c r="G334" s="4">
        <f>IFERROR(__xludf.DUMMYFUNCTION("""COMPUTED_VALUE"""),79.0)</f>
        <v>79</v>
      </c>
      <c r="H334" s="4">
        <f>IFERROR(__xludf.DUMMYFUNCTION("""COMPUTED_VALUE"""),45.0)</f>
        <v>45</v>
      </c>
      <c r="I334" s="4">
        <f>IFERROR(__xludf.DUMMYFUNCTION("""COMPUTED_VALUE"""),90.0)</f>
        <v>90</v>
      </c>
      <c r="K334" s="6"/>
    </row>
    <row r="335">
      <c r="A335" s="3" t="s">
        <v>336</v>
      </c>
      <c r="B335" s="2">
        <v>328.0</v>
      </c>
      <c r="C335" s="4">
        <f t="shared" si="2"/>
        <v>65</v>
      </c>
      <c r="D335" s="4">
        <f t="shared" si="3"/>
        <v>3</v>
      </c>
      <c r="E335" s="4">
        <f>IFERROR(__xludf.DUMMYFUNCTION("SPLIT(A335,"" "")"),41.0)</f>
        <v>41</v>
      </c>
      <c r="F335" s="4">
        <f>IFERROR(__xludf.DUMMYFUNCTION("""COMPUTED_VALUE"""),77.0)</f>
        <v>77</v>
      </c>
      <c r="G335" s="4">
        <f>IFERROR(__xludf.DUMMYFUNCTION("""COMPUTED_VALUE"""),3.0)</f>
        <v>3</v>
      </c>
      <c r="H335" s="4">
        <f>IFERROR(__xludf.DUMMYFUNCTION("""COMPUTED_VALUE"""),78.0)</f>
        <v>78</v>
      </c>
      <c r="I335" s="4">
        <f>IFERROR(__xludf.DUMMYFUNCTION("""COMPUTED_VALUE"""),42.0)</f>
        <v>42</v>
      </c>
    </row>
    <row r="336">
      <c r="A336" s="3" t="s">
        <v>337</v>
      </c>
      <c r="B336" s="2">
        <v>329.0</v>
      </c>
      <c r="C336" s="4">
        <f t="shared" si="2"/>
        <v>65</v>
      </c>
      <c r="D336" s="4">
        <f t="shared" si="3"/>
        <v>4</v>
      </c>
      <c r="E336" s="4">
        <f>IFERROR(__xludf.DUMMYFUNCTION("SPLIT(A336,"" "")"),56.0)</f>
        <v>56</v>
      </c>
      <c r="F336" s="4">
        <f>IFERROR(__xludf.DUMMYFUNCTION("""COMPUTED_VALUE"""),74.0)</f>
        <v>74</v>
      </c>
      <c r="G336" s="4">
        <f>IFERROR(__xludf.DUMMYFUNCTION("""COMPUTED_VALUE"""),85.0)</f>
        <v>85</v>
      </c>
      <c r="H336" s="4">
        <f>IFERROR(__xludf.DUMMYFUNCTION("""COMPUTED_VALUE"""),44.0)</f>
        <v>44</v>
      </c>
      <c r="I336" s="4">
        <f>IFERROR(__xludf.DUMMYFUNCTION("""COMPUTED_VALUE"""),52.0)</f>
        <v>52</v>
      </c>
    </row>
    <row r="337">
      <c r="A337" s="3" t="s">
        <v>338</v>
      </c>
      <c r="B337" s="2">
        <v>330.0</v>
      </c>
      <c r="C337" s="4">
        <f t="shared" si="2"/>
        <v>66</v>
      </c>
      <c r="D337" s="4">
        <f t="shared" si="3"/>
        <v>0</v>
      </c>
      <c r="E337" s="4">
        <f>IFERROR(__xludf.DUMMYFUNCTION("SPLIT(A337,"" "")"),58.0)</f>
        <v>58</v>
      </c>
      <c r="F337" s="4">
        <f>IFERROR(__xludf.DUMMYFUNCTION("""COMPUTED_VALUE"""),0.0)</f>
        <v>0</v>
      </c>
      <c r="G337" s="4">
        <f>IFERROR(__xludf.DUMMYFUNCTION("""COMPUTED_VALUE"""),63.0)</f>
        <v>63</v>
      </c>
      <c r="H337" s="4">
        <f>IFERROR(__xludf.DUMMYFUNCTION("""COMPUTED_VALUE"""),88.0)</f>
        <v>88</v>
      </c>
      <c r="I337" s="4">
        <f>IFERROR(__xludf.DUMMYFUNCTION("""COMPUTED_VALUE"""),30.0)</f>
        <v>30</v>
      </c>
      <c r="K337" s="5" t="b">
        <f>BINGO(E337:I341,$K$6)</f>
        <v>0</v>
      </c>
      <c r="L337" s="5" t="b">
        <f t="shared" ref="L337:DF337" si="135">OR(K337, BINGO($E337:$I341,$K$6:L$6))</f>
        <v>0</v>
      </c>
      <c r="M337" s="5" t="b">
        <f t="shared" si="135"/>
        <v>0</v>
      </c>
      <c r="N337" s="5" t="b">
        <f t="shared" si="135"/>
        <v>0</v>
      </c>
      <c r="O337" s="5" t="b">
        <f t="shared" si="135"/>
        <v>0</v>
      </c>
      <c r="P337" s="5" t="b">
        <f t="shared" si="135"/>
        <v>0</v>
      </c>
      <c r="Q337" s="5" t="b">
        <f t="shared" si="135"/>
        <v>0</v>
      </c>
      <c r="R337" s="5" t="b">
        <f t="shared" si="135"/>
        <v>0</v>
      </c>
      <c r="S337" s="5" t="b">
        <f t="shared" si="135"/>
        <v>0</v>
      </c>
      <c r="T337" s="5" t="b">
        <f t="shared" si="135"/>
        <v>0</v>
      </c>
      <c r="U337" s="5" t="b">
        <f t="shared" si="135"/>
        <v>0</v>
      </c>
      <c r="V337" s="5" t="b">
        <f t="shared" si="135"/>
        <v>0</v>
      </c>
      <c r="W337" s="5" t="b">
        <f t="shared" si="135"/>
        <v>0</v>
      </c>
      <c r="X337" s="5" t="b">
        <f t="shared" si="135"/>
        <v>0</v>
      </c>
      <c r="Y337" s="5" t="b">
        <f t="shared" si="135"/>
        <v>0</v>
      </c>
      <c r="Z337" s="5" t="b">
        <f t="shared" si="135"/>
        <v>0</v>
      </c>
      <c r="AA337" s="5" t="b">
        <f t="shared" si="135"/>
        <v>0</v>
      </c>
      <c r="AB337" s="5" t="b">
        <f t="shared" si="135"/>
        <v>0</v>
      </c>
      <c r="AC337" s="5" t="b">
        <f t="shared" si="135"/>
        <v>0</v>
      </c>
      <c r="AD337" s="5" t="b">
        <f t="shared" si="135"/>
        <v>0</v>
      </c>
      <c r="AE337" s="5" t="b">
        <f t="shared" si="135"/>
        <v>0</v>
      </c>
      <c r="AF337" s="5" t="b">
        <f t="shared" si="135"/>
        <v>0</v>
      </c>
      <c r="AG337" s="5" t="b">
        <f t="shared" si="135"/>
        <v>0</v>
      </c>
      <c r="AH337" s="5" t="b">
        <f t="shared" si="135"/>
        <v>0</v>
      </c>
      <c r="AI337" s="5" t="b">
        <f t="shared" si="135"/>
        <v>0</v>
      </c>
      <c r="AJ337" s="5" t="b">
        <f t="shared" si="135"/>
        <v>0</v>
      </c>
      <c r="AK337" s="5" t="b">
        <f t="shared" si="135"/>
        <v>0</v>
      </c>
      <c r="AL337" s="5" t="b">
        <f t="shared" si="135"/>
        <v>0</v>
      </c>
      <c r="AM337" s="5" t="b">
        <f t="shared" si="135"/>
        <v>0</v>
      </c>
      <c r="AN337" s="5" t="b">
        <f t="shared" si="135"/>
        <v>0</v>
      </c>
      <c r="AO337" s="5" t="b">
        <f t="shared" si="135"/>
        <v>0</v>
      </c>
      <c r="AP337" s="5" t="b">
        <f t="shared" si="135"/>
        <v>0</v>
      </c>
      <c r="AQ337" s="5" t="b">
        <f t="shared" si="135"/>
        <v>0</v>
      </c>
      <c r="AR337" s="5" t="b">
        <f t="shared" si="135"/>
        <v>0</v>
      </c>
      <c r="AS337" s="5" t="b">
        <f t="shared" si="135"/>
        <v>0</v>
      </c>
      <c r="AT337" s="5" t="b">
        <f t="shared" si="135"/>
        <v>0</v>
      </c>
      <c r="AU337" s="5" t="b">
        <f t="shared" si="135"/>
        <v>0</v>
      </c>
      <c r="AV337" s="5" t="b">
        <f t="shared" si="135"/>
        <v>0</v>
      </c>
      <c r="AW337" s="5" t="b">
        <f t="shared" si="135"/>
        <v>0</v>
      </c>
      <c r="AX337" s="5" t="b">
        <f t="shared" si="135"/>
        <v>0</v>
      </c>
      <c r="AY337" s="5" t="b">
        <f t="shared" si="135"/>
        <v>0</v>
      </c>
      <c r="AZ337" s="5" t="b">
        <f t="shared" si="135"/>
        <v>0</v>
      </c>
      <c r="BA337" s="5" t="b">
        <f t="shared" si="135"/>
        <v>0</v>
      </c>
      <c r="BB337" s="5" t="b">
        <f t="shared" si="135"/>
        <v>0</v>
      </c>
      <c r="BC337" s="5" t="b">
        <f t="shared" si="135"/>
        <v>0</v>
      </c>
      <c r="BD337" s="5" t="b">
        <f t="shared" si="135"/>
        <v>0</v>
      </c>
      <c r="BE337" s="5" t="b">
        <f t="shared" si="135"/>
        <v>0</v>
      </c>
      <c r="BF337" s="5" t="b">
        <f t="shared" si="135"/>
        <v>0</v>
      </c>
      <c r="BG337" s="5" t="b">
        <f t="shared" si="135"/>
        <v>0</v>
      </c>
      <c r="BH337" s="5" t="b">
        <f t="shared" si="135"/>
        <v>0</v>
      </c>
      <c r="BI337" s="5" t="b">
        <f t="shared" si="135"/>
        <v>0</v>
      </c>
      <c r="BJ337" s="5" t="b">
        <f t="shared" si="135"/>
        <v>0</v>
      </c>
      <c r="BK337" s="5" t="b">
        <f t="shared" si="135"/>
        <v>0</v>
      </c>
      <c r="BL337" s="5" t="b">
        <f t="shared" si="135"/>
        <v>1</v>
      </c>
      <c r="BM337" s="5" t="b">
        <f t="shared" si="135"/>
        <v>1</v>
      </c>
      <c r="BN337" s="5" t="b">
        <f t="shared" si="135"/>
        <v>1</v>
      </c>
      <c r="BO337" s="5" t="b">
        <f t="shared" si="135"/>
        <v>1</v>
      </c>
      <c r="BP337" s="5" t="b">
        <f t="shared" si="135"/>
        <v>1</v>
      </c>
      <c r="BQ337" s="5" t="b">
        <f t="shared" si="135"/>
        <v>1</v>
      </c>
      <c r="BR337" s="5" t="b">
        <f t="shared" si="135"/>
        <v>1</v>
      </c>
      <c r="BS337" s="5" t="b">
        <f t="shared" si="135"/>
        <v>1</v>
      </c>
      <c r="BT337" s="5" t="b">
        <f t="shared" si="135"/>
        <v>1</v>
      </c>
      <c r="BU337" s="5" t="b">
        <f t="shared" si="135"/>
        <v>1</v>
      </c>
      <c r="BV337" s="5" t="b">
        <f t="shared" si="135"/>
        <v>1</v>
      </c>
      <c r="BW337" s="5" t="b">
        <f t="shared" si="135"/>
        <v>1</v>
      </c>
      <c r="BX337" s="5" t="b">
        <f t="shared" si="135"/>
        <v>1</v>
      </c>
      <c r="BY337" s="5" t="b">
        <f t="shared" si="135"/>
        <v>1</v>
      </c>
      <c r="BZ337" s="5" t="b">
        <f t="shared" si="135"/>
        <v>1</v>
      </c>
      <c r="CA337" s="5" t="b">
        <f t="shared" si="135"/>
        <v>1</v>
      </c>
      <c r="CB337" s="5" t="b">
        <f t="shared" si="135"/>
        <v>1</v>
      </c>
      <c r="CC337" s="5" t="b">
        <f t="shared" si="135"/>
        <v>1</v>
      </c>
      <c r="CD337" s="5" t="b">
        <f t="shared" si="135"/>
        <v>1</v>
      </c>
      <c r="CE337" s="5" t="b">
        <f t="shared" si="135"/>
        <v>1</v>
      </c>
      <c r="CF337" s="5" t="b">
        <f t="shared" si="135"/>
        <v>1</v>
      </c>
      <c r="CG337" s="5" t="b">
        <f t="shared" si="135"/>
        <v>1</v>
      </c>
      <c r="CH337" s="5" t="b">
        <f t="shared" si="135"/>
        <v>1</v>
      </c>
      <c r="CI337" s="5" t="b">
        <f t="shared" si="135"/>
        <v>1</v>
      </c>
      <c r="CJ337" s="5" t="b">
        <f t="shared" si="135"/>
        <v>1</v>
      </c>
      <c r="CK337" s="5" t="b">
        <f t="shared" si="135"/>
        <v>1</v>
      </c>
      <c r="CL337" s="5" t="b">
        <f t="shared" si="135"/>
        <v>1</v>
      </c>
      <c r="CM337" s="5" t="b">
        <f t="shared" si="135"/>
        <v>1</v>
      </c>
      <c r="CN337" s="5" t="b">
        <f t="shared" si="135"/>
        <v>1</v>
      </c>
      <c r="CO337" s="5" t="b">
        <f t="shared" si="135"/>
        <v>1</v>
      </c>
      <c r="CP337" s="5" t="b">
        <f t="shared" si="135"/>
        <v>1</v>
      </c>
      <c r="CQ337" s="5" t="b">
        <f t="shared" si="135"/>
        <v>1</v>
      </c>
      <c r="CR337" s="5" t="b">
        <f t="shared" si="135"/>
        <v>1</v>
      </c>
      <c r="CS337" s="5" t="b">
        <f t="shared" si="135"/>
        <v>1</v>
      </c>
      <c r="CT337" s="5" t="b">
        <f t="shared" si="135"/>
        <v>1</v>
      </c>
      <c r="CU337" s="5" t="b">
        <f t="shared" si="135"/>
        <v>1</v>
      </c>
      <c r="CV337" s="5" t="b">
        <f t="shared" si="135"/>
        <v>1</v>
      </c>
      <c r="CW337" s="5" t="b">
        <f t="shared" si="135"/>
        <v>1</v>
      </c>
      <c r="CX337" s="5" t="b">
        <f t="shared" si="135"/>
        <v>1</v>
      </c>
      <c r="CY337" s="5" t="b">
        <f t="shared" si="135"/>
        <v>1</v>
      </c>
      <c r="CZ337" s="5" t="b">
        <f t="shared" si="135"/>
        <v>1</v>
      </c>
      <c r="DA337" s="5" t="b">
        <f t="shared" si="135"/>
        <v>1</v>
      </c>
      <c r="DB337" s="5" t="b">
        <f t="shared" si="135"/>
        <v>1</v>
      </c>
      <c r="DC337" s="5" t="b">
        <f t="shared" si="135"/>
        <v>1</v>
      </c>
      <c r="DD337" s="5" t="b">
        <f t="shared" si="135"/>
        <v>1</v>
      </c>
      <c r="DE337" s="5" t="b">
        <f t="shared" si="135"/>
        <v>1</v>
      </c>
      <c r="DF337" s="5" t="b">
        <f t="shared" si="135"/>
        <v>1</v>
      </c>
    </row>
    <row r="338">
      <c r="A338" s="3" t="s">
        <v>339</v>
      </c>
      <c r="B338" s="2">
        <v>331.0</v>
      </c>
      <c r="C338" s="4">
        <f t="shared" si="2"/>
        <v>66</v>
      </c>
      <c r="D338" s="4">
        <f t="shared" si="3"/>
        <v>1</v>
      </c>
      <c r="E338" s="4">
        <f>IFERROR(__xludf.DUMMYFUNCTION("SPLIT(A338,"" "")"),35.0)</f>
        <v>35</v>
      </c>
      <c r="F338" s="4">
        <f>IFERROR(__xludf.DUMMYFUNCTION("""COMPUTED_VALUE"""),18.0)</f>
        <v>18</v>
      </c>
      <c r="G338" s="4">
        <f>IFERROR(__xludf.DUMMYFUNCTION("""COMPUTED_VALUE"""),48.0)</f>
        <v>48</v>
      </c>
      <c r="H338" s="4">
        <f>IFERROR(__xludf.DUMMYFUNCTION("""COMPUTED_VALUE"""),49.0)</f>
        <v>49</v>
      </c>
      <c r="I338" s="4">
        <f>IFERROR(__xludf.DUMMYFUNCTION("""COMPUTED_VALUE"""),80.0)</f>
        <v>80</v>
      </c>
      <c r="K338" s="4" t="str">
        <f>IF(K337,SUMOFUNMARKED(E337:I341,$K$6)*LASTCALLED($K$6),)</f>
        <v/>
      </c>
      <c r="L338" s="4" t="str">
        <f t="shared" ref="L338:DF338" si="136">IF(AND(L337,NOT(K337)),SUMOFUNMARKED($E337:$I341,$K$6:L$6)*LASTCALLED($K$6:L$6),)</f>
        <v/>
      </c>
      <c r="M338" s="4" t="str">
        <f t="shared" si="136"/>
        <v/>
      </c>
      <c r="N338" s="4" t="str">
        <f t="shared" si="136"/>
        <v/>
      </c>
      <c r="O338" s="4" t="str">
        <f t="shared" si="136"/>
        <v/>
      </c>
      <c r="P338" s="4" t="str">
        <f t="shared" si="136"/>
        <v/>
      </c>
      <c r="Q338" s="4" t="str">
        <f t="shared" si="136"/>
        <v/>
      </c>
      <c r="R338" s="4" t="str">
        <f t="shared" si="136"/>
        <v/>
      </c>
      <c r="S338" s="4" t="str">
        <f t="shared" si="136"/>
        <v/>
      </c>
      <c r="T338" s="4" t="str">
        <f t="shared" si="136"/>
        <v/>
      </c>
      <c r="U338" s="4" t="str">
        <f t="shared" si="136"/>
        <v/>
      </c>
      <c r="V338" s="4" t="str">
        <f t="shared" si="136"/>
        <v/>
      </c>
      <c r="W338" s="4" t="str">
        <f t="shared" si="136"/>
        <v/>
      </c>
      <c r="X338" s="4" t="str">
        <f t="shared" si="136"/>
        <v/>
      </c>
      <c r="Y338" s="4" t="str">
        <f t="shared" si="136"/>
        <v/>
      </c>
      <c r="Z338" s="4" t="str">
        <f t="shared" si="136"/>
        <v/>
      </c>
      <c r="AA338" s="4" t="str">
        <f t="shared" si="136"/>
        <v/>
      </c>
      <c r="AB338" s="4" t="str">
        <f t="shared" si="136"/>
        <v/>
      </c>
      <c r="AC338" s="4" t="str">
        <f t="shared" si="136"/>
        <v/>
      </c>
      <c r="AD338" s="4" t="str">
        <f t="shared" si="136"/>
        <v/>
      </c>
      <c r="AE338" s="4" t="str">
        <f t="shared" si="136"/>
        <v/>
      </c>
      <c r="AF338" s="4" t="str">
        <f t="shared" si="136"/>
        <v/>
      </c>
      <c r="AG338" s="4" t="str">
        <f t="shared" si="136"/>
        <v/>
      </c>
      <c r="AH338" s="4" t="str">
        <f t="shared" si="136"/>
        <v/>
      </c>
      <c r="AI338" s="4" t="str">
        <f t="shared" si="136"/>
        <v/>
      </c>
      <c r="AJ338" s="4" t="str">
        <f t="shared" si="136"/>
        <v/>
      </c>
      <c r="AK338" s="4" t="str">
        <f t="shared" si="136"/>
        <v/>
      </c>
      <c r="AL338" s="4" t="str">
        <f t="shared" si="136"/>
        <v/>
      </c>
      <c r="AM338" s="4" t="str">
        <f t="shared" si="136"/>
        <v/>
      </c>
      <c r="AN338" s="4" t="str">
        <f t="shared" si="136"/>
        <v/>
      </c>
      <c r="AO338" s="4" t="str">
        <f t="shared" si="136"/>
        <v/>
      </c>
      <c r="AP338" s="4" t="str">
        <f t="shared" si="136"/>
        <v/>
      </c>
      <c r="AQ338" s="4" t="str">
        <f t="shared" si="136"/>
        <v/>
      </c>
      <c r="AR338" s="4" t="str">
        <f t="shared" si="136"/>
        <v/>
      </c>
      <c r="AS338" s="4" t="str">
        <f t="shared" si="136"/>
        <v/>
      </c>
      <c r="AT338" s="4" t="str">
        <f t="shared" si="136"/>
        <v/>
      </c>
      <c r="AU338" s="4" t="str">
        <f t="shared" si="136"/>
        <v/>
      </c>
      <c r="AV338" s="4" t="str">
        <f t="shared" si="136"/>
        <v/>
      </c>
      <c r="AW338" s="4" t="str">
        <f t="shared" si="136"/>
        <v/>
      </c>
      <c r="AX338" s="4" t="str">
        <f t="shared" si="136"/>
        <v/>
      </c>
      <c r="AY338" s="4" t="str">
        <f t="shared" si="136"/>
        <v/>
      </c>
      <c r="AZ338" s="4" t="str">
        <f t="shared" si="136"/>
        <v/>
      </c>
      <c r="BA338" s="4" t="str">
        <f t="shared" si="136"/>
        <v/>
      </c>
      <c r="BB338" s="4" t="str">
        <f t="shared" si="136"/>
        <v/>
      </c>
      <c r="BC338" s="4" t="str">
        <f t="shared" si="136"/>
        <v/>
      </c>
      <c r="BD338" s="4" t="str">
        <f t="shared" si="136"/>
        <v/>
      </c>
      <c r="BE338" s="4" t="str">
        <f t="shared" si="136"/>
        <v/>
      </c>
      <c r="BF338" s="4" t="str">
        <f t="shared" si="136"/>
        <v/>
      </c>
      <c r="BG338" s="4" t="str">
        <f t="shared" si="136"/>
        <v/>
      </c>
      <c r="BH338" s="4" t="str">
        <f t="shared" si="136"/>
        <v/>
      </c>
      <c r="BI338" s="4" t="str">
        <f t="shared" si="136"/>
        <v/>
      </c>
      <c r="BJ338" s="4" t="str">
        <f t="shared" si="136"/>
        <v/>
      </c>
      <c r="BK338" s="4" t="str">
        <f t="shared" si="136"/>
        <v/>
      </c>
      <c r="BL338" s="4">
        <f t="shared" si="136"/>
        <v>32654</v>
      </c>
      <c r="BM338" s="4" t="str">
        <f t="shared" si="136"/>
        <v/>
      </c>
      <c r="BN338" s="4" t="str">
        <f t="shared" si="136"/>
        <v/>
      </c>
      <c r="BO338" s="4" t="str">
        <f t="shared" si="136"/>
        <v/>
      </c>
      <c r="BP338" s="4" t="str">
        <f t="shared" si="136"/>
        <v/>
      </c>
      <c r="BQ338" s="4" t="str">
        <f t="shared" si="136"/>
        <v/>
      </c>
      <c r="BR338" s="4" t="str">
        <f t="shared" si="136"/>
        <v/>
      </c>
      <c r="BS338" s="4" t="str">
        <f t="shared" si="136"/>
        <v/>
      </c>
      <c r="BT338" s="4" t="str">
        <f t="shared" si="136"/>
        <v/>
      </c>
      <c r="BU338" s="4" t="str">
        <f t="shared" si="136"/>
        <v/>
      </c>
      <c r="BV338" s="4" t="str">
        <f t="shared" si="136"/>
        <v/>
      </c>
      <c r="BW338" s="4" t="str">
        <f t="shared" si="136"/>
        <v/>
      </c>
      <c r="BX338" s="4" t="str">
        <f t="shared" si="136"/>
        <v/>
      </c>
      <c r="BY338" s="4" t="str">
        <f t="shared" si="136"/>
        <v/>
      </c>
      <c r="BZ338" s="4" t="str">
        <f t="shared" si="136"/>
        <v/>
      </c>
      <c r="CA338" s="4" t="str">
        <f t="shared" si="136"/>
        <v/>
      </c>
      <c r="CB338" s="4" t="str">
        <f t="shared" si="136"/>
        <v/>
      </c>
      <c r="CC338" s="4" t="str">
        <f t="shared" si="136"/>
        <v/>
      </c>
      <c r="CD338" s="4" t="str">
        <f t="shared" si="136"/>
        <v/>
      </c>
      <c r="CE338" s="4" t="str">
        <f t="shared" si="136"/>
        <v/>
      </c>
      <c r="CF338" s="4" t="str">
        <f t="shared" si="136"/>
        <v/>
      </c>
      <c r="CG338" s="4" t="str">
        <f t="shared" si="136"/>
        <v/>
      </c>
      <c r="CH338" s="4" t="str">
        <f t="shared" si="136"/>
        <v/>
      </c>
      <c r="CI338" s="4" t="str">
        <f t="shared" si="136"/>
        <v/>
      </c>
      <c r="CJ338" s="4" t="str">
        <f t="shared" si="136"/>
        <v/>
      </c>
      <c r="CK338" s="4" t="str">
        <f t="shared" si="136"/>
        <v/>
      </c>
      <c r="CL338" s="4" t="str">
        <f t="shared" si="136"/>
        <v/>
      </c>
      <c r="CM338" s="4" t="str">
        <f t="shared" si="136"/>
        <v/>
      </c>
      <c r="CN338" s="4" t="str">
        <f t="shared" si="136"/>
        <v/>
      </c>
      <c r="CO338" s="4" t="str">
        <f t="shared" si="136"/>
        <v/>
      </c>
      <c r="CP338" s="4" t="str">
        <f t="shared" si="136"/>
        <v/>
      </c>
      <c r="CQ338" s="4" t="str">
        <f t="shared" si="136"/>
        <v/>
      </c>
      <c r="CR338" s="4" t="str">
        <f t="shared" si="136"/>
        <v/>
      </c>
      <c r="CS338" s="4" t="str">
        <f t="shared" si="136"/>
        <v/>
      </c>
      <c r="CT338" s="4" t="str">
        <f t="shared" si="136"/>
        <v/>
      </c>
      <c r="CU338" s="4" t="str">
        <f t="shared" si="136"/>
        <v/>
      </c>
      <c r="CV338" s="4" t="str">
        <f t="shared" si="136"/>
        <v/>
      </c>
      <c r="CW338" s="4" t="str">
        <f t="shared" si="136"/>
        <v/>
      </c>
      <c r="CX338" s="4" t="str">
        <f t="shared" si="136"/>
        <v/>
      </c>
      <c r="CY338" s="4" t="str">
        <f t="shared" si="136"/>
        <v/>
      </c>
      <c r="CZ338" s="4" t="str">
        <f t="shared" si="136"/>
        <v/>
      </c>
      <c r="DA338" s="4" t="str">
        <f t="shared" si="136"/>
        <v/>
      </c>
      <c r="DB338" s="4" t="str">
        <f t="shared" si="136"/>
        <v/>
      </c>
      <c r="DC338" s="4" t="str">
        <f t="shared" si="136"/>
        <v/>
      </c>
      <c r="DD338" s="4" t="str">
        <f t="shared" si="136"/>
        <v/>
      </c>
      <c r="DE338" s="4" t="str">
        <f t="shared" si="136"/>
        <v/>
      </c>
      <c r="DF338" s="4" t="str">
        <f t="shared" si="136"/>
        <v/>
      </c>
    </row>
    <row r="339">
      <c r="A339" s="3" t="s">
        <v>340</v>
      </c>
      <c r="B339" s="2">
        <v>332.0</v>
      </c>
      <c r="C339" s="4">
        <f t="shared" si="2"/>
        <v>66</v>
      </c>
      <c r="D339" s="4">
        <f t="shared" si="3"/>
        <v>2</v>
      </c>
      <c r="E339" s="4">
        <f>IFERROR(__xludf.DUMMYFUNCTION("SPLIT(A339,"" "")"),36.0)</f>
        <v>36</v>
      </c>
      <c r="F339" s="4">
        <f>IFERROR(__xludf.DUMMYFUNCTION("""COMPUTED_VALUE"""),11.0)</f>
        <v>11</v>
      </c>
      <c r="G339" s="4">
        <f>IFERROR(__xludf.DUMMYFUNCTION("""COMPUTED_VALUE"""),46.0)</f>
        <v>46</v>
      </c>
      <c r="H339" s="4">
        <f>IFERROR(__xludf.DUMMYFUNCTION("""COMPUTED_VALUE"""),13.0)</f>
        <v>13</v>
      </c>
      <c r="I339" s="4">
        <f>IFERROR(__xludf.DUMMYFUNCTION("""COMPUTED_VALUE"""),76.0)</f>
        <v>76</v>
      </c>
      <c r="K339" s="6"/>
    </row>
    <row r="340">
      <c r="A340" s="3" t="s">
        <v>341</v>
      </c>
      <c r="B340" s="2">
        <v>333.0</v>
      </c>
      <c r="C340" s="4">
        <f t="shared" si="2"/>
        <v>66</v>
      </c>
      <c r="D340" s="4">
        <f t="shared" si="3"/>
        <v>3</v>
      </c>
      <c r="E340" s="4">
        <f>IFERROR(__xludf.DUMMYFUNCTION("SPLIT(A340,"" "")"),37.0)</f>
        <v>37</v>
      </c>
      <c r="F340" s="4">
        <f>IFERROR(__xludf.DUMMYFUNCTION("""COMPUTED_VALUE"""),19.0)</f>
        <v>19</v>
      </c>
      <c r="G340" s="4">
        <f>IFERROR(__xludf.DUMMYFUNCTION("""COMPUTED_VALUE"""),9.0)</f>
        <v>9</v>
      </c>
      <c r="H340" s="4">
        <f>IFERROR(__xludf.DUMMYFUNCTION("""COMPUTED_VALUE"""),93.0)</f>
        <v>93</v>
      </c>
      <c r="I340" s="4">
        <f>IFERROR(__xludf.DUMMYFUNCTION("""COMPUTED_VALUE"""),87.0)</f>
        <v>87</v>
      </c>
    </row>
    <row r="341">
      <c r="A341" s="3" t="s">
        <v>342</v>
      </c>
      <c r="B341" s="2">
        <v>334.0</v>
      </c>
      <c r="C341" s="4">
        <f t="shared" si="2"/>
        <v>66</v>
      </c>
      <c r="D341" s="4">
        <f t="shared" si="3"/>
        <v>4</v>
      </c>
      <c r="E341" s="4">
        <f>IFERROR(__xludf.DUMMYFUNCTION("SPLIT(A341,"" "")"),68.0)</f>
        <v>68</v>
      </c>
      <c r="F341" s="4">
        <f>IFERROR(__xludf.DUMMYFUNCTION("""COMPUTED_VALUE"""),15.0)</f>
        <v>15</v>
      </c>
      <c r="G341" s="4">
        <f>IFERROR(__xludf.DUMMYFUNCTION("""COMPUTED_VALUE"""),17.0)</f>
        <v>17</v>
      </c>
      <c r="H341" s="4">
        <f>IFERROR(__xludf.DUMMYFUNCTION("""COMPUTED_VALUE"""),8.0)</f>
        <v>8</v>
      </c>
      <c r="I341" s="4">
        <f>IFERROR(__xludf.DUMMYFUNCTION("""COMPUTED_VALUE"""),82.0)</f>
        <v>82</v>
      </c>
    </row>
    <row r="342">
      <c r="A342" s="3" t="s">
        <v>343</v>
      </c>
      <c r="B342" s="2">
        <v>335.0</v>
      </c>
      <c r="C342" s="4">
        <f t="shared" si="2"/>
        <v>67</v>
      </c>
      <c r="D342" s="4">
        <f t="shared" si="3"/>
        <v>0</v>
      </c>
      <c r="E342" s="4">
        <f>IFERROR(__xludf.DUMMYFUNCTION("SPLIT(A342,"" "")"),96.0)</f>
        <v>96</v>
      </c>
      <c r="F342" s="4">
        <f>IFERROR(__xludf.DUMMYFUNCTION("""COMPUTED_VALUE"""),20.0)</f>
        <v>20</v>
      </c>
      <c r="G342" s="4">
        <f>IFERROR(__xludf.DUMMYFUNCTION("""COMPUTED_VALUE"""),7.0)</f>
        <v>7</v>
      </c>
      <c r="H342" s="4">
        <f>IFERROR(__xludf.DUMMYFUNCTION("""COMPUTED_VALUE"""),81.0)</f>
        <v>81</v>
      </c>
      <c r="I342" s="4">
        <f>IFERROR(__xludf.DUMMYFUNCTION("""COMPUTED_VALUE"""),11.0)</f>
        <v>11</v>
      </c>
      <c r="K342" s="5" t="b">
        <f>BINGO(E342:I346,$K$6)</f>
        <v>0</v>
      </c>
      <c r="L342" s="5" t="b">
        <f t="shared" ref="L342:DF342" si="137">OR(K342, BINGO($E342:$I346,$K$6:L$6))</f>
        <v>0</v>
      </c>
      <c r="M342" s="5" t="b">
        <f t="shared" si="137"/>
        <v>0</v>
      </c>
      <c r="N342" s="5" t="b">
        <f t="shared" si="137"/>
        <v>0</v>
      </c>
      <c r="O342" s="5" t="b">
        <f t="shared" si="137"/>
        <v>0</v>
      </c>
      <c r="P342" s="5" t="b">
        <f t="shared" si="137"/>
        <v>0</v>
      </c>
      <c r="Q342" s="5" t="b">
        <f t="shared" si="137"/>
        <v>0</v>
      </c>
      <c r="R342" s="5" t="b">
        <f t="shared" si="137"/>
        <v>0</v>
      </c>
      <c r="S342" s="5" t="b">
        <f t="shared" si="137"/>
        <v>0</v>
      </c>
      <c r="T342" s="5" t="b">
        <f t="shared" si="137"/>
        <v>0</v>
      </c>
      <c r="U342" s="5" t="b">
        <f t="shared" si="137"/>
        <v>0</v>
      </c>
      <c r="V342" s="5" t="b">
        <f t="shared" si="137"/>
        <v>0</v>
      </c>
      <c r="W342" s="5" t="b">
        <f t="shared" si="137"/>
        <v>0</v>
      </c>
      <c r="X342" s="5" t="b">
        <f t="shared" si="137"/>
        <v>0</v>
      </c>
      <c r="Y342" s="5" t="b">
        <f t="shared" si="137"/>
        <v>0</v>
      </c>
      <c r="Z342" s="5" t="b">
        <f t="shared" si="137"/>
        <v>0</v>
      </c>
      <c r="AA342" s="5" t="b">
        <f t="shared" si="137"/>
        <v>0</v>
      </c>
      <c r="AB342" s="5" t="b">
        <f t="shared" si="137"/>
        <v>0</v>
      </c>
      <c r="AC342" s="5" t="b">
        <f t="shared" si="137"/>
        <v>0</v>
      </c>
      <c r="AD342" s="5" t="b">
        <f t="shared" si="137"/>
        <v>0</v>
      </c>
      <c r="AE342" s="5" t="b">
        <f t="shared" si="137"/>
        <v>0</v>
      </c>
      <c r="AF342" s="5" t="b">
        <f t="shared" si="137"/>
        <v>0</v>
      </c>
      <c r="AG342" s="5" t="b">
        <f t="shared" si="137"/>
        <v>0</v>
      </c>
      <c r="AH342" s="5" t="b">
        <f t="shared" si="137"/>
        <v>0</v>
      </c>
      <c r="AI342" s="5" t="b">
        <f t="shared" si="137"/>
        <v>0</v>
      </c>
      <c r="AJ342" s="5" t="b">
        <f t="shared" si="137"/>
        <v>0</v>
      </c>
      <c r="AK342" s="5" t="b">
        <f t="shared" si="137"/>
        <v>0</v>
      </c>
      <c r="AL342" s="5" t="b">
        <f t="shared" si="137"/>
        <v>0</v>
      </c>
      <c r="AM342" s="5" t="b">
        <f t="shared" si="137"/>
        <v>0</v>
      </c>
      <c r="AN342" s="5" t="b">
        <f t="shared" si="137"/>
        <v>0</v>
      </c>
      <c r="AO342" s="5" t="b">
        <f t="shared" si="137"/>
        <v>0</v>
      </c>
      <c r="AP342" s="5" t="b">
        <f t="shared" si="137"/>
        <v>0</v>
      </c>
      <c r="AQ342" s="5" t="b">
        <f t="shared" si="137"/>
        <v>0</v>
      </c>
      <c r="AR342" s="5" t="b">
        <f t="shared" si="137"/>
        <v>0</v>
      </c>
      <c r="AS342" s="5" t="b">
        <f t="shared" si="137"/>
        <v>0</v>
      </c>
      <c r="AT342" s="5" t="b">
        <f t="shared" si="137"/>
        <v>0</v>
      </c>
      <c r="AU342" s="5" t="b">
        <f t="shared" si="137"/>
        <v>0</v>
      </c>
      <c r="AV342" s="5" t="b">
        <f t="shared" si="137"/>
        <v>0</v>
      </c>
      <c r="AW342" s="5" t="b">
        <f t="shared" si="137"/>
        <v>0</v>
      </c>
      <c r="AX342" s="5" t="b">
        <f t="shared" si="137"/>
        <v>0</v>
      </c>
      <c r="AY342" s="5" t="b">
        <f t="shared" si="137"/>
        <v>0</v>
      </c>
      <c r="AZ342" s="5" t="b">
        <f t="shared" si="137"/>
        <v>0</v>
      </c>
      <c r="BA342" s="5" t="b">
        <f t="shared" si="137"/>
        <v>0</v>
      </c>
      <c r="BB342" s="5" t="b">
        <f t="shared" si="137"/>
        <v>0</v>
      </c>
      <c r="BC342" s="5" t="b">
        <f t="shared" si="137"/>
        <v>0</v>
      </c>
      <c r="BD342" s="5" t="b">
        <f t="shared" si="137"/>
        <v>0</v>
      </c>
      <c r="BE342" s="5" t="b">
        <f t="shared" si="137"/>
        <v>0</v>
      </c>
      <c r="BF342" s="5" t="b">
        <f t="shared" si="137"/>
        <v>0</v>
      </c>
      <c r="BG342" s="5" t="b">
        <f t="shared" si="137"/>
        <v>0</v>
      </c>
      <c r="BH342" s="5" t="b">
        <f t="shared" si="137"/>
        <v>0</v>
      </c>
      <c r="BI342" s="5" t="b">
        <f t="shared" si="137"/>
        <v>0</v>
      </c>
      <c r="BJ342" s="5" t="b">
        <f t="shared" si="137"/>
        <v>0</v>
      </c>
      <c r="BK342" s="5" t="b">
        <f t="shared" si="137"/>
        <v>0</v>
      </c>
      <c r="BL342" s="5" t="b">
        <f t="shared" si="137"/>
        <v>0</v>
      </c>
      <c r="BM342" s="5" t="b">
        <f t="shared" si="137"/>
        <v>0</v>
      </c>
      <c r="BN342" s="5" t="b">
        <f t="shared" si="137"/>
        <v>0</v>
      </c>
      <c r="BO342" s="5" t="b">
        <f t="shared" si="137"/>
        <v>1</v>
      </c>
      <c r="BP342" s="5" t="b">
        <f t="shared" si="137"/>
        <v>1</v>
      </c>
      <c r="BQ342" s="5" t="b">
        <f t="shared" si="137"/>
        <v>1</v>
      </c>
      <c r="BR342" s="5" t="b">
        <f t="shared" si="137"/>
        <v>1</v>
      </c>
      <c r="BS342" s="5" t="b">
        <f t="shared" si="137"/>
        <v>1</v>
      </c>
      <c r="BT342" s="5" t="b">
        <f t="shared" si="137"/>
        <v>1</v>
      </c>
      <c r="BU342" s="5" t="b">
        <f t="shared" si="137"/>
        <v>1</v>
      </c>
      <c r="BV342" s="5" t="b">
        <f t="shared" si="137"/>
        <v>1</v>
      </c>
      <c r="BW342" s="5" t="b">
        <f t="shared" si="137"/>
        <v>1</v>
      </c>
      <c r="BX342" s="5" t="b">
        <f t="shared" si="137"/>
        <v>1</v>
      </c>
      <c r="BY342" s="5" t="b">
        <f t="shared" si="137"/>
        <v>1</v>
      </c>
      <c r="BZ342" s="5" t="b">
        <f t="shared" si="137"/>
        <v>1</v>
      </c>
      <c r="CA342" s="5" t="b">
        <f t="shared" si="137"/>
        <v>1</v>
      </c>
      <c r="CB342" s="5" t="b">
        <f t="shared" si="137"/>
        <v>1</v>
      </c>
      <c r="CC342" s="5" t="b">
        <f t="shared" si="137"/>
        <v>1</v>
      </c>
      <c r="CD342" s="5" t="b">
        <f t="shared" si="137"/>
        <v>1</v>
      </c>
      <c r="CE342" s="5" t="b">
        <f t="shared" si="137"/>
        <v>1</v>
      </c>
      <c r="CF342" s="5" t="b">
        <f t="shared" si="137"/>
        <v>1</v>
      </c>
      <c r="CG342" s="5" t="b">
        <f t="shared" si="137"/>
        <v>1</v>
      </c>
      <c r="CH342" s="5" t="b">
        <f t="shared" si="137"/>
        <v>1</v>
      </c>
      <c r="CI342" s="5" t="b">
        <f t="shared" si="137"/>
        <v>1</v>
      </c>
      <c r="CJ342" s="5" t="b">
        <f t="shared" si="137"/>
        <v>1</v>
      </c>
      <c r="CK342" s="5" t="b">
        <f t="shared" si="137"/>
        <v>1</v>
      </c>
      <c r="CL342" s="5" t="b">
        <f t="shared" si="137"/>
        <v>1</v>
      </c>
      <c r="CM342" s="5" t="b">
        <f t="shared" si="137"/>
        <v>1</v>
      </c>
      <c r="CN342" s="5" t="b">
        <f t="shared" si="137"/>
        <v>1</v>
      </c>
      <c r="CO342" s="5" t="b">
        <f t="shared" si="137"/>
        <v>1</v>
      </c>
      <c r="CP342" s="5" t="b">
        <f t="shared" si="137"/>
        <v>1</v>
      </c>
      <c r="CQ342" s="5" t="b">
        <f t="shared" si="137"/>
        <v>1</v>
      </c>
      <c r="CR342" s="5" t="b">
        <f t="shared" si="137"/>
        <v>1</v>
      </c>
      <c r="CS342" s="5" t="b">
        <f t="shared" si="137"/>
        <v>1</v>
      </c>
      <c r="CT342" s="5" t="b">
        <f t="shared" si="137"/>
        <v>1</v>
      </c>
      <c r="CU342" s="5" t="b">
        <f t="shared" si="137"/>
        <v>1</v>
      </c>
      <c r="CV342" s="5" t="b">
        <f t="shared" si="137"/>
        <v>1</v>
      </c>
      <c r="CW342" s="5" t="b">
        <f t="shared" si="137"/>
        <v>1</v>
      </c>
      <c r="CX342" s="5" t="b">
        <f t="shared" si="137"/>
        <v>1</v>
      </c>
      <c r="CY342" s="5" t="b">
        <f t="shared" si="137"/>
        <v>1</v>
      </c>
      <c r="CZ342" s="5" t="b">
        <f t="shared" si="137"/>
        <v>1</v>
      </c>
      <c r="DA342" s="5" t="b">
        <f t="shared" si="137"/>
        <v>1</v>
      </c>
      <c r="DB342" s="5" t="b">
        <f t="shared" si="137"/>
        <v>1</v>
      </c>
      <c r="DC342" s="5" t="b">
        <f t="shared" si="137"/>
        <v>1</v>
      </c>
      <c r="DD342" s="5" t="b">
        <f t="shared" si="137"/>
        <v>1</v>
      </c>
      <c r="DE342" s="5" t="b">
        <f t="shared" si="137"/>
        <v>1</v>
      </c>
      <c r="DF342" s="5" t="b">
        <f t="shared" si="137"/>
        <v>1</v>
      </c>
    </row>
    <row r="343">
      <c r="A343" s="3" t="s">
        <v>344</v>
      </c>
      <c r="B343" s="2">
        <v>336.0</v>
      </c>
      <c r="C343" s="4">
        <f t="shared" si="2"/>
        <v>67</v>
      </c>
      <c r="D343" s="4">
        <f t="shared" si="3"/>
        <v>1</v>
      </c>
      <c r="E343" s="4">
        <f>IFERROR(__xludf.DUMMYFUNCTION("SPLIT(A343,"" "")"),42.0)</f>
        <v>42</v>
      </c>
      <c r="F343" s="4">
        <f>IFERROR(__xludf.DUMMYFUNCTION("""COMPUTED_VALUE"""),17.0)</f>
        <v>17</v>
      </c>
      <c r="G343" s="4">
        <f>IFERROR(__xludf.DUMMYFUNCTION("""COMPUTED_VALUE"""),14.0)</f>
        <v>14</v>
      </c>
      <c r="H343" s="4">
        <f>IFERROR(__xludf.DUMMYFUNCTION("""COMPUTED_VALUE"""),44.0)</f>
        <v>44</v>
      </c>
      <c r="I343" s="4">
        <f>IFERROR(__xludf.DUMMYFUNCTION("""COMPUTED_VALUE"""),36.0)</f>
        <v>36</v>
      </c>
      <c r="K343" s="4" t="str">
        <f>IF(K342,SUMOFUNMARKED(E342:I346,$K$6)*LASTCALLED($K$6),)</f>
        <v/>
      </c>
      <c r="L343" s="4" t="str">
        <f t="shared" ref="L343:DF343" si="138">IF(AND(L342,NOT(K342)),SUMOFUNMARKED($E342:$I346,$K$6:L$6)*LASTCALLED($K$6:L$6),)</f>
        <v/>
      </c>
      <c r="M343" s="4" t="str">
        <f t="shared" si="138"/>
        <v/>
      </c>
      <c r="N343" s="4" t="str">
        <f t="shared" si="138"/>
        <v/>
      </c>
      <c r="O343" s="4" t="str">
        <f t="shared" si="138"/>
        <v/>
      </c>
      <c r="P343" s="4" t="str">
        <f t="shared" si="138"/>
        <v/>
      </c>
      <c r="Q343" s="4" t="str">
        <f t="shared" si="138"/>
        <v/>
      </c>
      <c r="R343" s="4" t="str">
        <f t="shared" si="138"/>
        <v/>
      </c>
      <c r="S343" s="4" t="str">
        <f t="shared" si="138"/>
        <v/>
      </c>
      <c r="T343" s="4" t="str">
        <f t="shared" si="138"/>
        <v/>
      </c>
      <c r="U343" s="4" t="str">
        <f t="shared" si="138"/>
        <v/>
      </c>
      <c r="V343" s="4" t="str">
        <f t="shared" si="138"/>
        <v/>
      </c>
      <c r="W343" s="4" t="str">
        <f t="shared" si="138"/>
        <v/>
      </c>
      <c r="X343" s="4" t="str">
        <f t="shared" si="138"/>
        <v/>
      </c>
      <c r="Y343" s="4" t="str">
        <f t="shared" si="138"/>
        <v/>
      </c>
      <c r="Z343" s="4" t="str">
        <f t="shared" si="138"/>
        <v/>
      </c>
      <c r="AA343" s="4" t="str">
        <f t="shared" si="138"/>
        <v/>
      </c>
      <c r="AB343" s="4" t="str">
        <f t="shared" si="138"/>
        <v/>
      </c>
      <c r="AC343" s="4" t="str">
        <f t="shared" si="138"/>
        <v/>
      </c>
      <c r="AD343" s="4" t="str">
        <f t="shared" si="138"/>
        <v/>
      </c>
      <c r="AE343" s="4" t="str">
        <f t="shared" si="138"/>
        <v/>
      </c>
      <c r="AF343" s="4" t="str">
        <f t="shared" si="138"/>
        <v/>
      </c>
      <c r="AG343" s="4" t="str">
        <f t="shared" si="138"/>
        <v/>
      </c>
      <c r="AH343" s="4" t="str">
        <f t="shared" si="138"/>
        <v/>
      </c>
      <c r="AI343" s="4" t="str">
        <f t="shared" si="138"/>
        <v/>
      </c>
      <c r="AJ343" s="4" t="str">
        <f t="shared" si="138"/>
        <v/>
      </c>
      <c r="AK343" s="4" t="str">
        <f t="shared" si="138"/>
        <v/>
      </c>
      <c r="AL343" s="4" t="str">
        <f t="shared" si="138"/>
        <v/>
      </c>
      <c r="AM343" s="4" t="str">
        <f t="shared" si="138"/>
        <v/>
      </c>
      <c r="AN343" s="4" t="str">
        <f t="shared" si="138"/>
        <v/>
      </c>
      <c r="AO343" s="4" t="str">
        <f t="shared" si="138"/>
        <v/>
      </c>
      <c r="AP343" s="4" t="str">
        <f t="shared" si="138"/>
        <v/>
      </c>
      <c r="AQ343" s="4" t="str">
        <f t="shared" si="138"/>
        <v/>
      </c>
      <c r="AR343" s="4" t="str">
        <f t="shared" si="138"/>
        <v/>
      </c>
      <c r="AS343" s="4" t="str">
        <f t="shared" si="138"/>
        <v/>
      </c>
      <c r="AT343" s="4" t="str">
        <f t="shared" si="138"/>
        <v/>
      </c>
      <c r="AU343" s="4" t="str">
        <f t="shared" si="138"/>
        <v/>
      </c>
      <c r="AV343" s="4" t="str">
        <f t="shared" si="138"/>
        <v/>
      </c>
      <c r="AW343" s="4" t="str">
        <f t="shared" si="138"/>
        <v/>
      </c>
      <c r="AX343" s="4" t="str">
        <f t="shared" si="138"/>
        <v/>
      </c>
      <c r="AY343" s="4" t="str">
        <f t="shared" si="138"/>
        <v/>
      </c>
      <c r="AZ343" s="4" t="str">
        <f t="shared" si="138"/>
        <v/>
      </c>
      <c r="BA343" s="4" t="str">
        <f t="shared" si="138"/>
        <v/>
      </c>
      <c r="BB343" s="4" t="str">
        <f t="shared" si="138"/>
        <v/>
      </c>
      <c r="BC343" s="4" t="str">
        <f t="shared" si="138"/>
        <v/>
      </c>
      <c r="BD343" s="4" t="str">
        <f t="shared" si="138"/>
        <v/>
      </c>
      <c r="BE343" s="4" t="str">
        <f t="shared" si="138"/>
        <v/>
      </c>
      <c r="BF343" s="4" t="str">
        <f t="shared" si="138"/>
        <v/>
      </c>
      <c r="BG343" s="4" t="str">
        <f t="shared" si="138"/>
        <v/>
      </c>
      <c r="BH343" s="4" t="str">
        <f t="shared" si="138"/>
        <v/>
      </c>
      <c r="BI343" s="4" t="str">
        <f t="shared" si="138"/>
        <v/>
      </c>
      <c r="BJ343" s="4" t="str">
        <f t="shared" si="138"/>
        <v/>
      </c>
      <c r="BK343" s="4" t="str">
        <f t="shared" si="138"/>
        <v/>
      </c>
      <c r="BL343" s="4" t="str">
        <f t="shared" si="138"/>
        <v/>
      </c>
      <c r="BM343" s="4" t="str">
        <f t="shared" si="138"/>
        <v/>
      </c>
      <c r="BN343" s="4" t="str">
        <f t="shared" si="138"/>
        <v/>
      </c>
      <c r="BO343" s="4">
        <f t="shared" si="138"/>
        <v>6342</v>
      </c>
      <c r="BP343" s="4" t="str">
        <f t="shared" si="138"/>
        <v/>
      </c>
      <c r="BQ343" s="4" t="str">
        <f t="shared" si="138"/>
        <v/>
      </c>
      <c r="BR343" s="4" t="str">
        <f t="shared" si="138"/>
        <v/>
      </c>
      <c r="BS343" s="4" t="str">
        <f t="shared" si="138"/>
        <v/>
      </c>
      <c r="BT343" s="4" t="str">
        <f t="shared" si="138"/>
        <v/>
      </c>
      <c r="BU343" s="4" t="str">
        <f t="shared" si="138"/>
        <v/>
      </c>
      <c r="BV343" s="4" t="str">
        <f t="shared" si="138"/>
        <v/>
      </c>
      <c r="BW343" s="4" t="str">
        <f t="shared" si="138"/>
        <v/>
      </c>
      <c r="BX343" s="4" t="str">
        <f t="shared" si="138"/>
        <v/>
      </c>
      <c r="BY343" s="4" t="str">
        <f t="shared" si="138"/>
        <v/>
      </c>
      <c r="BZ343" s="4" t="str">
        <f t="shared" si="138"/>
        <v/>
      </c>
      <c r="CA343" s="4" t="str">
        <f t="shared" si="138"/>
        <v/>
      </c>
      <c r="CB343" s="4" t="str">
        <f t="shared" si="138"/>
        <v/>
      </c>
      <c r="CC343" s="4" t="str">
        <f t="shared" si="138"/>
        <v/>
      </c>
      <c r="CD343" s="4" t="str">
        <f t="shared" si="138"/>
        <v/>
      </c>
      <c r="CE343" s="4" t="str">
        <f t="shared" si="138"/>
        <v/>
      </c>
      <c r="CF343" s="4" t="str">
        <f t="shared" si="138"/>
        <v/>
      </c>
      <c r="CG343" s="4" t="str">
        <f t="shared" si="138"/>
        <v/>
      </c>
      <c r="CH343" s="4" t="str">
        <f t="shared" si="138"/>
        <v/>
      </c>
      <c r="CI343" s="4" t="str">
        <f t="shared" si="138"/>
        <v/>
      </c>
      <c r="CJ343" s="4" t="str">
        <f t="shared" si="138"/>
        <v/>
      </c>
      <c r="CK343" s="4" t="str">
        <f t="shared" si="138"/>
        <v/>
      </c>
      <c r="CL343" s="4" t="str">
        <f t="shared" si="138"/>
        <v/>
      </c>
      <c r="CM343" s="4" t="str">
        <f t="shared" si="138"/>
        <v/>
      </c>
      <c r="CN343" s="4" t="str">
        <f t="shared" si="138"/>
        <v/>
      </c>
      <c r="CO343" s="4" t="str">
        <f t="shared" si="138"/>
        <v/>
      </c>
      <c r="CP343" s="4" t="str">
        <f t="shared" si="138"/>
        <v/>
      </c>
      <c r="CQ343" s="4" t="str">
        <f t="shared" si="138"/>
        <v/>
      </c>
      <c r="CR343" s="4" t="str">
        <f t="shared" si="138"/>
        <v/>
      </c>
      <c r="CS343" s="4" t="str">
        <f t="shared" si="138"/>
        <v/>
      </c>
      <c r="CT343" s="4" t="str">
        <f t="shared" si="138"/>
        <v/>
      </c>
      <c r="CU343" s="4" t="str">
        <f t="shared" si="138"/>
        <v/>
      </c>
      <c r="CV343" s="4" t="str">
        <f t="shared" si="138"/>
        <v/>
      </c>
      <c r="CW343" s="4" t="str">
        <f t="shared" si="138"/>
        <v/>
      </c>
      <c r="CX343" s="4" t="str">
        <f t="shared" si="138"/>
        <v/>
      </c>
      <c r="CY343" s="4" t="str">
        <f t="shared" si="138"/>
        <v/>
      </c>
      <c r="CZ343" s="4" t="str">
        <f t="shared" si="138"/>
        <v/>
      </c>
      <c r="DA343" s="4" t="str">
        <f t="shared" si="138"/>
        <v/>
      </c>
      <c r="DB343" s="4" t="str">
        <f t="shared" si="138"/>
        <v/>
      </c>
      <c r="DC343" s="4" t="str">
        <f t="shared" si="138"/>
        <v/>
      </c>
      <c r="DD343" s="4" t="str">
        <f t="shared" si="138"/>
        <v/>
      </c>
      <c r="DE343" s="4" t="str">
        <f t="shared" si="138"/>
        <v/>
      </c>
      <c r="DF343" s="4" t="str">
        <f t="shared" si="138"/>
        <v/>
      </c>
    </row>
    <row r="344">
      <c r="A344" s="3" t="s">
        <v>345</v>
      </c>
      <c r="B344" s="2">
        <v>337.0</v>
      </c>
      <c r="C344" s="4">
        <f t="shared" si="2"/>
        <v>67</v>
      </c>
      <c r="D344" s="4">
        <f t="shared" si="3"/>
        <v>2</v>
      </c>
      <c r="E344" s="4">
        <f>IFERROR(__xludf.DUMMYFUNCTION("SPLIT(A344,"" "")"),99.0)</f>
        <v>99</v>
      </c>
      <c r="F344" s="4">
        <f>IFERROR(__xludf.DUMMYFUNCTION("""COMPUTED_VALUE"""),98.0)</f>
        <v>98</v>
      </c>
      <c r="G344" s="4">
        <f>IFERROR(__xludf.DUMMYFUNCTION("""COMPUTED_VALUE"""),68.0)</f>
        <v>68</v>
      </c>
      <c r="H344" s="4">
        <f>IFERROR(__xludf.DUMMYFUNCTION("""COMPUTED_VALUE"""),58.0)</f>
        <v>58</v>
      </c>
      <c r="I344" s="4">
        <f>IFERROR(__xludf.DUMMYFUNCTION("""COMPUTED_VALUE"""),56.0)</f>
        <v>56</v>
      </c>
      <c r="K344" s="6"/>
    </row>
    <row r="345">
      <c r="A345" s="3" t="s">
        <v>346</v>
      </c>
      <c r="B345" s="2">
        <v>338.0</v>
      </c>
      <c r="C345" s="4">
        <f t="shared" si="2"/>
        <v>67</v>
      </c>
      <c r="D345" s="4">
        <f t="shared" si="3"/>
        <v>3</v>
      </c>
      <c r="E345" s="4">
        <f>IFERROR(__xludf.DUMMYFUNCTION("SPLIT(A345,"" "")"),15.0)</f>
        <v>15</v>
      </c>
      <c r="F345" s="4">
        <f>IFERROR(__xludf.DUMMYFUNCTION("""COMPUTED_VALUE"""),57.0)</f>
        <v>57</v>
      </c>
      <c r="G345" s="4">
        <f>IFERROR(__xludf.DUMMYFUNCTION("""COMPUTED_VALUE"""),80.0)</f>
        <v>80</v>
      </c>
      <c r="H345" s="4">
        <f>IFERROR(__xludf.DUMMYFUNCTION("""COMPUTED_VALUE"""),3.0)</f>
        <v>3</v>
      </c>
      <c r="I345" s="4">
        <f>IFERROR(__xludf.DUMMYFUNCTION("""COMPUTED_VALUE"""),67.0)</f>
        <v>67</v>
      </c>
    </row>
    <row r="346">
      <c r="A346" s="3" t="s">
        <v>347</v>
      </c>
      <c r="B346" s="2">
        <v>339.0</v>
      </c>
      <c r="C346" s="4">
        <f t="shared" si="2"/>
        <v>67</v>
      </c>
      <c r="D346" s="4">
        <f t="shared" si="3"/>
        <v>4</v>
      </c>
      <c r="E346" s="4">
        <f>IFERROR(__xludf.DUMMYFUNCTION("SPLIT(A346,"" "")"),61.0)</f>
        <v>61</v>
      </c>
      <c r="F346" s="4">
        <f>IFERROR(__xludf.DUMMYFUNCTION("""COMPUTED_VALUE"""),66.0)</f>
        <v>66</v>
      </c>
      <c r="G346" s="4">
        <f>IFERROR(__xludf.DUMMYFUNCTION("""COMPUTED_VALUE"""),38.0)</f>
        <v>38</v>
      </c>
      <c r="H346" s="4">
        <f>IFERROR(__xludf.DUMMYFUNCTION("""COMPUTED_VALUE"""),83.0)</f>
        <v>83</v>
      </c>
      <c r="I346" s="4">
        <f>IFERROR(__xludf.DUMMYFUNCTION("""COMPUTED_VALUE"""),59.0)</f>
        <v>59</v>
      </c>
    </row>
    <row r="347">
      <c r="A347" s="3" t="s">
        <v>348</v>
      </c>
      <c r="B347" s="2">
        <v>340.0</v>
      </c>
      <c r="C347" s="4">
        <f t="shared" si="2"/>
        <v>68</v>
      </c>
      <c r="D347" s="4">
        <f t="shared" si="3"/>
        <v>0</v>
      </c>
      <c r="E347" s="4">
        <f>IFERROR(__xludf.DUMMYFUNCTION("SPLIT(A347,"" "")"),3.0)</f>
        <v>3</v>
      </c>
      <c r="F347" s="4">
        <f>IFERROR(__xludf.DUMMYFUNCTION("""COMPUTED_VALUE"""),60.0)</f>
        <v>60</v>
      </c>
      <c r="G347" s="4">
        <f>IFERROR(__xludf.DUMMYFUNCTION("""COMPUTED_VALUE"""),25.0)</f>
        <v>25</v>
      </c>
      <c r="H347" s="4">
        <f>IFERROR(__xludf.DUMMYFUNCTION("""COMPUTED_VALUE"""),55.0)</f>
        <v>55</v>
      </c>
      <c r="I347" s="4">
        <f>IFERROR(__xludf.DUMMYFUNCTION("""COMPUTED_VALUE"""),17.0)</f>
        <v>17</v>
      </c>
      <c r="K347" s="5" t="b">
        <f>BINGO(E347:I351,$K$6)</f>
        <v>0</v>
      </c>
      <c r="L347" s="5" t="b">
        <f t="shared" ref="L347:DF347" si="139">OR(K347, BINGO($E347:$I351,$K$6:L$6))</f>
        <v>0</v>
      </c>
      <c r="M347" s="5" t="b">
        <f t="shared" si="139"/>
        <v>0</v>
      </c>
      <c r="N347" s="5" t="b">
        <f t="shared" si="139"/>
        <v>0</v>
      </c>
      <c r="O347" s="5" t="b">
        <f t="shared" si="139"/>
        <v>0</v>
      </c>
      <c r="P347" s="5" t="b">
        <f t="shared" si="139"/>
        <v>0</v>
      </c>
      <c r="Q347" s="5" t="b">
        <f t="shared" si="139"/>
        <v>0</v>
      </c>
      <c r="R347" s="5" t="b">
        <f t="shared" si="139"/>
        <v>0</v>
      </c>
      <c r="S347" s="5" t="b">
        <f t="shared" si="139"/>
        <v>0</v>
      </c>
      <c r="T347" s="5" t="b">
        <f t="shared" si="139"/>
        <v>0</v>
      </c>
      <c r="U347" s="5" t="b">
        <f t="shared" si="139"/>
        <v>0</v>
      </c>
      <c r="V347" s="5" t="b">
        <f t="shared" si="139"/>
        <v>0</v>
      </c>
      <c r="W347" s="5" t="b">
        <f t="shared" si="139"/>
        <v>0</v>
      </c>
      <c r="X347" s="5" t="b">
        <f t="shared" si="139"/>
        <v>0</v>
      </c>
      <c r="Y347" s="5" t="b">
        <f t="shared" si="139"/>
        <v>0</v>
      </c>
      <c r="Z347" s="5" t="b">
        <f t="shared" si="139"/>
        <v>0</v>
      </c>
      <c r="AA347" s="5" t="b">
        <f t="shared" si="139"/>
        <v>0</v>
      </c>
      <c r="AB347" s="5" t="b">
        <f t="shared" si="139"/>
        <v>0</v>
      </c>
      <c r="AC347" s="5" t="b">
        <f t="shared" si="139"/>
        <v>0</v>
      </c>
      <c r="AD347" s="5" t="b">
        <f t="shared" si="139"/>
        <v>0</v>
      </c>
      <c r="AE347" s="5" t="b">
        <f t="shared" si="139"/>
        <v>0</v>
      </c>
      <c r="AF347" s="5" t="b">
        <f t="shared" si="139"/>
        <v>0</v>
      </c>
      <c r="AG347" s="5" t="b">
        <f t="shared" si="139"/>
        <v>0</v>
      </c>
      <c r="AH347" s="5" t="b">
        <f t="shared" si="139"/>
        <v>0</v>
      </c>
      <c r="AI347" s="5" t="b">
        <f t="shared" si="139"/>
        <v>0</v>
      </c>
      <c r="AJ347" s="5" t="b">
        <f t="shared" si="139"/>
        <v>0</v>
      </c>
      <c r="AK347" s="5" t="b">
        <f t="shared" si="139"/>
        <v>0</v>
      </c>
      <c r="AL347" s="5" t="b">
        <f t="shared" si="139"/>
        <v>0</v>
      </c>
      <c r="AM347" s="5" t="b">
        <f t="shared" si="139"/>
        <v>0</v>
      </c>
      <c r="AN347" s="5" t="b">
        <f t="shared" si="139"/>
        <v>0</v>
      </c>
      <c r="AO347" s="5" t="b">
        <f t="shared" si="139"/>
        <v>0</v>
      </c>
      <c r="AP347" s="5" t="b">
        <f t="shared" si="139"/>
        <v>0</v>
      </c>
      <c r="AQ347" s="5" t="b">
        <f t="shared" si="139"/>
        <v>0</v>
      </c>
      <c r="AR347" s="5" t="b">
        <f t="shared" si="139"/>
        <v>0</v>
      </c>
      <c r="AS347" s="5" t="b">
        <f t="shared" si="139"/>
        <v>0</v>
      </c>
      <c r="AT347" s="5" t="b">
        <f t="shared" si="139"/>
        <v>0</v>
      </c>
      <c r="AU347" s="5" t="b">
        <f t="shared" si="139"/>
        <v>0</v>
      </c>
      <c r="AV347" s="5" t="b">
        <f t="shared" si="139"/>
        <v>1</v>
      </c>
      <c r="AW347" s="5" t="b">
        <f t="shared" si="139"/>
        <v>1</v>
      </c>
      <c r="AX347" s="5" t="b">
        <f t="shared" si="139"/>
        <v>1</v>
      </c>
      <c r="AY347" s="5" t="b">
        <f t="shared" si="139"/>
        <v>1</v>
      </c>
      <c r="AZ347" s="5" t="b">
        <f t="shared" si="139"/>
        <v>1</v>
      </c>
      <c r="BA347" s="5" t="b">
        <f t="shared" si="139"/>
        <v>1</v>
      </c>
      <c r="BB347" s="5" t="b">
        <f t="shared" si="139"/>
        <v>1</v>
      </c>
      <c r="BC347" s="5" t="b">
        <f t="shared" si="139"/>
        <v>1</v>
      </c>
      <c r="BD347" s="5" t="b">
        <f t="shared" si="139"/>
        <v>1</v>
      </c>
      <c r="BE347" s="5" t="b">
        <f t="shared" si="139"/>
        <v>1</v>
      </c>
      <c r="BF347" s="5" t="b">
        <f t="shared" si="139"/>
        <v>1</v>
      </c>
      <c r="BG347" s="5" t="b">
        <f t="shared" si="139"/>
        <v>1</v>
      </c>
      <c r="BH347" s="5" t="b">
        <f t="shared" si="139"/>
        <v>1</v>
      </c>
      <c r="BI347" s="5" t="b">
        <f t="shared" si="139"/>
        <v>1</v>
      </c>
      <c r="BJ347" s="5" t="b">
        <f t="shared" si="139"/>
        <v>1</v>
      </c>
      <c r="BK347" s="5" t="b">
        <f t="shared" si="139"/>
        <v>1</v>
      </c>
      <c r="BL347" s="5" t="b">
        <f t="shared" si="139"/>
        <v>1</v>
      </c>
      <c r="BM347" s="5" t="b">
        <f t="shared" si="139"/>
        <v>1</v>
      </c>
      <c r="BN347" s="5" t="b">
        <f t="shared" si="139"/>
        <v>1</v>
      </c>
      <c r="BO347" s="5" t="b">
        <f t="shared" si="139"/>
        <v>1</v>
      </c>
      <c r="BP347" s="5" t="b">
        <f t="shared" si="139"/>
        <v>1</v>
      </c>
      <c r="BQ347" s="5" t="b">
        <f t="shared" si="139"/>
        <v>1</v>
      </c>
      <c r="BR347" s="5" t="b">
        <f t="shared" si="139"/>
        <v>1</v>
      </c>
      <c r="BS347" s="5" t="b">
        <f t="shared" si="139"/>
        <v>1</v>
      </c>
      <c r="BT347" s="5" t="b">
        <f t="shared" si="139"/>
        <v>1</v>
      </c>
      <c r="BU347" s="5" t="b">
        <f t="shared" si="139"/>
        <v>1</v>
      </c>
      <c r="BV347" s="5" t="b">
        <f t="shared" si="139"/>
        <v>1</v>
      </c>
      <c r="BW347" s="5" t="b">
        <f t="shared" si="139"/>
        <v>1</v>
      </c>
      <c r="BX347" s="5" t="b">
        <f t="shared" si="139"/>
        <v>1</v>
      </c>
      <c r="BY347" s="5" t="b">
        <f t="shared" si="139"/>
        <v>1</v>
      </c>
      <c r="BZ347" s="5" t="b">
        <f t="shared" si="139"/>
        <v>1</v>
      </c>
      <c r="CA347" s="5" t="b">
        <f t="shared" si="139"/>
        <v>1</v>
      </c>
      <c r="CB347" s="5" t="b">
        <f t="shared" si="139"/>
        <v>1</v>
      </c>
      <c r="CC347" s="5" t="b">
        <f t="shared" si="139"/>
        <v>1</v>
      </c>
      <c r="CD347" s="5" t="b">
        <f t="shared" si="139"/>
        <v>1</v>
      </c>
      <c r="CE347" s="5" t="b">
        <f t="shared" si="139"/>
        <v>1</v>
      </c>
      <c r="CF347" s="5" t="b">
        <f t="shared" si="139"/>
        <v>1</v>
      </c>
      <c r="CG347" s="5" t="b">
        <f t="shared" si="139"/>
        <v>1</v>
      </c>
      <c r="CH347" s="5" t="b">
        <f t="shared" si="139"/>
        <v>1</v>
      </c>
      <c r="CI347" s="5" t="b">
        <f t="shared" si="139"/>
        <v>1</v>
      </c>
      <c r="CJ347" s="5" t="b">
        <f t="shared" si="139"/>
        <v>1</v>
      </c>
      <c r="CK347" s="5" t="b">
        <f t="shared" si="139"/>
        <v>1</v>
      </c>
      <c r="CL347" s="5" t="b">
        <f t="shared" si="139"/>
        <v>1</v>
      </c>
      <c r="CM347" s="5" t="b">
        <f t="shared" si="139"/>
        <v>1</v>
      </c>
      <c r="CN347" s="5" t="b">
        <f t="shared" si="139"/>
        <v>1</v>
      </c>
      <c r="CO347" s="5" t="b">
        <f t="shared" si="139"/>
        <v>1</v>
      </c>
      <c r="CP347" s="5" t="b">
        <f t="shared" si="139"/>
        <v>1</v>
      </c>
      <c r="CQ347" s="5" t="b">
        <f t="shared" si="139"/>
        <v>1</v>
      </c>
      <c r="CR347" s="5" t="b">
        <f t="shared" si="139"/>
        <v>1</v>
      </c>
      <c r="CS347" s="5" t="b">
        <f t="shared" si="139"/>
        <v>1</v>
      </c>
      <c r="CT347" s="5" t="b">
        <f t="shared" si="139"/>
        <v>1</v>
      </c>
      <c r="CU347" s="5" t="b">
        <f t="shared" si="139"/>
        <v>1</v>
      </c>
      <c r="CV347" s="5" t="b">
        <f t="shared" si="139"/>
        <v>1</v>
      </c>
      <c r="CW347" s="5" t="b">
        <f t="shared" si="139"/>
        <v>1</v>
      </c>
      <c r="CX347" s="5" t="b">
        <f t="shared" si="139"/>
        <v>1</v>
      </c>
      <c r="CY347" s="5" t="b">
        <f t="shared" si="139"/>
        <v>1</v>
      </c>
      <c r="CZ347" s="5" t="b">
        <f t="shared" si="139"/>
        <v>1</v>
      </c>
      <c r="DA347" s="5" t="b">
        <f t="shared" si="139"/>
        <v>1</v>
      </c>
      <c r="DB347" s="5" t="b">
        <f t="shared" si="139"/>
        <v>1</v>
      </c>
      <c r="DC347" s="5" t="b">
        <f t="shared" si="139"/>
        <v>1</v>
      </c>
      <c r="DD347" s="5" t="b">
        <f t="shared" si="139"/>
        <v>1</v>
      </c>
      <c r="DE347" s="5" t="b">
        <f t="shared" si="139"/>
        <v>1</v>
      </c>
      <c r="DF347" s="5" t="b">
        <f t="shared" si="139"/>
        <v>1</v>
      </c>
    </row>
    <row r="348">
      <c r="A348" s="3" t="s">
        <v>349</v>
      </c>
      <c r="B348" s="2">
        <v>341.0</v>
      </c>
      <c r="C348" s="4">
        <f t="shared" si="2"/>
        <v>68</v>
      </c>
      <c r="D348" s="4">
        <f t="shared" si="3"/>
        <v>1</v>
      </c>
      <c r="E348" s="4">
        <f>IFERROR(__xludf.DUMMYFUNCTION("SPLIT(A348,"" "")"),42.0)</f>
        <v>42</v>
      </c>
      <c r="F348" s="4">
        <f>IFERROR(__xludf.DUMMYFUNCTION("""COMPUTED_VALUE"""),45.0)</f>
        <v>45</v>
      </c>
      <c r="G348" s="4">
        <f>IFERROR(__xludf.DUMMYFUNCTION("""COMPUTED_VALUE"""),66.0)</f>
        <v>66</v>
      </c>
      <c r="H348" s="4">
        <f>IFERROR(__xludf.DUMMYFUNCTION("""COMPUTED_VALUE"""),24.0)</f>
        <v>24</v>
      </c>
      <c r="I348" s="4">
        <f>IFERROR(__xludf.DUMMYFUNCTION("""COMPUTED_VALUE"""),14.0)</f>
        <v>14</v>
      </c>
      <c r="K348" s="4" t="str">
        <f>IF(K347,SUMOFUNMARKED(E347:I351,$K$6)*LASTCALLED($K$6),)</f>
        <v/>
      </c>
      <c r="L348" s="4" t="str">
        <f t="shared" ref="L348:DF348" si="140">IF(AND(L347,NOT(K347)),SUMOFUNMARKED($E347:$I351,$K$6:L$6)*LASTCALLED($K$6:L$6),)</f>
        <v/>
      </c>
      <c r="M348" s="4" t="str">
        <f t="shared" si="140"/>
        <v/>
      </c>
      <c r="N348" s="4" t="str">
        <f t="shared" si="140"/>
        <v/>
      </c>
      <c r="O348" s="4" t="str">
        <f t="shared" si="140"/>
        <v/>
      </c>
      <c r="P348" s="4" t="str">
        <f t="shared" si="140"/>
        <v/>
      </c>
      <c r="Q348" s="4" t="str">
        <f t="shared" si="140"/>
        <v/>
      </c>
      <c r="R348" s="4" t="str">
        <f t="shared" si="140"/>
        <v/>
      </c>
      <c r="S348" s="4" t="str">
        <f t="shared" si="140"/>
        <v/>
      </c>
      <c r="T348" s="4" t="str">
        <f t="shared" si="140"/>
        <v/>
      </c>
      <c r="U348" s="4" t="str">
        <f t="shared" si="140"/>
        <v/>
      </c>
      <c r="V348" s="4" t="str">
        <f t="shared" si="140"/>
        <v/>
      </c>
      <c r="W348" s="4" t="str">
        <f t="shared" si="140"/>
        <v/>
      </c>
      <c r="X348" s="4" t="str">
        <f t="shared" si="140"/>
        <v/>
      </c>
      <c r="Y348" s="4" t="str">
        <f t="shared" si="140"/>
        <v/>
      </c>
      <c r="Z348" s="4" t="str">
        <f t="shared" si="140"/>
        <v/>
      </c>
      <c r="AA348" s="4" t="str">
        <f t="shared" si="140"/>
        <v/>
      </c>
      <c r="AB348" s="4" t="str">
        <f t="shared" si="140"/>
        <v/>
      </c>
      <c r="AC348" s="4" t="str">
        <f t="shared" si="140"/>
        <v/>
      </c>
      <c r="AD348" s="4" t="str">
        <f t="shared" si="140"/>
        <v/>
      </c>
      <c r="AE348" s="4" t="str">
        <f t="shared" si="140"/>
        <v/>
      </c>
      <c r="AF348" s="4" t="str">
        <f t="shared" si="140"/>
        <v/>
      </c>
      <c r="AG348" s="4" t="str">
        <f t="shared" si="140"/>
        <v/>
      </c>
      <c r="AH348" s="4" t="str">
        <f t="shared" si="140"/>
        <v/>
      </c>
      <c r="AI348" s="4" t="str">
        <f t="shared" si="140"/>
        <v/>
      </c>
      <c r="AJ348" s="4" t="str">
        <f t="shared" si="140"/>
        <v/>
      </c>
      <c r="AK348" s="4" t="str">
        <f t="shared" si="140"/>
        <v/>
      </c>
      <c r="AL348" s="4" t="str">
        <f t="shared" si="140"/>
        <v/>
      </c>
      <c r="AM348" s="4" t="str">
        <f t="shared" si="140"/>
        <v/>
      </c>
      <c r="AN348" s="4" t="str">
        <f t="shared" si="140"/>
        <v/>
      </c>
      <c r="AO348" s="4" t="str">
        <f t="shared" si="140"/>
        <v/>
      </c>
      <c r="AP348" s="4" t="str">
        <f t="shared" si="140"/>
        <v/>
      </c>
      <c r="AQ348" s="4" t="str">
        <f t="shared" si="140"/>
        <v/>
      </c>
      <c r="AR348" s="4" t="str">
        <f t="shared" si="140"/>
        <v/>
      </c>
      <c r="AS348" s="4" t="str">
        <f t="shared" si="140"/>
        <v/>
      </c>
      <c r="AT348" s="4" t="str">
        <f t="shared" si="140"/>
        <v/>
      </c>
      <c r="AU348" s="4" t="str">
        <f t="shared" si="140"/>
        <v/>
      </c>
      <c r="AV348" s="4">
        <f t="shared" si="140"/>
        <v>15036</v>
      </c>
      <c r="AW348" s="4" t="str">
        <f t="shared" si="140"/>
        <v/>
      </c>
      <c r="AX348" s="4" t="str">
        <f t="shared" si="140"/>
        <v/>
      </c>
      <c r="AY348" s="4" t="str">
        <f t="shared" si="140"/>
        <v/>
      </c>
      <c r="AZ348" s="4" t="str">
        <f t="shared" si="140"/>
        <v/>
      </c>
      <c r="BA348" s="4" t="str">
        <f t="shared" si="140"/>
        <v/>
      </c>
      <c r="BB348" s="4" t="str">
        <f t="shared" si="140"/>
        <v/>
      </c>
      <c r="BC348" s="4" t="str">
        <f t="shared" si="140"/>
        <v/>
      </c>
      <c r="BD348" s="4" t="str">
        <f t="shared" si="140"/>
        <v/>
      </c>
      <c r="BE348" s="4" t="str">
        <f t="shared" si="140"/>
        <v/>
      </c>
      <c r="BF348" s="4" t="str">
        <f t="shared" si="140"/>
        <v/>
      </c>
      <c r="BG348" s="4" t="str">
        <f t="shared" si="140"/>
        <v/>
      </c>
      <c r="BH348" s="4" t="str">
        <f t="shared" si="140"/>
        <v/>
      </c>
      <c r="BI348" s="4" t="str">
        <f t="shared" si="140"/>
        <v/>
      </c>
      <c r="BJ348" s="4" t="str">
        <f t="shared" si="140"/>
        <v/>
      </c>
      <c r="BK348" s="4" t="str">
        <f t="shared" si="140"/>
        <v/>
      </c>
      <c r="BL348" s="4" t="str">
        <f t="shared" si="140"/>
        <v/>
      </c>
      <c r="BM348" s="4" t="str">
        <f t="shared" si="140"/>
        <v/>
      </c>
      <c r="BN348" s="4" t="str">
        <f t="shared" si="140"/>
        <v/>
      </c>
      <c r="BO348" s="4" t="str">
        <f t="shared" si="140"/>
        <v/>
      </c>
      <c r="BP348" s="4" t="str">
        <f t="shared" si="140"/>
        <v/>
      </c>
      <c r="BQ348" s="4" t="str">
        <f t="shared" si="140"/>
        <v/>
      </c>
      <c r="BR348" s="4" t="str">
        <f t="shared" si="140"/>
        <v/>
      </c>
      <c r="BS348" s="4" t="str">
        <f t="shared" si="140"/>
        <v/>
      </c>
      <c r="BT348" s="4" t="str">
        <f t="shared" si="140"/>
        <v/>
      </c>
      <c r="BU348" s="4" t="str">
        <f t="shared" si="140"/>
        <v/>
      </c>
      <c r="BV348" s="4" t="str">
        <f t="shared" si="140"/>
        <v/>
      </c>
      <c r="BW348" s="4" t="str">
        <f t="shared" si="140"/>
        <v/>
      </c>
      <c r="BX348" s="4" t="str">
        <f t="shared" si="140"/>
        <v/>
      </c>
      <c r="BY348" s="4" t="str">
        <f t="shared" si="140"/>
        <v/>
      </c>
      <c r="BZ348" s="4" t="str">
        <f t="shared" si="140"/>
        <v/>
      </c>
      <c r="CA348" s="4" t="str">
        <f t="shared" si="140"/>
        <v/>
      </c>
      <c r="CB348" s="4" t="str">
        <f t="shared" si="140"/>
        <v/>
      </c>
      <c r="CC348" s="4" t="str">
        <f t="shared" si="140"/>
        <v/>
      </c>
      <c r="CD348" s="4" t="str">
        <f t="shared" si="140"/>
        <v/>
      </c>
      <c r="CE348" s="4" t="str">
        <f t="shared" si="140"/>
        <v/>
      </c>
      <c r="CF348" s="4" t="str">
        <f t="shared" si="140"/>
        <v/>
      </c>
      <c r="CG348" s="4" t="str">
        <f t="shared" si="140"/>
        <v/>
      </c>
      <c r="CH348" s="4" t="str">
        <f t="shared" si="140"/>
        <v/>
      </c>
      <c r="CI348" s="4" t="str">
        <f t="shared" si="140"/>
        <v/>
      </c>
      <c r="CJ348" s="4" t="str">
        <f t="shared" si="140"/>
        <v/>
      </c>
      <c r="CK348" s="4" t="str">
        <f t="shared" si="140"/>
        <v/>
      </c>
      <c r="CL348" s="4" t="str">
        <f t="shared" si="140"/>
        <v/>
      </c>
      <c r="CM348" s="4" t="str">
        <f t="shared" si="140"/>
        <v/>
      </c>
      <c r="CN348" s="4" t="str">
        <f t="shared" si="140"/>
        <v/>
      </c>
      <c r="CO348" s="4" t="str">
        <f t="shared" si="140"/>
        <v/>
      </c>
      <c r="CP348" s="4" t="str">
        <f t="shared" si="140"/>
        <v/>
      </c>
      <c r="CQ348" s="4" t="str">
        <f t="shared" si="140"/>
        <v/>
      </c>
      <c r="CR348" s="4" t="str">
        <f t="shared" si="140"/>
        <v/>
      </c>
      <c r="CS348" s="4" t="str">
        <f t="shared" si="140"/>
        <v/>
      </c>
      <c r="CT348" s="4" t="str">
        <f t="shared" si="140"/>
        <v/>
      </c>
      <c r="CU348" s="4" t="str">
        <f t="shared" si="140"/>
        <v/>
      </c>
      <c r="CV348" s="4" t="str">
        <f t="shared" si="140"/>
        <v/>
      </c>
      <c r="CW348" s="4" t="str">
        <f t="shared" si="140"/>
        <v/>
      </c>
      <c r="CX348" s="4" t="str">
        <f t="shared" si="140"/>
        <v/>
      </c>
      <c r="CY348" s="4" t="str">
        <f t="shared" si="140"/>
        <v/>
      </c>
      <c r="CZ348" s="4" t="str">
        <f t="shared" si="140"/>
        <v/>
      </c>
      <c r="DA348" s="4" t="str">
        <f t="shared" si="140"/>
        <v/>
      </c>
      <c r="DB348" s="4" t="str">
        <f t="shared" si="140"/>
        <v/>
      </c>
      <c r="DC348" s="4" t="str">
        <f t="shared" si="140"/>
        <v/>
      </c>
      <c r="DD348" s="4" t="str">
        <f t="shared" si="140"/>
        <v/>
      </c>
      <c r="DE348" s="4" t="str">
        <f t="shared" si="140"/>
        <v/>
      </c>
      <c r="DF348" s="4" t="str">
        <f t="shared" si="140"/>
        <v/>
      </c>
    </row>
    <row r="349">
      <c r="A349" s="3" t="s">
        <v>350</v>
      </c>
      <c r="B349" s="2">
        <v>342.0</v>
      </c>
      <c r="C349" s="4">
        <f t="shared" si="2"/>
        <v>68</v>
      </c>
      <c r="D349" s="4">
        <f t="shared" si="3"/>
        <v>2</v>
      </c>
      <c r="E349" s="4">
        <f>IFERROR(__xludf.DUMMYFUNCTION("SPLIT(A349,"" "")"),13.0)</f>
        <v>13</v>
      </c>
      <c r="F349" s="4">
        <f>IFERROR(__xludf.DUMMYFUNCTION("""COMPUTED_VALUE"""),16.0)</f>
        <v>16</v>
      </c>
      <c r="G349" s="4">
        <f>IFERROR(__xludf.DUMMYFUNCTION("""COMPUTED_VALUE"""),41.0)</f>
        <v>41</v>
      </c>
      <c r="H349" s="4">
        <f>IFERROR(__xludf.DUMMYFUNCTION("""COMPUTED_VALUE"""),11.0)</f>
        <v>11</v>
      </c>
      <c r="I349" s="4">
        <f>IFERROR(__xludf.DUMMYFUNCTION("""COMPUTED_VALUE"""),88.0)</f>
        <v>88</v>
      </c>
      <c r="K349" s="6"/>
    </row>
    <row r="350">
      <c r="A350" s="3" t="s">
        <v>351</v>
      </c>
      <c r="B350" s="2">
        <v>343.0</v>
      </c>
      <c r="C350" s="4">
        <f t="shared" si="2"/>
        <v>68</v>
      </c>
      <c r="D350" s="4">
        <f t="shared" si="3"/>
        <v>3</v>
      </c>
      <c r="E350" s="4">
        <f>IFERROR(__xludf.DUMMYFUNCTION("SPLIT(A350,"" "")"),89.0)</f>
        <v>89</v>
      </c>
      <c r="F350" s="4">
        <f>IFERROR(__xludf.DUMMYFUNCTION("""COMPUTED_VALUE"""),96.0)</f>
        <v>96</v>
      </c>
      <c r="G350" s="4">
        <f>IFERROR(__xludf.DUMMYFUNCTION("""COMPUTED_VALUE"""),97.0)</f>
        <v>97</v>
      </c>
      <c r="H350" s="4">
        <f>IFERROR(__xludf.DUMMYFUNCTION("""COMPUTED_VALUE"""),35.0)</f>
        <v>35</v>
      </c>
      <c r="I350" s="4">
        <f>IFERROR(__xludf.DUMMYFUNCTION("""COMPUTED_VALUE"""),1.0)</f>
        <v>1</v>
      </c>
    </row>
    <row r="351">
      <c r="A351" s="3" t="s">
        <v>352</v>
      </c>
      <c r="B351" s="2">
        <v>344.0</v>
      </c>
      <c r="C351" s="4">
        <f t="shared" si="2"/>
        <v>68</v>
      </c>
      <c r="D351" s="4">
        <f t="shared" si="3"/>
        <v>4</v>
      </c>
      <c r="E351" s="4">
        <f>IFERROR(__xludf.DUMMYFUNCTION("SPLIT(A351,"" "")"),83.0)</f>
        <v>83</v>
      </c>
      <c r="F351" s="4">
        <f>IFERROR(__xludf.DUMMYFUNCTION("""COMPUTED_VALUE"""),5.0)</f>
        <v>5</v>
      </c>
      <c r="G351" s="4">
        <f>IFERROR(__xludf.DUMMYFUNCTION("""COMPUTED_VALUE"""),52.0)</f>
        <v>52</v>
      </c>
      <c r="H351" s="4">
        <f>IFERROR(__xludf.DUMMYFUNCTION("""COMPUTED_VALUE"""),69.0)</f>
        <v>69</v>
      </c>
      <c r="I351" s="4">
        <f>IFERROR(__xludf.DUMMYFUNCTION("""COMPUTED_VALUE"""),28.0)</f>
        <v>28</v>
      </c>
    </row>
    <row r="352">
      <c r="A352" s="3" t="s">
        <v>353</v>
      </c>
      <c r="B352" s="2">
        <v>345.0</v>
      </c>
      <c r="C352" s="4">
        <f t="shared" si="2"/>
        <v>69</v>
      </c>
      <c r="D352" s="4">
        <f t="shared" si="3"/>
        <v>0</v>
      </c>
      <c r="E352" s="4">
        <f>IFERROR(__xludf.DUMMYFUNCTION("SPLIT(A352,"" "")"),99.0)</f>
        <v>99</v>
      </c>
      <c r="F352" s="4">
        <f>IFERROR(__xludf.DUMMYFUNCTION("""COMPUTED_VALUE"""),11.0)</f>
        <v>11</v>
      </c>
      <c r="G352" s="4">
        <f>IFERROR(__xludf.DUMMYFUNCTION("""COMPUTED_VALUE"""),53.0)</f>
        <v>53</v>
      </c>
      <c r="H352" s="4">
        <f>IFERROR(__xludf.DUMMYFUNCTION("""COMPUTED_VALUE"""),82.0)</f>
        <v>82</v>
      </c>
      <c r="I352" s="4">
        <f>IFERROR(__xludf.DUMMYFUNCTION("""COMPUTED_VALUE"""),3.0)</f>
        <v>3</v>
      </c>
      <c r="K352" s="5" t="b">
        <f>BINGO(E352:I356,$K$6)</f>
        <v>0</v>
      </c>
      <c r="L352" s="5" t="b">
        <f t="shared" ref="L352:DF352" si="141">OR(K352, BINGO($E352:$I356,$K$6:L$6))</f>
        <v>0</v>
      </c>
      <c r="M352" s="5" t="b">
        <f t="shared" si="141"/>
        <v>0</v>
      </c>
      <c r="N352" s="5" t="b">
        <f t="shared" si="141"/>
        <v>0</v>
      </c>
      <c r="O352" s="5" t="b">
        <f t="shared" si="141"/>
        <v>0</v>
      </c>
      <c r="P352" s="5" t="b">
        <f t="shared" si="141"/>
        <v>0</v>
      </c>
      <c r="Q352" s="5" t="b">
        <f t="shared" si="141"/>
        <v>0</v>
      </c>
      <c r="R352" s="5" t="b">
        <f t="shared" si="141"/>
        <v>0</v>
      </c>
      <c r="S352" s="5" t="b">
        <f t="shared" si="141"/>
        <v>0</v>
      </c>
      <c r="T352" s="5" t="b">
        <f t="shared" si="141"/>
        <v>0</v>
      </c>
      <c r="U352" s="5" t="b">
        <f t="shared" si="141"/>
        <v>0</v>
      </c>
      <c r="V352" s="5" t="b">
        <f t="shared" si="141"/>
        <v>0</v>
      </c>
      <c r="W352" s="5" t="b">
        <f t="shared" si="141"/>
        <v>0</v>
      </c>
      <c r="X352" s="5" t="b">
        <f t="shared" si="141"/>
        <v>0</v>
      </c>
      <c r="Y352" s="5" t="b">
        <f t="shared" si="141"/>
        <v>0</v>
      </c>
      <c r="Z352" s="5" t="b">
        <f t="shared" si="141"/>
        <v>0</v>
      </c>
      <c r="AA352" s="5" t="b">
        <f t="shared" si="141"/>
        <v>0</v>
      </c>
      <c r="AB352" s="5" t="b">
        <f t="shared" si="141"/>
        <v>0</v>
      </c>
      <c r="AC352" s="5" t="b">
        <f t="shared" si="141"/>
        <v>0</v>
      </c>
      <c r="AD352" s="5" t="b">
        <f t="shared" si="141"/>
        <v>0</v>
      </c>
      <c r="AE352" s="5" t="b">
        <f t="shared" si="141"/>
        <v>0</v>
      </c>
      <c r="AF352" s="5" t="b">
        <f t="shared" si="141"/>
        <v>0</v>
      </c>
      <c r="AG352" s="5" t="b">
        <f t="shared" si="141"/>
        <v>0</v>
      </c>
      <c r="AH352" s="5" t="b">
        <f t="shared" si="141"/>
        <v>0</v>
      </c>
      <c r="AI352" s="5" t="b">
        <f t="shared" si="141"/>
        <v>0</v>
      </c>
      <c r="AJ352" s="5" t="b">
        <f t="shared" si="141"/>
        <v>0</v>
      </c>
      <c r="AK352" s="5" t="b">
        <f t="shared" si="141"/>
        <v>0</v>
      </c>
      <c r="AL352" s="5" t="b">
        <f t="shared" si="141"/>
        <v>0</v>
      </c>
      <c r="AM352" s="5" t="b">
        <f t="shared" si="141"/>
        <v>0</v>
      </c>
      <c r="AN352" s="5" t="b">
        <f t="shared" si="141"/>
        <v>0</v>
      </c>
      <c r="AO352" s="5" t="b">
        <f t="shared" si="141"/>
        <v>0</v>
      </c>
      <c r="AP352" s="5" t="b">
        <f t="shared" si="141"/>
        <v>0</v>
      </c>
      <c r="AQ352" s="5" t="b">
        <f t="shared" si="141"/>
        <v>0</v>
      </c>
      <c r="AR352" s="5" t="b">
        <f t="shared" si="141"/>
        <v>0</v>
      </c>
      <c r="AS352" s="5" t="b">
        <f t="shared" si="141"/>
        <v>0</v>
      </c>
      <c r="AT352" s="5" t="b">
        <f t="shared" si="141"/>
        <v>0</v>
      </c>
      <c r="AU352" s="5" t="b">
        <f t="shared" si="141"/>
        <v>0</v>
      </c>
      <c r="AV352" s="5" t="b">
        <f t="shared" si="141"/>
        <v>0</v>
      </c>
      <c r="AW352" s="5" t="b">
        <f t="shared" si="141"/>
        <v>0</v>
      </c>
      <c r="AX352" s="5" t="b">
        <f t="shared" si="141"/>
        <v>0</v>
      </c>
      <c r="AY352" s="5" t="b">
        <f t="shared" si="141"/>
        <v>0</v>
      </c>
      <c r="AZ352" s="5" t="b">
        <f t="shared" si="141"/>
        <v>0</v>
      </c>
      <c r="BA352" s="5" t="b">
        <f t="shared" si="141"/>
        <v>0</v>
      </c>
      <c r="BB352" s="5" t="b">
        <f t="shared" si="141"/>
        <v>0</v>
      </c>
      <c r="BC352" s="5" t="b">
        <f t="shared" si="141"/>
        <v>0</v>
      </c>
      <c r="BD352" s="5" t="b">
        <f t="shared" si="141"/>
        <v>0</v>
      </c>
      <c r="BE352" s="5" t="b">
        <f t="shared" si="141"/>
        <v>0</v>
      </c>
      <c r="BF352" s="5" t="b">
        <f t="shared" si="141"/>
        <v>0</v>
      </c>
      <c r="BG352" s="5" t="b">
        <f t="shared" si="141"/>
        <v>0</v>
      </c>
      <c r="BH352" s="5" t="b">
        <f t="shared" si="141"/>
        <v>0</v>
      </c>
      <c r="BI352" s="5" t="b">
        <f t="shared" si="141"/>
        <v>0</v>
      </c>
      <c r="BJ352" s="5" t="b">
        <f t="shared" si="141"/>
        <v>0</v>
      </c>
      <c r="BK352" s="5" t="b">
        <f t="shared" si="141"/>
        <v>0</v>
      </c>
      <c r="BL352" s="5" t="b">
        <f t="shared" si="141"/>
        <v>0</v>
      </c>
      <c r="BM352" s="5" t="b">
        <f t="shared" si="141"/>
        <v>0</v>
      </c>
      <c r="BN352" s="5" t="b">
        <f t="shared" si="141"/>
        <v>0</v>
      </c>
      <c r="BO352" s="5" t="b">
        <f t="shared" si="141"/>
        <v>0</v>
      </c>
      <c r="BP352" s="5" t="b">
        <f t="shared" si="141"/>
        <v>1</v>
      </c>
      <c r="BQ352" s="5" t="b">
        <f t="shared" si="141"/>
        <v>1</v>
      </c>
      <c r="BR352" s="5" t="b">
        <f t="shared" si="141"/>
        <v>1</v>
      </c>
      <c r="BS352" s="5" t="b">
        <f t="shared" si="141"/>
        <v>1</v>
      </c>
      <c r="BT352" s="5" t="b">
        <f t="shared" si="141"/>
        <v>1</v>
      </c>
      <c r="BU352" s="5" t="b">
        <f t="shared" si="141"/>
        <v>1</v>
      </c>
      <c r="BV352" s="5" t="b">
        <f t="shared" si="141"/>
        <v>1</v>
      </c>
      <c r="BW352" s="5" t="b">
        <f t="shared" si="141"/>
        <v>1</v>
      </c>
      <c r="BX352" s="5" t="b">
        <f t="shared" si="141"/>
        <v>1</v>
      </c>
      <c r="BY352" s="5" t="b">
        <f t="shared" si="141"/>
        <v>1</v>
      </c>
      <c r="BZ352" s="5" t="b">
        <f t="shared" si="141"/>
        <v>1</v>
      </c>
      <c r="CA352" s="5" t="b">
        <f t="shared" si="141"/>
        <v>1</v>
      </c>
      <c r="CB352" s="5" t="b">
        <f t="shared" si="141"/>
        <v>1</v>
      </c>
      <c r="CC352" s="5" t="b">
        <f t="shared" si="141"/>
        <v>1</v>
      </c>
      <c r="CD352" s="5" t="b">
        <f t="shared" si="141"/>
        <v>1</v>
      </c>
      <c r="CE352" s="5" t="b">
        <f t="shared" si="141"/>
        <v>1</v>
      </c>
      <c r="CF352" s="5" t="b">
        <f t="shared" si="141"/>
        <v>1</v>
      </c>
      <c r="CG352" s="5" t="b">
        <f t="shared" si="141"/>
        <v>1</v>
      </c>
      <c r="CH352" s="5" t="b">
        <f t="shared" si="141"/>
        <v>1</v>
      </c>
      <c r="CI352" s="5" t="b">
        <f t="shared" si="141"/>
        <v>1</v>
      </c>
      <c r="CJ352" s="5" t="b">
        <f t="shared" si="141"/>
        <v>1</v>
      </c>
      <c r="CK352" s="5" t="b">
        <f t="shared" si="141"/>
        <v>1</v>
      </c>
      <c r="CL352" s="5" t="b">
        <f t="shared" si="141"/>
        <v>1</v>
      </c>
      <c r="CM352" s="5" t="b">
        <f t="shared" si="141"/>
        <v>1</v>
      </c>
      <c r="CN352" s="5" t="b">
        <f t="shared" si="141"/>
        <v>1</v>
      </c>
      <c r="CO352" s="5" t="b">
        <f t="shared" si="141"/>
        <v>1</v>
      </c>
      <c r="CP352" s="5" t="b">
        <f t="shared" si="141"/>
        <v>1</v>
      </c>
      <c r="CQ352" s="5" t="b">
        <f t="shared" si="141"/>
        <v>1</v>
      </c>
      <c r="CR352" s="5" t="b">
        <f t="shared" si="141"/>
        <v>1</v>
      </c>
      <c r="CS352" s="5" t="b">
        <f t="shared" si="141"/>
        <v>1</v>
      </c>
      <c r="CT352" s="5" t="b">
        <f t="shared" si="141"/>
        <v>1</v>
      </c>
      <c r="CU352" s="5" t="b">
        <f t="shared" si="141"/>
        <v>1</v>
      </c>
      <c r="CV352" s="5" t="b">
        <f t="shared" si="141"/>
        <v>1</v>
      </c>
      <c r="CW352" s="5" t="b">
        <f t="shared" si="141"/>
        <v>1</v>
      </c>
      <c r="CX352" s="5" t="b">
        <f t="shared" si="141"/>
        <v>1</v>
      </c>
      <c r="CY352" s="5" t="b">
        <f t="shared" si="141"/>
        <v>1</v>
      </c>
      <c r="CZ352" s="5" t="b">
        <f t="shared" si="141"/>
        <v>1</v>
      </c>
      <c r="DA352" s="5" t="b">
        <f t="shared" si="141"/>
        <v>1</v>
      </c>
      <c r="DB352" s="5" t="b">
        <f t="shared" si="141"/>
        <v>1</v>
      </c>
      <c r="DC352" s="5" t="b">
        <f t="shared" si="141"/>
        <v>1</v>
      </c>
      <c r="DD352" s="5" t="b">
        <f t="shared" si="141"/>
        <v>1</v>
      </c>
      <c r="DE352" s="5" t="b">
        <f t="shared" si="141"/>
        <v>1</v>
      </c>
      <c r="DF352" s="5" t="b">
        <f t="shared" si="141"/>
        <v>1</v>
      </c>
    </row>
    <row r="353">
      <c r="A353" s="3" t="s">
        <v>354</v>
      </c>
      <c r="B353" s="2">
        <v>346.0</v>
      </c>
      <c r="C353" s="4">
        <f t="shared" si="2"/>
        <v>69</v>
      </c>
      <c r="D353" s="4">
        <f t="shared" si="3"/>
        <v>1</v>
      </c>
      <c r="E353" s="4">
        <f>IFERROR(__xludf.DUMMYFUNCTION("SPLIT(A353,"" "")"),88.0)</f>
        <v>88</v>
      </c>
      <c r="F353" s="4">
        <f>IFERROR(__xludf.DUMMYFUNCTION("""COMPUTED_VALUE"""),74.0)</f>
        <v>74</v>
      </c>
      <c r="G353" s="4">
        <f>IFERROR(__xludf.DUMMYFUNCTION("""COMPUTED_VALUE"""),42.0)</f>
        <v>42</v>
      </c>
      <c r="H353" s="4">
        <f>IFERROR(__xludf.DUMMYFUNCTION("""COMPUTED_VALUE"""),38.0)</f>
        <v>38</v>
      </c>
      <c r="I353" s="4">
        <f>IFERROR(__xludf.DUMMYFUNCTION("""COMPUTED_VALUE"""),13.0)</f>
        <v>13</v>
      </c>
      <c r="K353" s="4" t="str">
        <f>IF(K352,SUMOFUNMARKED(E352:I356,$K$6)*LASTCALLED($K$6),)</f>
        <v/>
      </c>
      <c r="L353" s="4" t="str">
        <f t="shared" ref="L353:DF353" si="142">IF(AND(L352,NOT(K352)),SUMOFUNMARKED($E352:$I356,$K$6:L$6)*LASTCALLED($K$6:L$6),)</f>
        <v/>
      </c>
      <c r="M353" s="4" t="str">
        <f t="shared" si="142"/>
        <v/>
      </c>
      <c r="N353" s="4" t="str">
        <f t="shared" si="142"/>
        <v/>
      </c>
      <c r="O353" s="4" t="str">
        <f t="shared" si="142"/>
        <v/>
      </c>
      <c r="P353" s="4" t="str">
        <f t="shared" si="142"/>
        <v/>
      </c>
      <c r="Q353" s="4" t="str">
        <f t="shared" si="142"/>
        <v/>
      </c>
      <c r="R353" s="4" t="str">
        <f t="shared" si="142"/>
        <v/>
      </c>
      <c r="S353" s="4" t="str">
        <f t="shared" si="142"/>
        <v/>
      </c>
      <c r="T353" s="4" t="str">
        <f t="shared" si="142"/>
        <v/>
      </c>
      <c r="U353" s="4" t="str">
        <f t="shared" si="142"/>
        <v/>
      </c>
      <c r="V353" s="4" t="str">
        <f t="shared" si="142"/>
        <v/>
      </c>
      <c r="W353" s="4" t="str">
        <f t="shared" si="142"/>
        <v/>
      </c>
      <c r="X353" s="4" t="str">
        <f t="shared" si="142"/>
        <v/>
      </c>
      <c r="Y353" s="4" t="str">
        <f t="shared" si="142"/>
        <v/>
      </c>
      <c r="Z353" s="4" t="str">
        <f t="shared" si="142"/>
        <v/>
      </c>
      <c r="AA353" s="4" t="str">
        <f t="shared" si="142"/>
        <v/>
      </c>
      <c r="AB353" s="4" t="str">
        <f t="shared" si="142"/>
        <v/>
      </c>
      <c r="AC353" s="4" t="str">
        <f t="shared" si="142"/>
        <v/>
      </c>
      <c r="AD353" s="4" t="str">
        <f t="shared" si="142"/>
        <v/>
      </c>
      <c r="AE353" s="4" t="str">
        <f t="shared" si="142"/>
        <v/>
      </c>
      <c r="AF353" s="4" t="str">
        <f t="shared" si="142"/>
        <v/>
      </c>
      <c r="AG353" s="4" t="str">
        <f t="shared" si="142"/>
        <v/>
      </c>
      <c r="AH353" s="4" t="str">
        <f t="shared" si="142"/>
        <v/>
      </c>
      <c r="AI353" s="4" t="str">
        <f t="shared" si="142"/>
        <v/>
      </c>
      <c r="AJ353" s="4" t="str">
        <f t="shared" si="142"/>
        <v/>
      </c>
      <c r="AK353" s="4" t="str">
        <f t="shared" si="142"/>
        <v/>
      </c>
      <c r="AL353" s="4" t="str">
        <f t="shared" si="142"/>
        <v/>
      </c>
      <c r="AM353" s="4" t="str">
        <f t="shared" si="142"/>
        <v/>
      </c>
      <c r="AN353" s="4" t="str">
        <f t="shared" si="142"/>
        <v/>
      </c>
      <c r="AO353" s="4" t="str">
        <f t="shared" si="142"/>
        <v/>
      </c>
      <c r="AP353" s="4" t="str">
        <f t="shared" si="142"/>
        <v/>
      </c>
      <c r="AQ353" s="4" t="str">
        <f t="shared" si="142"/>
        <v/>
      </c>
      <c r="AR353" s="4" t="str">
        <f t="shared" si="142"/>
        <v/>
      </c>
      <c r="AS353" s="4" t="str">
        <f t="shared" si="142"/>
        <v/>
      </c>
      <c r="AT353" s="4" t="str">
        <f t="shared" si="142"/>
        <v/>
      </c>
      <c r="AU353" s="4" t="str">
        <f t="shared" si="142"/>
        <v/>
      </c>
      <c r="AV353" s="4" t="str">
        <f t="shared" si="142"/>
        <v/>
      </c>
      <c r="AW353" s="4" t="str">
        <f t="shared" si="142"/>
        <v/>
      </c>
      <c r="AX353" s="4" t="str">
        <f t="shared" si="142"/>
        <v/>
      </c>
      <c r="AY353" s="4" t="str">
        <f t="shared" si="142"/>
        <v/>
      </c>
      <c r="AZ353" s="4" t="str">
        <f t="shared" si="142"/>
        <v/>
      </c>
      <c r="BA353" s="4" t="str">
        <f t="shared" si="142"/>
        <v/>
      </c>
      <c r="BB353" s="4" t="str">
        <f t="shared" si="142"/>
        <v/>
      </c>
      <c r="BC353" s="4" t="str">
        <f t="shared" si="142"/>
        <v/>
      </c>
      <c r="BD353" s="4" t="str">
        <f t="shared" si="142"/>
        <v/>
      </c>
      <c r="BE353" s="4" t="str">
        <f t="shared" si="142"/>
        <v/>
      </c>
      <c r="BF353" s="4" t="str">
        <f t="shared" si="142"/>
        <v/>
      </c>
      <c r="BG353" s="4" t="str">
        <f t="shared" si="142"/>
        <v/>
      </c>
      <c r="BH353" s="4" t="str">
        <f t="shared" si="142"/>
        <v/>
      </c>
      <c r="BI353" s="4" t="str">
        <f t="shared" si="142"/>
        <v/>
      </c>
      <c r="BJ353" s="4" t="str">
        <f t="shared" si="142"/>
        <v/>
      </c>
      <c r="BK353" s="4" t="str">
        <f t="shared" si="142"/>
        <v/>
      </c>
      <c r="BL353" s="4" t="str">
        <f t="shared" si="142"/>
        <v/>
      </c>
      <c r="BM353" s="4" t="str">
        <f t="shared" si="142"/>
        <v/>
      </c>
      <c r="BN353" s="4" t="str">
        <f t="shared" si="142"/>
        <v/>
      </c>
      <c r="BO353" s="4" t="str">
        <f t="shared" si="142"/>
        <v/>
      </c>
      <c r="BP353" s="4">
        <f t="shared" si="142"/>
        <v>44176</v>
      </c>
      <c r="BQ353" s="4" t="str">
        <f t="shared" si="142"/>
        <v/>
      </c>
      <c r="BR353" s="4" t="str">
        <f t="shared" si="142"/>
        <v/>
      </c>
      <c r="BS353" s="4" t="str">
        <f t="shared" si="142"/>
        <v/>
      </c>
      <c r="BT353" s="4" t="str">
        <f t="shared" si="142"/>
        <v/>
      </c>
      <c r="BU353" s="4" t="str">
        <f t="shared" si="142"/>
        <v/>
      </c>
      <c r="BV353" s="4" t="str">
        <f t="shared" si="142"/>
        <v/>
      </c>
      <c r="BW353" s="4" t="str">
        <f t="shared" si="142"/>
        <v/>
      </c>
      <c r="BX353" s="4" t="str">
        <f t="shared" si="142"/>
        <v/>
      </c>
      <c r="BY353" s="4" t="str">
        <f t="shared" si="142"/>
        <v/>
      </c>
      <c r="BZ353" s="4" t="str">
        <f t="shared" si="142"/>
        <v/>
      </c>
      <c r="CA353" s="4" t="str">
        <f t="shared" si="142"/>
        <v/>
      </c>
      <c r="CB353" s="4" t="str">
        <f t="shared" si="142"/>
        <v/>
      </c>
      <c r="CC353" s="4" t="str">
        <f t="shared" si="142"/>
        <v/>
      </c>
      <c r="CD353" s="4" t="str">
        <f t="shared" si="142"/>
        <v/>
      </c>
      <c r="CE353" s="4" t="str">
        <f t="shared" si="142"/>
        <v/>
      </c>
      <c r="CF353" s="4" t="str">
        <f t="shared" si="142"/>
        <v/>
      </c>
      <c r="CG353" s="4" t="str">
        <f t="shared" si="142"/>
        <v/>
      </c>
      <c r="CH353" s="4" t="str">
        <f t="shared" si="142"/>
        <v/>
      </c>
      <c r="CI353" s="4" t="str">
        <f t="shared" si="142"/>
        <v/>
      </c>
      <c r="CJ353" s="4" t="str">
        <f t="shared" si="142"/>
        <v/>
      </c>
      <c r="CK353" s="4" t="str">
        <f t="shared" si="142"/>
        <v/>
      </c>
      <c r="CL353" s="4" t="str">
        <f t="shared" si="142"/>
        <v/>
      </c>
      <c r="CM353" s="4" t="str">
        <f t="shared" si="142"/>
        <v/>
      </c>
      <c r="CN353" s="4" t="str">
        <f t="shared" si="142"/>
        <v/>
      </c>
      <c r="CO353" s="4" t="str">
        <f t="shared" si="142"/>
        <v/>
      </c>
      <c r="CP353" s="4" t="str">
        <f t="shared" si="142"/>
        <v/>
      </c>
      <c r="CQ353" s="4" t="str">
        <f t="shared" si="142"/>
        <v/>
      </c>
      <c r="CR353" s="4" t="str">
        <f t="shared" si="142"/>
        <v/>
      </c>
      <c r="CS353" s="4" t="str">
        <f t="shared" si="142"/>
        <v/>
      </c>
      <c r="CT353" s="4" t="str">
        <f t="shared" si="142"/>
        <v/>
      </c>
      <c r="CU353" s="4" t="str">
        <f t="shared" si="142"/>
        <v/>
      </c>
      <c r="CV353" s="4" t="str">
        <f t="shared" si="142"/>
        <v/>
      </c>
      <c r="CW353" s="4" t="str">
        <f t="shared" si="142"/>
        <v/>
      </c>
      <c r="CX353" s="4" t="str">
        <f t="shared" si="142"/>
        <v/>
      </c>
      <c r="CY353" s="4" t="str">
        <f t="shared" si="142"/>
        <v/>
      </c>
      <c r="CZ353" s="4" t="str">
        <f t="shared" si="142"/>
        <v/>
      </c>
      <c r="DA353" s="4" t="str">
        <f t="shared" si="142"/>
        <v/>
      </c>
      <c r="DB353" s="4" t="str">
        <f t="shared" si="142"/>
        <v/>
      </c>
      <c r="DC353" s="4" t="str">
        <f t="shared" si="142"/>
        <v/>
      </c>
      <c r="DD353" s="4" t="str">
        <f t="shared" si="142"/>
        <v/>
      </c>
      <c r="DE353" s="4" t="str">
        <f t="shared" si="142"/>
        <v/>
      </c>
      <c r="DF353" s="4" t="str">
        <f t="shared" si="142"/>
        <v/>
      </c>
    </row>
    <row r="354">
      <c r="A354" s="3" t="s">
        <v>355</v>
      </c>
      <c r="B354" s="2">
        <v>347.0</v>
      </c>
      <c r="C354" s="4">
        <f t="shared" si="2"/>
        <v>69</v>
      </c>
      <c r="D354" s="4">
        <f t="shared" si="3"/>
        <v>2</v>
      </c>
      <c r="E354" s="4">
        <f>IFERROR(__xludf.DUMMYFUNCTION("SPLIT(A354,"" "")"),94.0)</f>
        <v>94</v>
      </c>
      <c r="F354" s="4">
        <f>IFERROR(__xludf.DUMMYFUNCTION("""COMPUTED_VALUE"""),80.0)</f>
        <v>80</v>
      </c>
      <c r="G354" s="4">
        <f>IFERROR(__xludf.DUMMYFUNCTION("""COMPUTED_VALUE"""),27.0)</f>
        <v>27</v>
      </c>
      <c r="H354" s="4">
        <f>IFERROR(__xludf.DUMMYFUNCTION("""COMPUTED_VALUE"""),92.0)</f>
        <v>92</v>
      </c>
      <c r="I354" s="4">
        <f>IFERROR(__xludf.DUMMYFUNCTION("""COMPUTED_VALUE"""),34.0)</f>
        <v>34</v>
      </c>
      <c r="K354" s="6"/>
    </row>
    <row r="355">
      <c r="A355" s="3" t="s">
        <v>356</v>
      </c>
      <c r="B355" s="2">
        <v>348.0</v>
      </c>
      <c r="C355" s="4">
        <f t="shared" si="2"/>
        <v>69</v>
      </c>
      <c r="D355" s="4">
        <f t="shared" si="3"/>
        <v>3</v>
      </c>
      <c r="E355" s="4">
        <f>IFERROR(__xludf.DUMMYFUNCTION("SPLIT(A355,"" "")"),29.0)</f>
        <v>29</v>
      </c>
      <c r="F355" s="4">
        <f>IFERROR(__xludf.DUMMYFUNCTION("""COMPUTED_VALUE"""),56.0)</f>
        <v>56</v>
      </c>
      <c r="G355" s="4">
        <f>IFERROR(__xludf.DUMMYFUNCTION("""COMPUTED_VALUE"""),8.0)</f>
        <v>8</v>
      </c>
      <c r="H355" s="4">
        <f>IFERROR(__xludf.DUMMYFUNCTION("""COMPUTED_VALUE"""),14.0)</f>
        <v>14</v>
      </c>
      <c r="I355" s="4">
        <f>IFERROR(__xludf.DUMMYFUNCTION("""COMPUTED_VALUE"""),76.0)</f>
        <v>76</v>
      </c>
    </row>
    <row r="356">
      <c r="A356" s="3" t="s">
        <v>357</v>
      </c>
      <c r="B356" s="2">
        <v>349.0</v>
      </c>
      <c r="C356" s="4">
        <f t="shared" si="2"/>
        <v>69</v>
      </c>
      <c r="D356" s="4">
        <f t="shared" si="3"/>
        <v>4</v>
      </c>
      <c r="E356" s="4">
        <f>IFERROR(__xludf.DUMMYFUNCTION("SPLIT(A356,"" "")"),85.0)</f>
        <v>85</v>
      </c>
      <c r="F356" s="4">
        <f>IFERROR(__xludf.DUMMYFUNCTION("""COMPUTED_VALUE"""),65.0)</f>
        <v>65</v>
      </c>
      <c r="G356" s="4">
        <f>IFERROR(__xludf.DUMMYFUNCTION("""COMPUTED_VALUE"""),66.0)</f>
        <v>66</v>
      </c>
      <c r="H356" s="4">
        <f>IFERROR(__xludf.DUMMYFUNCTION("""COMPUTED_VALUE"""),79.0)</f>
        <v>79</v>
      </c>
      <c r="I356" s="4">
        <f>IFERROR(__xludf.DUMMYFUNCTION("""COMPUTED_VALUE"""),59.0)</f>
        <v>59</v>
      </c>
    </row>
    <row r="357">
      <c r="A357" s="3" t="s">
        <v>358</v>
      </c>
      <c r="B357" s="2">
        <v>350.0</v>
      </c>
      <c r="C357" s="4">
        <f t="shared" si="2"/>
        <v>70</v>
      </c>
      <c r="D357" s="4">
        <f t="shared" si="3"/>
        <v>0</v>
      </c>
      <c r="E357" s="4">
        <f>IFERROR(__xludf.DUMMYFUNCTION("SPLIT(A357,"" "")"),80.0)</f>
        <v>80</v>
      </c>
      <c r="F357" s="4">
        <f>IFERROR(__xludf.DUMMYFUNCTION("""COMPUTED_VALUE"""),82.0)</f>
        <v>82</v>
      </c>
      <c r="G357" s="4">
        <f>IFERROR(__xludf.DUMMYFUNCTION("""COMPUTED_VALUE"""),43.0)</f>
        <v>43</v>
      </c>
      <c r="H357" s="4">
        <f>IFERROR(__xludf.DUMMYFUNCTION("""COMPUTED_VALUE"""),87.0)</f>
        <v>87</v>
      </c>
      <c r="I357" s="4">
        <f>IFERROR(__xludf.DUMMYFUNCTION("""COMPUTED_VALUE"""),70.0)</f>
        <v>70</v>
      </c>
      <c r="K357" s="5" t="b">
        <f>BINGO(E357:I361,$K$6)</f>
        <v>0</v>
      </c>
      <c r="L357" s="5" t="b">
        <f t="shared" ref="L357:DF357" si="143">OR(K357, BINGO($E357:$I361,$K$6:L$6))</f>
        <v>0</v>
      </c>
      <c r="M357" s="5" t="b">
        <f t="shared" si="143"/>
        <v>0</v>
      </c>
      <c r="N357" s="5" t="b">
        <f t="shared" si="143"/>
        <v>0</v>
      </c>
      <c r="O357" s="5" t="b">
        <f t="shared" si="143"/>
        <v>0</v>
      </c>
      <c r="P357" s="5" t="b">
        <f t="shared" si="143"/>
        <v>0</v>
      </c>
      <c r="Q357" s="5" t="b">
        <f t="shared" si="143"/>
        <v>0</v>
      </c>
      <c r="R357" s="5" t="b">
        <f t="shared" si="143"/>
        <v>0</v>
      </c>
      <c r="S357" s="5" t="b">
        <f t="shared" si="143"/>
        <v>0</v>
      </c>
      <c r="T357" s="5" t="b">
        <f t="shared" si="143"/>
        <v>0</v>
      </c>
      <c r="U357" s="5" t="b">
        <f t="shared" si="143"/>
        <v>0</v>
      </c>
      <c r="V357" s="5" t="b">
        <f t="shared" si="143"/>
        <v>0</v>
      </c>
      <c r="W357" s="5" t="b">
        <f t="shared" si="143"/>
        <v>0</v>
      </c>
      <c r="X357" s="5" t="b">
        <f t="shared" si="143"/>
        <v>0</v>
      </c>
      <c r="Y357" s="5" t="b">
        <f t="shared" si="143"/>
        <v>0</v>
      </c>
      <c r="Z357" s="5" t="b">
        <f t="shared" si="143"/>
        <v>0</v>
      </c>
      <c r="AA357" s="5" t="b">
        <f t="shared" si="143"/>
        <v>0</v>
      </c>
      <c r="AB357" s="5" t="b">
        <f t="shared" si="143"/>
        <v>0</v>
      </c>
      <c r="AC357" s="5" t="b">
        <f t="shared" si="143"/>
        <v>0</v>
      </c>
      <c r="AD357" s="5" t="b">
        <f t="shared" si="143"/>
        <v>0</v>
      </c>
      <c r="AE357" s="5" t="b">
        <f t="shared" si="143"/>
        <v>0</v>
      </c>
      <c r="AF357" s="5" t="b">
        <f t="shared" si="143"/>
        <v>0</v>
      </c>
      <c r="AG357" s="5" t="b">
        <f t="shared" si="143"/>
        <v>0</v>
      </c>
      <c r="AH357" s="5" t="b">
        <f t="shared" si="143"/>
        <v>0</v>
      </c>
      <c r="AI357" s="5" t="b">
        <f t="shared" si="143"/>
        <v>0</v>
      </c>
      <c r="AJ357" s="5" t="b">
        <f t="shared" si="143"/>
        <v>0</v>
      </c>
      <c r="AK357" s="5" t="b">
        <f t="shared" si="143"/>
        <v>0</v>
      </c>
      <c r="AL357" s="5" t="b">
        <f t="shared" si="143"/>
        <v>0</v>
      </c>
      <c r="AM357" s="5" t="b">
        <f t="shared" si="143"/>
        <v>0</v>
      </c>
      <c r="AN357" s="5" t="b">
        <f t="shared" si="143"/>
        <v>0</v>
      </c>
      <c r="AO357" s="5" t="b">
        <f t="shared" si="143"/>
        <v>0</v>
      </c>
      <c r="AP357" s="5" t="b">
        <f t="shared" si="143"/>
        <v>0</v>
      </c>
      <c r="AQ357" s="5" t="b">
        <f t="shared" si="143"/>
        <v>0</v>
      </c>
      <c r="AR357" s="5" t="b">
        <f t="shared" si="143"/>
        <v>0</v>
      </c>
      <c r="AS357" s="5" t="b">
        <f t="shared" si="143"/>
        <v>0</v>
      </c>
      <c r="AT357" s="5" t="b">
        <f t="shared" si="143"/>
        <v>0</v>
      </c>
      <c r="AU357" s="5" t="b">
        <f t="shared" si="143"/>
        <v>0</v>
      </c>
      <c r="AV357" s="5" t="b">
        <f t="shared" si="143"/>
        <v>0</v>
      </c>
      <c r="AW357" s="5" t="b">
        <f t="shared" si="143"/>
        <v>0</v>
      </c>
      <c r="AX357" s="5" t="b">
        <f t="shared" si="143"/>
        <v>0</v>
      </c>
      <c r="AY357" s="5" t="b">
        <f t="shared" si="143"/>
        <v>0</v>
      </c>
      <c r="AZ357" s="5" t="b">
        <f t="shared" si="143"/>
        <v>0</v>
      </c>
      <c r="BA357" s="5" t="b">
        <f t="shared" si="143"/>
        <v>0</v>
      </c>
      <c r="BB357" s="5" t="b">
        <f t="shared" si="143"/>
        <v>0</v>
      </c>
      <c r="BC357" s="5" t="b">
        <f t="shared" si="143"/>
        <v>0</v>
      </c>
      <c r="BD357" s="5" t="b">
        <f t="shared" si="143"/>
        <v>0</v>
      </c>
      <c r="BE357" s="5" t="b">
        <f t="shared" si="143"/>
        <v>0</v>
      </c>
      <c r="BF357" s="5" t="b">
        <f t="shared" si="143"/>
        <v>0</v>
      </c>
      <c r="BG357" s="5" t="b">
        <f t="shared" si="143"/>
        <v>0</v>
      </c>
      <c r="BH357" s="5" t="b">
        <f t="shared" si="143"/>
        <v>0</v>
      </c>
      <c r="BI357" s="5" t="b">
        <f t="shared" si="143"/>
        <v>0</v>
      </c>
      <c r="BJ357" s="5" t="b">
        <f t="shared" si="143"/>
        <v>0</v>
      </c>
      <c r="BK357" s="5" t="b">
        <f t="shared" si="143"/>
        <v>0</v>
      </c>
      <c r="BL357" s="5" t="b">
        <f t="shared" si="143"/>
        <v>0</v>
      </c>
      <c r="BM357" s="5" t="b">
        <f t="shared" si="143"/>
        <v>0</v>
      </c>
      <c r="BN357" s="5" t="b">
        <f t="shared" si="143"/>
        <v>0</v>
      </c>
      <c r="BO357" s="5" t="b">
        <f t="shared" si="143"/>
        <v>0</v>
      </c>
      <c r="BP357" s="5" t="b">
        <f t="shared" si="143"/>
        <v>0</v>
      </c>
      <c r="BQ357" s="5" t="b">
        <f t="shared" si="143"/>
        <v>0</v>
      </c>
      <c r="BR357" s="5" t="b">
        <f t="shared" si="143"/>
        <v>0</v>
      </c>
      <c r="BS357" s="5" t="b">
        <f t="shared" si="143"/>
        <v>0</v>
      </c>
      <c r="BT357" s="5" t="b">
        <f t="shared" si="143"/>
        <v>0</v>
      </c>
      <c r="BU357" s="5" t="b">
        <f t="shared" si="143"/>
        <v>0</v>
      </c>
      <c r="BV357" s="5" t="b">
        <f t="shared" si="143"/>
        <v>1</v>
      </c>
      <c r="BW357" s="5" t="b">
        <f t="shared" si="143"/>
        <v>1</v>
      </c>
      <c r="BX357" s="5" t="b">
        <f t="shared" si="143"/>
        <v>1</v>
      </c>
      <c r="BY357" s="5" t="b">
        <f t="shared" si="143"/>
        <v>1</v>
      </c>
      <c r="BZ357" s="5" t="b">
        <f t="shared" si="143"/>
        <v>1</v>
      </c>
      <c r="CA357" s="5" t="b">
        <f t="shared" si="143"/>
        <v>1</v>
      </c>
      <c r="CB357" s="5" t="b">
        <f t="shared" si="143"/>
        <v>1</v>
      </c>
      <c r="CC357" s="5" t="b">
        <f t="shared" si="143"/>
        <v>1</v>
      </c>
      <c r="CD357" s="5" t="b">
        <f t="shared" si="143"/>
        <v>1</v>
      </c>
      <c r="CE357" s="5" t="b">
        <f t="shared" si="143"/>
        <v>1</v>
      </c>
      <c r="CF357" s="5" t="b">
        <f t="shared" si="143"/>
        <v>1</v>
      </c>
      <c r="CG357" s="5" t="b">
        <f t="shared" si="143"/>
        <v>1</v>
      </c>
      <c r="CH357" s="5" t="b">
        <f t="shared" si="143"/>
        <v>1</v>
      </c>
      <c r="CI357" s="5" t="b">
        <f t="shared" si="143"/>
        <v>1</v>
      </c>
      <c r="CJ357" s="5" t="b">
        <f t="shared" si="143"/>
        <v>1</v>
      </c>
      <c r="CK357" s="5" t="b">
        <f t="shared" si="143"/>
        <v>1</v>
      </c>
      <c r="CL357" s="5" t="b">
        <f t="shared" si="143"/>
        <v>1</v>
      </c>
      <c r="CM357" s="5" t="b">
        <f t="shared" si="143"/>
        <v>1</v>
      </c>
      <c r="CN357" s="5" t="b">
        <f t="shared" si="143"/>
        <v>1</v>
      </c>
      <c r="CO357" s="5" t="b">
        <f t="shared" si="143"/>
        <v>1</v>
      </c>
      <c r="CP357" s="5" t="b">
        <f t="shared" si="143"/>
        <v>1</v>
      </c>
      <c r="CQ357" s="5" t="b">
        <f t="shared" si="143"/>
        <v>1</v>
      </c>
      <c r="CR357" s="5" t="b">
        <f t="shared" si="143"/>
        <v>1</v>
      </c>
      <c r="CS357" s="5" t="b">
        <f t="shared" si="143"/>
        <v>1</v>
      </c>
      <c r="CT357" s="5" t="b">
        <f t="shared" si="143"/>
        <v>1</v>
      </c>
      <c r="CU357" s="5" t="b">
        <f t="shared" si="143"/>
        <v>1</v>
      </c>
      <c r="CV357" s="5" t="b">
        <f t="shared" si="143"/>
        <v>1</v>
      </c>
      <c r="CW357" s="5" t="b">
        <f t="shared" si="143"/>
        <v>1</v>
      </c>
      <c r="CX357" s="5" t="b">
        <f t="shared" si="143"/>
        <v>1</v>
      </c>
      <c r="CY357" s="5" t="b">
        <f t="shared" si="143"/>
        <v>1</v>
      </c>
      <c r="CZ357" s="5" t="b">
        <f t="shared" si="143"/>
        <v>1</v>
      </c>
      <c r="DA357" s="5" t="b">
        <f t="shared" si="143"/>
        <v>1</v>
      </c>
      <c r="DB357" s="5" t="b">
        <f t="shared" si="143"/>
        <v>1</v>
      </c>
      <c r="DC357" s="5" t="b">
        <f t="shared" si="143"/>
        <v>1</v>
      </c>
      <c r="DD357" s="5" t="b">
        <f t="shared" si="143"/>
        <v>1</v>
      </c>
      <c r="DE357" s="5" t="b">
        <f t="shared" si="143"/>
        <v>1</v>
      </c>
      <c r="DF357" s="5" t="b">
        <f t="shared" si="143"/>
        <v>1</v>
      </c>
    </row>
    <row r="358">
      <c r="A358" s="3" t="s">
        <v>359</v>
      </c>
      <c r="B358" s="2">
        <v>351.0</v>
      </c>
      <c r="C358" s="4">
        <f t="shared" si="2"/>
        <v>70</v>
      </c>
      <c r="D358" s="4">
        <f t="shared" si="3"/>
        <v>1</v>
      </c>
      <c r="E358" s="4">
        <f>IFERROR(__xludf.DUMMYFUNCTION("SPLIT(A358,"" "")"),85.0)</f>
        <v>85</v>
      </c>
      <c r="F358" s="4">
        <f>IFERROR(__xludf.DUMMYFUNCTION("""COMPUTED_VALUE"""),22.0)</f>
        <v>22</v>
      </c>
      <c r="G358" s="4">
        <f>IFERROR(__xludf.DUMMYFUNCTION("""COMPUTED_VALUE"""),53.0)</f>
        <v>53</v>
      </c>
      <c r="H358" s="4">
        <f>IFERROR(__xludf.DUMMYFUNCTION("""COMPUTED_VALUE"""),10.0)</f>
        <v>10</v>
      </c>
      <c r="I358" s="4">
        <f>IFERROR(__xludf.DUMMYFUNCTION("""COMPUTED_VALUE"""),1.0)</f>
        <v>1</v>
      </c>
      <c r="K358" s="4" t="str">
        <f>IF(K357,SUMOFUNMARKED(E357:I361,$K$6)*LASTCALLED($K$6),)</f>
        <v/>
      </c>
      <c r="L358" s="4" t="str">
        <f t="shared" ref="L358:DF358" si="144">IF(AND(L357,NOT(K357)),SUMOFUNMARKED($E357:$I361,$K$6:L$6)*LASTCALLED($K$6:L$6),)</f>
        <v/>
      </c>
      <c r="M358" s="4" t="str">
        <f t="shared" si="144"/>
        <v/>
      </c>
      <c r="N358" s="4" t="str">
        <f t="shared" si="144"/>
        <v/>
      </c>
      <c r="O358" s="4" t="str">
        <f t="shared" si="144"/>
        <v/>
      </c>
      <c r="P358" s="4" t="str">
        <f t="shared" si="144"/>
        <v/>
      </c>
      <c r="Q358" s="4" t="str">
        <f t="shared" si="144"/>
        <v/>
      </c>
      <c r="R358" s="4" t="str">
        <f t="shared" si="144"/>
        <v/>
      </c>
      <c r="S358" s="4" t="str">
        <f t="shared" si="144"/>
        <v/>
      </c>
      <c r="T358" s="4" t="str">
        <f t="shared" si="144"/>
        <v/>
      </c>
      <c r="U358" s="4" t="str">
        <f t="shared" si="144"/>
        <v/>
      </c>
      <c r="V358" s="4" t="str">
        <f t="shared" si="144"/>
        <v/>
      </c>
      <c r="W358" s="4" t="str">
        <f t="shared" si="144"/>
        <v/>
      </c>
      <c r="X358" s="4" t="str">
        <f t="shared" si="144"/>
        <v/>
      </c>
      <c r="Y358" s="4" t="str">
        <f t="shared" si="144"/>
        <v/>
      </c>
      <c r="Z358" s="4" t="str">
        <f t="shared" si="144"/>
        <v/>
      </c>
      <c r="AA358" s="4" t="str">
        <f t="shared" si="144"/>
        <v/>
      </c>
      <c r="AB358" s="4" t="str">
        <f t="shared" si="144"/>
        <v/>
      </c>
      <c r="AC358" s="4" t="str">
        <f t="shared" si="144"/>
        <v/>
      </c>
      <c r="AD358" s="4" t="str">
        <f t="shared" si="144"/>
        <v/>
      </c>
      <c r="AE358" s="4" t="str">
        <f t="shared" si="144"/>
        <v/>
      </c>
      <c r="AF358" s="4" t="str">
        <f t="shared" si="144"/>
        <v/>
      </c>
      <c r="AG358" s="4" t="str">
        <f t="shared" si="144"/>
        <v/>
      </c>
      <c r="AH358" s="4" t="str">
        <f t="shared" si="144"/>
        <v/>
      </c>
      <c r="AI358" s="4" t="str">
        <f t="shared" si="144"/>
        <v/>
      </c>
      <c r="AJ358" s="4" t="str">
        <f t="shared" si="144"/>
        <v/>
      </c>
      <c r="AK358" s="4" t="str">
        <f t="shared" si="144"/>
        <v/>
      </c>
      <c r="AL358" s="4" t="str">
        <f t="shared" si="144"/>
        <v/>
      </c>
      <c r="AM358" s="4" t="str">
        <f t="shared" si="144"/>
        <v/>
      </c>
      <c r="AN358" s="4" t="str">
        <f t="shared" si="144"/>
        <v/>
      </c>
      <c r="AO358" s="4" t="str">
        <f t="shared" si="144"/>
        <v/>
      </c>
      <c r="AP358" s="4" t="str">
        <f t="shared" si="144"/>
        <v/>
      </c>
      <c r="AQ358" s="4" t="str">
        <f t="shared" si="144"/>
        <v/>
      </c>
      <c r="AR358" s="4" t="str">
        <f t="shared" si="144"/>
        <v/>
      </c>
      <c r="AS358" s="4" t="str">
        <f t="shared" si="144"/>
        <v/>
      </c>
      <c r="AT358" s="4" t="str">
        <f t="shared" si="144"/>
        <v/>
      </c>
      <c r="AU358" s="4" t="str">
        <f t="shared" si="144"/>
        <v/>
      </c>
      <c r="AV358" s="4" t="str">
        <f t="shared" si="144"/>
        <v/>
      </c>
      <c r="AW358" s="4" t="str">
        <f t="shared" si="144"/>
        <v/>
      </c>
      <c r="AX358" s="4" t="str">
        <f t="shared" si="144"/>
        <v/>
      </c>
      <c r="AY358" s="4" t="str">
        <f t="shared" si="144"/>
        <v/>
      </c>
      <c r="AZ358" s="4" t="str">
        <f t="shared" si="144"/>
        <v/>
      </c>
      <c r="BA358" s="4" t="str">
        <f t="shared" si="144"/>
        <v/>
      </c>
      <c r="BB358" s="4" t="str">
        <f t="shared" si="144"/>
        <v/>
      </c>
      <c r="BC358" s="4" t="str">
        <f t="shared" si="144"/>
        <v/>
      </c>
      <c r="BD358" s="4" t="str">
        <f t="shared" si="144"/>
        <v/>
      </c>
      <c r="BE358" s="4" t="str">
        <f t="shared" si="144"/>
        <v/>
      </c>
      <c r="BF358" s="4" t="str">
        <f t="shared" si="144"/>
        <v/>
      </c>
      <c r="BG358" s="4" t="str">
        <f t="shared" si="144"/>
        <v/>
      </c>
      <c r="BH358" s="4" t="str">
        <f t="shared" si="144"/>
        <v/>
      </c>
      <c r="BI358" s="4" t="str">
        <f t="shared" si="144"/>
        <v/>
      </c>
      <c r="BJ358" s="4" t="str">
        <f t="shared" si="144"/>
        <v/>
      </c>
      <c r="BK358" s="4" t="str">
        <f t="shared" si="144"/>
        <v/>
      </c>
      <c r="BL358" s="4" t="str">
        <f t="shared" si="144"/>
        <v/>
      </c>
      <c r="BM358" s="4" t="str">
        <f t="shared" si="144"/>
        <v/>
      </c>
      <c r="BN358" s="4" t="str">
        <f t="shared" si="144"/>
        <v/>
      </c>
      <c r="BO358" s="4" t="str">
        <f t="shared" si="144"/>
        <v/>
      </c>
      <c r="BP358" s="4" t="str">
        <f t="shared" si="144"/>
        <v/>
      </c>
      <c r="BQ358" s="4" t="str">
        <f t="shared" si="144"/>
        <v/>
      </c>
      <c r="BR358" s="4" t="str">
        <f t="shared" si="144"/>
        <v/>
      </c>
      <c r="BS358" s="4" t="str">
        <f t="shared" si="144"/>
        <v/>
      </c>
      <c r="BT358" s="4" t="str">
        <f t="shared" si="144"/>
        <v/>
      </c>
      <c r="BU358" s="4" t="str">
        <f t="shared" si="144"/>
        <v/>
      </c>
      <c r="BV358" s="4">
        <f t="shared" si="144"/>
        <v>16016</v>
      </c>
      <c r="BW358" s="4" t="str">
        <f t="shared" si="144"/>
        <v/>
      </c>
      <c r="BX358" s="4" t="str">
        <f t="shared" si="144"/>
        <v/>
      </c>
      <c r="BY358" s="4" t="str">
        <f t="shared" si="144"/>
        <v/>
      </c>
      <c r="BZ358" s="4" t="str">
        <f t="shared" si="144"/>
        <v/>
      </c>
      <c r="CA358" s="4" t="str">
        <f t="shared" si="144"/>
        <v/>
      </c>
      <c r="CB358" s="4" t="str">
        <f t="shared" si="144"/>
        <v/>
      </c>
      <c r="CC358" s="4" t="str">
        <f t="shared" si="144"/>
        <v/>
      </c>
      <c r="CD358" s="4" t="str">
        <f t="shared" si="144"/>
        <v/>
      </c>
      <c r="CE358" s="4" t="str">
        <f t="shared" si="144"/>
        <v/>
      </c>
      <c r="CF358" s="4" t="str">
        <f t="shared" si="144"/>
        <v/>
      </c>
      <c r="CG358" s="4" t="str">
        <f t="shared" si="144"/>
        <v/>
      </c>
      <c r="CH358" s="4" t="str">
        <f t="shared" si="144"/>
        <v/>
      </c>
      <c r="CI358" s="4" t="str">
        <f t="shared" si="144"/>
        <v/>
      </c>
      <c r="CJ358" s="4" t="str">
        <f t="shared" si="144"/>
        <v/>
      </c>
      <c r="CK358" s="4" t="str">
        <f t="shared" si="144"/>
        <v/>
      </c>
      <c r="CL358" s="4" t="str">
        <f t="shared" si="144"/>
        <v/>
      </c>
      <c r="CM358" s="4" t="str">
        <f t="shared" si="144"/>
        <v/>
      </c>
      <c r="CN358" s="4" t="str">
        <f t="shared" si="144"/>
        <v/>
      </c>
      <c r="CO358" s="4" t="str">
        <f t="shared" si="144"/>
        <v/>
      </c>
      <c r="CP358" s="4" t="str">
        <f t="shared" si="144"/>
        <v/>
      </c>
      <c r="CQ358" s="4" t="str">
        <f t="shared" si="144"/>
        <v/>
      </c>
      <c r="CR358" s="4" t="str">
        <f t="shared" si="144"/>
        <v/>
      </c>
      <c r="CS358" s="4" t="str">
        <f t="shared" si="144"/>
        <v/>
      </c>
      <c r="CT358" s="4" t="str">
        <f t="shared" si="144"/>
        <v/>
      </c>
      <c r="CU358" s="4" t="str">
        <f t="shared" si="144"/>
        <v/>
      </c>
      <c r="CV358" s="4" t="str">
        <f t="shared" si="144"/>
        <v/>
      </c>
      <c r="CW358" s="4" t="str">
        <f t="shared" si="144"/>
        <v/>
      </c>
      <c r="CX358" s="4" t="str">
        <f t="shared" si="144"/>
        <v/>
      </c>
      <c r="CY358" s="4" t="str">
        <f t="shared" si="144"/>
        <v/>
      </c>
      <c r="CZ358" s="4" t="str">
        <f t="shared" si="144"/>
        <v/>
      </c>
      <c r="DA358" s="4" t="str">
        <f t="shared" si="144"/>
        <v/>
      </c>
      <c r="DB358" s="4" t="str">
        <f t="shared" si="144"/>
        <v/>
      </c>
      <c r="DC358" s="4" t="str">
        <f t="shared" si="144"/>
        <v/>
      </c>
      <c r="DD358" s="4" t="str">
        <f t="shared" si="144"/>
        <v/>
      </c>
      <c r="DE358" s="4" t="str">
        <f t="shared" si="144"/>
        <v/>
      </c>
      <c r="DF358" s="4" t="str">
        <f t="shared" si="144"/>
        <v/>
      </c>
    </row>
    <row r="359">
      <c r="A359" s="3" t="s">
        <v>360</v>
      </c>
      <c r="B359" s="2">
        <v>352.0</v>
      </c>
      <c r="C359" s="4">
        <f t="shared" si="2"/>
        <v>70</v>
      </c>
      <c r="D359" s="4">
        <f t="shared" si="3"/>
        <v>2</v>
      </c>
      <c r="E359" s="4">
        <f>IFERROR(__xludf.DUMMYFUNCTION("SPLIT(A359,"" "")"),30.0)</f>
        <v>30</v>
      </c>
      <c r="F359" s="4">
        <f>IFERROR(__xludf.DUMMYFUNCTION("""COMPUTED_VALUE"""),78.0)</f>
        <v>78</v>
      </c>
      <c r="G359" s="4">
        <f>IFERROR(__xludf.DUMMYFUNCTION("""COMPUTED_VALUE"""),39.0)</f>
        <v>39</v>
      </c>
      <c r="H359" s="4">
        <f>IFERROR(__xludf.DUMMYFUNCTION("""COMPUTED_VALUE"""),26.0)</f>
        <v>26</v>
      </c>
      <c r="I359" s="4">
        <f>IFERROR(__xludf.DUMMYFUNCTION("""COMPUTED_VALUE"""),77.0)</f>
        <v>77</v>
      </c>
      <c r="K359" s="6"/>
    </row>
    <row r="360">
      <c r="A360" s="3" t="s">
        <v>361</v>
      </c>
      <c r="B360" s="2">
        <v>353.0</v>
      </c>
      <c r="C360" s="4">
        <f t="shared" si="2"/>
        <v>70</v>
      </c>
      <c r="D360" s="4">
        <f t="shared" si="3"/>
        <v>3</v>
      </c>
      <c r="E360" s="4">
        <f>IFERROR(__xludf.DUMMYFUNCTION("SPLIT(A360,"" "")"),7.0)</f>
        <v>7</v>
      </c>
      <c r="F360" s="4">
        <f>IFERROR(__xludf.DUMMYFUNCTION("""COMPUTED_VALUE"""),92.0)</f>
        <v>92</v>
      </c>
      <c r="G360" s="4">
        <f>IFERROR(__xludf.DUMMYFUNCTION("""COMPUTED_VALUE"""),20.0)</f>
        <v>20</v>
      </c>
      <c r="H360" s="4">
        <f>IFERROR(__xludf.DUMMYFUNCTION("""COMPUTED_VALUE"""),21.0)</f>
        <v>21</v>
      </c>
      <c r="I360" s="4">
        <f>IFERROR(__xludf.DUMMYFUNCTION("""COMPUTED_VALUE"""),93.0)</f>
        <v>93</v>
      </c>
    </row>
    <row r="361">
      <c r="A361" s="3" t="s">
        <v>362</v>
      </c>
      <c r="B361" s="2">
        <v>354.0</v>
      </c>
      <c r="C361" s="4">
        <f t="shared" si="2"/>
        <v>70</v>
      </c>
      <c r="D361" s="4">
        <f t="shared" si="3"/>
        <v>4</v>
      </c>
      <c r="E361" s="4">
        <f>IFERROR(__xludf.DUMMYFUNCTION("SPLIT(A361,"" "")"),75.0)</f>
        <v>75</v>
      </c>
      <c r="F361" s="4">
        <f>IFERROR(__xludf.DUMMYFUNCTION("""COMPUTED_VALUE"""),36.0)</f>
        <v>36</v>
      </c>
      <c r="G361" s="4">
        <f>IFERROR(__xludf.DUMMYFUNCTION("""COMPUTED_VALUE"""),61.0)</f>
        <v>61</v>
      </c>
      <c r="H361" s="4">
        <f>IFERROR(__xludf.DUMMYFUNCTION("""COMPUTED_VALUE"""),13.0)</f>
        <v>13</v>
      </c>
      <c r="I361" s="4">
        <f>IFERROR(__xludf.DUMMYFUNCTION("""COMPUTED_VALUE"""),90.0)</f>
        <v>90</v>
      </c>
    </row>
    <row r="362">
      <c r="A362" s="3" t="s">
        <v>363</v>
      </c>
      <c r="B362" s="2">
        <v>355.0</v>
      </c>
      <c r="C362" s="4">
        <f t="shared" si="2"/>
        <v>71</v>
      </c>
      <c r="D362" s="4">
        <f t="shared" si="3"/>
        <v>0</v>
      </c>
      <c r="E362" s="4">
        <f>IFERROR(__xludf.DUMMYFUNCTION("SPLIT(A362,"" "")"),53.0)</f>
        <v>53</v>
      </c>
      <c r="F362" s="4">
        <f>IFERROR(__xludf.DUMMYFUNCTION("""COMPUTED_VALUE"""),41.0)</f>
        <v>41</v>
      </c>
      <c r="G362" s="4">
        <f>IFERROR(__xludf.DUMMYFUNCTION("""COMPUTED_VALUE"""),29.0)</f>
        <v>29</v>
      </c>
      <c r="H362" s="4">
        <f>IFERROR(__xludf.DUMMYFUNCTION("""COMPUTED_VALUE"""),77.0)</f>
        <v>77</v>
      </c>
      <c r="I362" s="4">
        <f>IFERROR(__xludf.DUMMYFUNCTION("""COMPUTED_VALUE"""),58.0)</f>
        <v>58</v>
      </c>
      <c r="K362" s="5" t="b">
        <f>BINGO(E362:I366,$K$6)</f>
        <v>0</v>
      </c>
      <c r="L362" s="5" t="b">
        <f t="shared" ref="L362:DF362" si="145">OR(K362, BINGO($E362:$I366,$K$6:L$6))</f>
        <v>0</v>
      </c>
      <c r="M362" s="5" t="b">
        <f t="shared" si="145"/>
        <v>0</v>
      </c>
      <c r="N362" s="5" t="b">
        <f t="shared" si="145"/>
        <v>0</v>
      </c>
      <c r="O362" s="5" t="b">
        <f t="shared" si="145"/>
        <v>0</v>
      </c>
      <c r="P362" s="5" t="b">
        <f t="shared" si="145"/>
        <v>0</v>
      </c>
      <c r="Q362" s="5" t="b">
        <f t="shared" si="145"/>
        <v>0</v>
      </c>
      <c r="R362" s="5" t="b">
        <f t="shared" si="145"/>
        <v>0</v>
      </c>
      <c r="S362" s="5" t="b">
        <f t="shared" si="145"/>
        <v>0</v>
      </c>
      <c r="T362" s="5" t="b">
        <f t="shared" si="145"/>
        <v>0</v>
      </c>
      <c r="U362" s="5" t="b">
        <f t="shared" si="145"/>
        <v>0</v>
      </c>
      <c r="V362" s="5" t="b">
        <f t="shared" si="145"/>
        <v>0</v>
      </c>
      <c r="W362" s="5" t="b">
        <f t="shared" si="145"/>
        <v>0</v>
      </c>
      <c r="X362" s="5" t="b">
        <f t="shared" si="145"/>
        <v>0</v>
      </c>
      <c r="Y362" s="5" t="b">
        <f t="shared" si="145"/>
        <v>0</v>
      </c>
      <c r="Z362" s="5" t="b">
        <f t="shared" si="145"/>
        <v>0</v>
      </c>
      <c r="AA362" s="5" t="b">
        <f t="shared" si="145"/>
        <v>0</v>
      </c>
      <c r="AB362" s="5" t="b">
        <f t="shared" si="145"/>
        <v>0</v>
      </c>
      <c r="AC362" s="5" t="b">
        <f t="shared" si="145"/>
        <v>0</v>
      </c>
      <c r="AD362" s="5" t="b">
        <f t="shared" si="145"/>
        <v>0</v>
      </c>
      <c r="AE362" s="5" t="b">
        <f t="shared" si="145"/>
        <v>0</v>
      </c>
      <c r="AF362" s="5" t="b">
        <f t="shared" si="145"/>
        <v>0</v>
      </c>
      <c r="AG362" s="5" t="b">
        <f t="shared" si="145"/>
        <v>0</v>
      </c>
      <c r="AH362" s="5" t="b">
        <f t="shared" si="145"/>
        <v>0</v>
      </c>
      <c r="AI362" s="5" t="b">
        <f t="shared" si="145"/>
        <v>0</v>
      </c>
      <c r="AJ362" s="5" t="b">
        <f t="shared" si="145"/>
        <v>0</v>
      </c>
      <c r="AK362" s="5" t="b">
        <f t="shared" si="145"/>
        <v>0</v>
      </c>
      <c r="AL362" s="5" t="b">
        <f t="shared" si="145"/>
        <v>0</v>
      </c>
      <c r="AM362" s="5" t="b">
        <f t="shared" si="145"/>
        <v>0</v>
      </c>
      <c r="AN362" s="5" t="b">
        <f t="shared" si="145"/>
        <v>0</v>
      </c>
      <c r="AO362" s="5" t="b">
        <f t="shared" si="145"/>
        <v>0</v>
      </c>
      <c r="AP362" s="5" t="b">
        <f t="shared" si="145"/>
        <v>0</v>
      </c>
      <c r="AQ362" s="5" t="b">
        <f t="shared" si="145"/>
        <v>0</v>
      </c>
      <c r="AR362" s="5" t="b">
        <f t="shared" si="145"/>
        <v>0</v>
      </c>
      <c r="AS362" s="5" t="b">
        <f t="shared" si="145"/>
        <v>0</v>
      </c>
      <c r="AT362" s="5" t="b">
        <f t="shared" si="145"/>
        <v>0</v>
      </c>
      <c r="AU362" s="5" t="b">
        <f t="shared" si="145"/>
        <v>0</v>
      </c>
      <c r="AV362" s="5" t="b">
        <f t="shared" si="145"/>
        <v>0</v>
      </c>
      <c r="AW362" s="5" t="b">
        <f t="shared" si="145"/>
        <v>0</v>
      </c>
      <c r="AX362" s="5" t="b">
        <f t="shared" si="145"/>
        <v>0</v>
      </c>
      <c r="AY362" s="5" t="b">
        <f t="shared" si="145"/>
        <v>0</v>
      </c>
      <c r="AZ362" s="5" t="b">
        <f t="shared" si="145"/>
        <v>0</v>
      </c>
      <c r="BA362" s="5" t="b">
        <f t="shared" si="145"/>
        <v>0</v>
      </c>
      <c r="BB362" s="5" t="b">
        <f t="shared" si="145"/>
        <v>0</v>
      </c>
      <c r="BC362" s="5" t="b">
        <f t="shared" si="145"/>
        <v>0</v>
      </c>
      <c r="BD362" s="5" t="b">
        <f t="shared" si="145"/>
        <v>0</v>
      </c>
      <c r="BE362" s="5" t="b">
        <f t="shared" si="145"/>
        <v>0</v>
      </c>
      <c r="BF362" s="5" t="b">
        <f t="shared" si="145"/>
        <v>0</v>
      </c>
      <c r="BG362" s="5" t="b">
        <f t="shared" si="145"/>
        <v>0</v>
      </c>
      <c r="BH362" s="5" t="b">
        <f t="shared" si="145"/>
        <v>0</v>
      </c>
      <c r="BI362" s="5" t="b">
        <f t="shared" si="145"/>
        <v>0</v>
      </c>
      <c r="BJ362" s="5" t="b">
        <f t="shared" si="145"/>
        <v>0</v>
      </c>
      <c r="BK362" s="5" t="b">
        <f t="shared" si="145"/>
        <v>0</v>
      </c>
      <c r="BL362" s="5" t="b">
        <f t="shared" si="145"/>
        <v>0</v>
      </c>
      <c r="BM362" s="5" t="b">
        <f t="shared" si="145"/>
        <v>0</v>
      </c>
      <c r="BN362" s="5" t="b">
        <f t="shared" si="145"/>
        <v>0</v>
      </c>
      <c r="BO362" s="5" t="b">
        <f t="shared" si="145"/>
        <v>1</v>
      </c>
      <c r="BP362" s="5" t="b">
        <f t="shared" si="145"/>
        <v>1</v>
      </c>
      <c r="BQ362" s="5" t="b">
        <f t="shared" si="145"/>
        <v>1</v>
      </c>
      <c r="BR362" s="5" t="b">
        <f t="shared" si="145"/>
        <v>1</v>
      </c>
      <c r="BS362" s="5" t="b">
        <f t="shared" si="145"/>
        <v>1</v>
      </c>
      <c r="BT362" s="5" t="b">
        <f t="shared" si="145"/>
        <v>1</v>
      </c>
      <c r="BU362" s="5" t="b">
        <f t="shared" si="145"/>
        <v>1</v>
      </c>
      <c r="BV362" s="5" t="b">
        <f t="shared" si="145"/>
        <v>1</v>
      </c>
      <c r="BW362" s="5" t="b">
        <f t="shared" si="145"/>
        <v>1</v>
      </c>
      <c r="BX362" s="5" t="b">
        <f t="shared" si="145"/>
        <v>1</v>
      </c>
      <c r="BY362" s="5" t="b">
        <f t="shared" si="145"/>
        <v>1</v>
      </c>
      <c r="BZ362" s="5" t="b">
        <f t="shared" si="145"/>
        <v>1</v>
      </c>
      <c r="CA362" s="5" t="b">
        <f t="shared" si="145"/>
        <v>1</v>
      </c>
      <c r="CB362" s="5" t="b">
        <f t="shared" si="145"/>
        <v>1</v>
      </c>
      <c r="CC362" s="5" t="b">
        <f t="shared" si="145"/>
        <v>1</v>
      </c>
      <c r="CD362" s="5" t="b">
        <f t="shared" si="145"/>
        <v>1</v>
      </c>
      <c r="CE362" s="5" t="b">
        <f t="shared" si="145"/>
        <v>1</v>
      </c>
      <c r="CF362" s="5" t="b">
        <f t="shared" si="145"/>
        <v>1</v>
      </c>
      <c r="CG362" s="5" t="b">
        <f t="shared" si="145"/>
        <v>1</v>
      </c>
      <c r="CH362" s="5" t="b">
        <f t="shared" si="145"/>
        <v>1</v>
      </c>
      <c r="CI362" s="5" t="b">
        <f t="shared" si="145"/>
        <v>1</v>
      </c>
      <c r="CJ362" s="5" t="b">
        <f t="shared" si="145"/>
        <v>1</v>
      </c>
      <c r="CK362" s="5" t="b">
        <f t="shared" si="145"/>
        <v>1</v>
      </c>
      <c r="CL362" s="5" t="b">
        <f t="shared" si="145"/>
        <v>1</v>
      </c>
      <c r="CM362" s="5" t="b">
        <f t="shared" si="145"/>
        <v>1</v>
      </c>
      <c r="CN362" s="5" t="b">
        <f t="shared" si="145"/>
        <v>1</v>
      </c>
      <c r="CO362" s="5" t="b">
        <f t="shared" si="145"/>
        <v>1</v>
      </c>
      <c r="CP362" s="5" t="b">
        <f t="shared" si="145"/>
        <v>1</v>
      </c>
      <c r="CQ362" s="5" t="b">
        <f t="shared" si="145"/>
        <v>1</v>
      </c>
      <c r="CR362" s="5" t="b">
        <f t="shared" si="145"/>
        <v>1</v>
      </c>
      <c r="CS362" s="5" t="b">
        <f t="shared" si="145"/>
        <v>1</v>
      </c>
      <c r="CT362" s="5" t="b">
        <f t="shared" si="145"/>
        <v>1</v>
      </c>
      <c r="CU362" s="5" t="b">
        <f t="shared" si="145"/>
        <v>1</v>
      </c>
      <c r="CV362" s="5" t="b">
        <f t="shared" si="145"/>
        <v>1</v>
      </c>
      <c r="CW362" s="5" t="b">
        <f t="shared" si="145"/>
        <v>1</v>
      </c>
      <c r="CX362" s="5" t="b">
        <f t="shared" si="145"/>
        <v>1</v>
      </c>
      <c r="CY362" s="5" t="b">
        <f t="shared" si="145"/>
        <v>1</v>
      </c>
      <c r="CZ362" s="5" t="b">
        <f t="shared" si="145"/>
        <v>1</v>
      </c>
      <c r="DA362" s="5" t="b">
        <f t="shared" si="145"/>
        <v>1</v>
      </c>
      <c r="DB362" s="5" t="b">
        <f t="shared" si="145"/>
        <v>1</v>
      </c>
      <c r="DC362" s="5" t="b">
        <f t="shared" si="145"/>
        <v>1</v>
      </c>
      <c r="DD362" s="5" t="b">
        <f t="shared" si="145"/>
        <v>1</v>
      </c>
      <c r="DE362" s="5" t="b">
        <f t="shared" si="145"/>
        <v>1</v>
      </c>
      <c r="DF362" s="5" t="b">
        <f t="shared" si="145"/>
        <v>1</v>
      </c>
    </row>
    <row r="363">
      <c r="A363" s="3" t="s">
        <v>364</v>
      </c>
      <c r="B363" s="2">
        <v>356.0</v>
      </c>
      <c r="C363" s="4">
        <f t="shared" si="2"/>
        <v>71</v>
      </c>
      <c r="D363" s="4">
        <f t="shared" si="3"/>
        <v>1</v>
      </c>
      <c r="E363" s="4">
        <f>IFERROR(__xludf.DUMMYFUNCTION("SPLIT(A363,"" "")"),98.0)</f>
        <v>98</v>
      </c>
      <c r="F363" s="4">
        <f>IFERROR(__xludf.DUMMYFUNCTION("""COMPUTED_VALUE"""),83.0)</f>
        <v>83</v>
      </c>
      <c r="G363" s="4">
        <f>IFERROR(__xludf.DUMMYFUNCTION("""COMPUTED_VALUE"""),86.0)</f>
        <v>86</v>
      </c>
      <c r="H363" s="4">
        <f>IFERROR(__xludf.DUMMYFUNCTION("""COMPUTED_VALUE"""),14.0)</f>
        <v>14</v>
      </c>
      <c r="I363" s="4">
        <f>IFERROR(__xludf.DUMMYFUNCTION("""COMPUTED_VALUE"""),94.0)</f>
        <v>94</v>
      </c>
      <c r="K363" s="4" t="str">
        <f>IF(K362,SUMOFUNMARKED(E362:I366,$K$6)*LASTCALLED($K$6),)</f>
        <v/>
      </c>
      <c r="L363" s="4" t="str">
        <f t="shared" ref="L363:DF363" si="146">IF(AND(L362,NOT(K362)),SUMOFUNMARKED($E362:$I366,$K$6:L$6)*LASTCALLED($K$6:L$6),)</f>
        <v/>
      </c>
      <c r="M363" s="4" t="str">
        <f t="shared" si="146"/>
        <v/>
      </c>
      <c r="N363" s="4" t="str">
        <f t="shared" si="146"/>
        <v/>
      </c>
      <c r="O363" s="4" t="str">
        <f t="shared" si="146"/>
        <v/>
      </c>
      <c r="P363" s="4" t="str">
        <f t="shared" si="146"/>
        <v/>
      </c>
      <c r="Q363" s="4" t="str">
        <f t="shared" si="146"/>
        <v/>
      </c>
      <c r="R363" s="4" t="str">
        <f t="shared" si="146"/>
        <v/>
      </c>
      <c r="S363" s="4" t="str">
        <f t="shared" si="146"/>
        <v/>
      </c>
      <c r="T363" s="4" t="str">
        <f t="shared" si="146"/>
        <v/>
      </c>
      <c r="U363" s="4" t="str">
        <f t="shared" si="146"/>
        <v/>
      </c>
      <c r="V363" s="4" t="str">
        <f t="shared" si="146"/>
        <v/>
      </c>
      <c r="W363" s="4" t="str">
        <f t="shared" si="146"/>
        <v/>
      </c>
      <c r="X363" s="4" t="str">
        <f t="shared" si="146"/>
        <v/>
      </c>
      <c r="Y363" s="4" t="str">
        <f t="shared" si="146"/>
        <v/>
      </c>
      <c r="Z363" s="4" t="str">
        <f t="shared" si="146"/>
        <v/>
      </c>
      <c r="AA363" s="4" t="str">
        <f t="shared" si="146"/>
        <v/>
      </c>
      <c r="AB363" s="4" t="str">
        <f t="shared" si="146"/>
        <v/>
      </c>
      <c r="AC363" s="4" t="str">
        <f t="shared" si="146"/>
        <v/>
      </c>
      <c r="AD363" s="4" t="str">
        <f t="shared" si="146"/>
        <v/>
      </c>
      <c r="AE363" s="4" t="str">
        <f t="shared" si="146"/>
        <v/>
      </c>
      <c r="AF363" s="4" t="str">
        <f t="shared" si="146"/>
        <v/>
      </c>
      <c r="AG363" s="4" t="str">
        <f t="shared" si="146"/>
        <v/>
      </c>
      <c r="AH363" s="4" t="str">
        <f t="shared" si="146"/>
        <v/>
      </c>
      <c r="AI363" s="4" t="str">
        <f t="shared" si="146"/>
        <v/>
      </c>
      <c r="AJ363" s="4" t="str">
        <f t="shared" si="146"/>
        <v/>
      </c>
      <c r="AK363" s="4" t="str">
        <f t="shared" si="146"/>
        <v/>
      </c>
      <c r="AL363" s="4" t="str">
        <f t="shared" si="146"/>
        <v/>
      </c>
      <c r="AM363" s="4" t="str">
        <f t="shared" si="146"/>
        <v/>
      </c>
      <c r="AN363" s="4" t="str">
        <f t="shared" si="146"/>
        <v/>
      </c>
      <c r="AO363" s="4" t="str">
        <f t="shared" si="146"/>
        <v/>
      </c>
      <c r="AP363" s="4" t="str">
        <f t="shared" si="146"/>
        <v/>
      </c>
      <c r="AQ363" s="4" t="str">
        <f t="shared" si="146"/>
        <v/>
      </c>
      <c r="AR363" s="4" t="str">
        <f t="shared" si="146"/>
        <v/>
      </c>
      <c r="AS363" s="4" t="str">
        <f t="shared" si="146"/>
        <v/>
      </c>
      <c r="AT363" s="4" t="str">
        <f t="shared" si="146"/>
        <v/>
      </c>
      <c r="AU363" s="4" t="str">
        <f t="shared" si="146"/>
        <v/>
      </c>
      <c r="AV363" s="4" t="str">
        <f t="shared" si="146"/>
        <v/>
      </c>
      <c r="AW363" s="4" t="str">
        <f t="shared" si="146"/>
        <v/>
      </c>
      <c r="AX363" s="4" t="str">
        <f t="shared" si="146"/>
        <v/>
      </c>
      <c r="AY363" s="4" t="str">
        <f t="shared" si="146"/>
        <v/>
      </c>
      <c r="AZ363" s="4" t="str">
        <f t="shared" si="146"/>
        <v/>
      </c>
      <c r="BA363" s="4" t="str">
        <f t="shared" si="146"/>
        <v/>
      </c>
      <c r="BB363" s="4" t="str">
        <f t="shared" si="146"/>
        <v/>
      </c>
      <c r="BC363" s="4" t="str">
        <f t="shared" si="146"/>
        <v/>
      </c>
      <c r="BD363" s="4" t="str">
        <f t="shared" si="146"/>
        <v/>
      </c>
      <c r="BE363" s="4" t="str">
        <f t="shared" si="146"/>
        <v/>
      </c>
      <c r="BF363" s="4" t="str">
        <f t="shared" si="146"/>
        <v/>
      </c>
      <c r="BG363" s="4" t="str">
        <f t="shared" si="146"/>
        <v/>
      </c>
      <c r="BH363" s="4" t="str">
        <f t="shared" si="146"/>
        <v/>
      </c>
      <c r="BI363" s="4" t="str">
        <f t="shared" si="146"/>
        <v/>
      </c>
      <c r="BJ363" s="4" t="str">
        <f t="shared" si="146"/>
        <v/>
      </c>
      <c r="BK363" s="4" t="str">
        <f t="shared" si="146"/>
        <v/>
      </c>
      <c r="BL363" s="4" t="str">
        <f t="shared" si="146"/>
        <v/>
      </c>
      <c r="BM363" s="4" t="str">
        <f t="shared" si="146"/>
        <v/>
      </c>
      <c r="BN363" s="4" t="str">
        <f t="shared" si="146"/>
        <v/>
      </c>
      <c r="BO363" s="4">
        <f t="shared" si="146"/>
        <v>5936</v>
      </c>
      <c r="BP363" s="4" t="str">
        <f t="shared" si="146"/>
        <v/>
      </c>
      <c r="BQ363" s="4" t="str">
        <f t="shared" si="146"/>
        <v/>
      </c>
      <c r="BR363" s="4" t="str">
        <f t="shared" si="146"/>
        <v/>
      </c>
      <c r="BS363" s="4" t="str">
        <f t="shared" si="146"/>
        <v/>
      </c>
      <c r="BT363" s="4" t="str">
        <f t="shared" si="146"/>
        <v/>
      </c>
      <c r="BU363" s="4" t="str">
        <f t="shared" si="146"/>
        <v/>
      </c>
      <c r="BV363" s="4" t="str">
        <f t="shared" si="146"/>
        <v/>
      </c>
      <c r="BW363" s="4" t="str">
        <f t="shared" si="146"/>
        <v/>
      </c>
      <c r="BX363" s="4" t="str">
        <f t="shared" si="146"/>
        <v/>
      </c>
      <c r="BY363" s="4" t="str">
        <f t="shared" si="146"/>
        <v/>
      </c>
      <c r="BZ363" s="4" t="str">
        <f t="shared" si="146"/>
        <v/>
      </c>
      <c r="CA363" s="4" t="str">
        <f t="shared" si="146"/>
        <v/>
      </c>
      <c r="CB363" s="4" t="str">
        <f t="shared" si="146"/>
        <v/>
      </c>
      <c r="CC363" s="4" t="str">
        <f t="shared" si="146"/>
        <v/>
      </c>
      <c r="CD363" s="4" t="str">
        <f t="shared" si="146"/>
        <v/>
      </c>
      <c r="CE363" s="4" t="str">
        <f t="shared" si="146"/>
        <v/>
      </c>
      <c r="CF363" s="4" t="str">
        <f t="shared" si="146"/>
        <v/>
      </c>
      <c r="CG363" s="4" t="str">
        <f t="shared" si="146"/>
        <v/>
      </c>
      <c r="CH363" s="4" t="str">
        <f t="shared" si="146"/>
        <v/>
      </c>
      <c r="CI363" s="4" t="str">
        <f t="shared" si="146"/>
        <v/>
      </c>
      <c r="CJ363" s="4" t="str">
        <f t="shared" si="146"/>
        <v/>
      </c>
      <c r="CK363" s="4" t="str">
        <f t="shared" si="146"/>
        <v/>
      </c>
      <c r="CL363" s="4" t="str">
        <f t="shared" si="146"/>
        <v/>
      </c>
      <c r="CM363" s="4" t="str">
        <f t="shared" si="146"/>
        <v/>
      </c>
      <c r="CN363" s="4" t="str">
        <f t="shared" si="146"/>
        <v/>
      </c>
      <c r="CO363" s="4" t="str">
        <f t="shared" si="146"/>
        <v/>
      </c>
      <c r="CP363" s="4" t="str">
        <f t="shared" si="146"/>
        <v/>
      </c>
      <c r="CQ363" s="4" t="str">
        <f t="shared" si="146"/>
        <v/>
      </c>
      <c r="CR363" s="4" t="str">
        <f t="shared" si="146"/>
        <v/>
      </c>
      <c r="CS363" s="4" t="str">
        <f t="shared" si="146"/>
        <v/>
      </c>
      <c r="CT363" s="4" t="str">
        <f t="shared" si="146"/>
        <v/>
      </c>
      <c r="CU363" s="4" t="str">
        <f t="shared" si="146"/>
        <v/>
      </c>
      <c r="CV363" s="4" t="str">
        <f t="shared" si="146"/>
        <v/>
      </c>
      <c r="CW363" s="4" t="str">
        <f t="shared" si="146"/>
        <v/>
      </c>
      <c r="CX363" s="4" t="str">
        <f t="shared" si="146"/>
        <v/>
      </c>
      <c r="CY363" s="4" t="str">
        <f t="shared" si="146"/>
        <v/>
      </c>
      <c r="CZ363" s="4" t="str">
        <f t="shared" si="146"/>
        <v/>
      </c>
      <c r="DA363" s="4" t="str">
        <f t="shared" si="146"/>
        <v/>
      </c>
      <c r="DB363" s="4" t="str">
        <f t="shared" si="146"/>
        <v/>
      </c>
      <c r="DC363" s="4" t="str">
        <f t="shared" si="146"/>
        <v/>
      </c>
      <c r="DD363" s="4" t="str">
        <f t="shared" si="146"/>
        <v/>
      </c>
      <c r="DE363" s="4" t="str">
        <f t="shared" si="146"/>
        <v/>
      </c>
      <c r="DF363" s="4" t="str">
        <f t="shared" si="146"/>
        <v/>
      </c>
    </row>
    <row r="364">
      <c r="A364" s="3" t="s">
        <v>365</v>
      </c>
      <c r="B364" s="2">
        <v>357.0</v>
      </c>
      <c r="C364" s="4">
        <f t="shared" si="2"/>
        <v>71</v>
      </c>
      <c r="D364" s="4">
        <f t="shared" si="3"/>
        <v>2</v>
      </c>
      <c r="E364" s="4">
        <f>IFERROR(__xludf.DUMMYFUNCTION("SPLIT(A364,"" "")"),10.0)</f>
        <v>10</v>
      </c>
      <c r="F364" s="4">
        <f>IFERROR(__xludf.DUMMYFUNCTION("""COMPUTED_VALUE"""),99.0)</f>
        <v>99</v>
      </c>
      <c r="G364" s="4">
        <f>IFERROR(__xludf.DUMMYFUNCTION("""COMPUTED_VALUE"""),24.0)</f>
        <v>24</v>
      </c>
      <c r="H364" s="4">
        <f>IFERROR(__xludf.DUMMYFUNCTION("""COMPUTED_VALUE"""),17.0)</f>
        <v>17</v>
      </c>
      <c r="I364" s="4">
        <f>IFERROR(__xludf.DUMMYFUNCTION("""COMPUTED_VALUE"""),32.0)</f>
        <v>32</v>
      </c>
      <c r="K364" s="6"/>
    </row>
    <row r="365">
      <c r="A365" s="3" t="s">
        <v>366</v>
      </c>
      <c r="B365" s="2">
        <v>358.0</v>
      </c>
      <c r="C365" s="4">
        <f t="shared" si="2"/>
        <v>71</v>
      </c>
      <c r="D365" s="4">
        <f t="shared" si="3"/>
        <v>3</v>
      </c>
      <c r="E365" s="4">
        <f>IFERROR(__xludf.DUMMYFUNCTION("SPLIT(A365,"" "")"),3.0)</f>
        <v>3</v>
      </c>
      <c r="F365" s="4">
        <f>IFERROR(__xludf.DUMMYFUNCTION("""COMPUTED_VALUE"""),87.0)</f>
        <v>87</v>
      </c>
      <c r="G365" s="4">
        <f>IFERROR(__xludf.DUMMYFUNCTION("""COMPUTED_VALUE"""),42.0)</f>
        <v>42</v>
      </c>
      <c r="H365" s="4">
        <f>IFERROR(__xludf.DUMMYFUNCTION("""COMPUTED_VALUE"""),19.0)</f>
        <v>19</v>
      </c>
      <c r="I365" s="4">
        <f>IFERROR(__xludf.DUMMYFUNCTION("""COMPUTED_VALUE"""),61.0)</f>
        <v>61</v>
      </c>
    </row>
    <row r="366">
      <c r="A366" s="3" t="s">
        <v>367</v>
      </c>
      <c r="B366" s="2">
        <v>359.0</v>
      </c>
      <c r="C366" s="4">
        <f t="shared" si="2"/>
        <v>71</v>
      </c>
      <c r="D366" s="4">
        <f t="shared" si="3"/>
        <v>4</v>
      </c>
      <c r="E366" s="4">
        <f>IFERROR(__xludf.DUMMYFUNCTION("SPLIT(A366,"" "")"),57.0)</f>
        <v>57</v>
      </c>
      <c r="F366" s="4">
        <f>IFERROR(__xludf.DUMMYFUNCTION("""COMPUTED_VALUE"""),89.0)</f>
        <v>89</v>
      </c>
      <c r="G366" s="4">
        <f>IFERROR(__xludf.DUMMYFUNCTION("""COMPUTED_VALUE"""),36.0)</f>
        <v>36</v>
      </c>
      <c r="H366" s="4">
        <f>IFERROR(__xludf.DUMMYFUNCTION("""COMPUTED_VALUE"""),13.0)</f>
        <v>13</v>
      </c>
      <c r="I366" s="4">
        <f>IFERROR(__xludf.DUMMYFUNCTION("""COMPUTED_VALUE"""),9.0)</f>
        <v>9</v>
      </c>
    </row>
    <row r="367">
      <c r="A367" s="3" t="s">
        <v>368</v>
      </c>
      <c r="B367" s="2">
        <v>360.0</v>
      </c>
      <c r="C367" s="4">
        <f t="shared" si="2"/>
        <v>72</v>
      </c>
      <c r="D367" s="4">
        <f t="shared" si="3"/>
        <v>0</v>
      </c>
      <c r="E367" s="4">
        <f>IFERROR(__xludf.DUMMYFUNCTION("SPLIT(A367,"" "")"),30.0)</f>
        <v>30</v>
      </c>
      <c r="F367" s="4">
        <f>IFERROR(__xludf.DUMMYFUNCTION("""COMPUTED_VALUE"""),45.0)</f>
        <v>45</v>
      </c>
      <c r="G367" s="4">
        <f>IFERROR(__xludf.DUMMYFUNCTION("""COMPUTED_VALUE"""),53.0)</f>
        <v>53</v>
      </c>
      <c r="H367" s="4">
        <f>IFERROR(__xludf.DUMMYFUNCTION("""COMPUTED_VALUE"""),99.0)</f>
        <v>99</v>
      </c>
      <c r="I367" s="4">
        <f>IFERROR(__xludf.DUMMYFUNCTION("""COMPUTED_VALUE"""),41.0)</f>
        <v>41</v>
      </c>
      <c r="K367" s="5" t="b">
        <f>BINGO(E367:I371,$K$6)</f>
        <v>0</v>
      </c>
      <c r="L367" s="5" t="b">
        <f t="shared" ref="L367:DF367" si="147">OR(K367, BINGO($E367:$I371,$K$6:L$6))</f>
        <v>0</v>
      </c>
      <c r="M367" s="5" t="b">
        <f t="shared" si="147"/>
        <v>0</v>
      </c>
      <c r="N367" s="5" t="b">
        <f t="shared" si="147"/>
        <v>0</v>
      </c>
      <c r="O367" s="5" t="b">
        <f t="shared" si="147"/>
        <v>0</v>
      </c>
      <c r="P367" s="5" t="b">
        <f t="shared" si="147"/>
        <v>0</v>
      </c>
      <c r="Q367" s="5" t="b">
        <f t="shared" si="147"/>
        <v>0</v>
      </c>
      <c r="R367" s="5" t="b">
        <f t="shared" si="147"/>
        <v>0</v>
      </c>
      <c r="S367" s="5" t="b">
        <f t="shared" si="147"/>
        <v>0</v>
      </c>
      <c r="T367" s="5" t="b">
        <f t="shared" si="147"/>
        <v>0</v>
      </c>
      <c r="U367" s="5" t="b">
        <f t="shared" si="147"/>
        <v>0</v>
      </c>
      <c r="V367" s="5" t="b">
        <f t="shared" si="147"/>
        <v>0</v>
      </c>
      <c r="W367" s="5" t="b">
        <f t="shared" si="147"/>
        <v>0</v>
      </c>
      <c r="X367" s="5" t="b">
        <f t="shared" si="147"/>
        <v>0</v>
      </c>
      <c r="Y367" s="5" t="b">
        <f t="shared" si="147"/>
        <v>0</v>
      </c>
      <c r="Z367" s="5" t="b">
        <f t="shared" si="147"/>
        <v>0</v>
      </c>
      <c r="AA367" s="5" t="b">
        <f t="shared" si="147"/>
        <v>0</v>
      </c>
      <c r="AB367" s="5" t="b">
        <f t="shared" si="147"/>
        <v>0</v>
      </c>
      <c r="AC367" s="5" t="b">
        <f t="shared" si="147"/>
        <v>0</v>
      </c>
      <c r="AD367" s="5" t="b">
        <f t="shared" si="147"/>
        <v>0</v>
      </c>
      <c r="AE367" s="5" t="b">
        <f t="shared" si="147"/>
        <v>0</v>
      </c>
      <c r="AF367" s="5" t="b">
        <f t="shared" si="147"/>
        <v>0</v>
      </c>
      <c r="AG367" s="5" t="b">
        <f t="shared" si="147"/>
        <v>0</v>
      </c>
      <c r="AH367" s="5" t="b">
        <f t="shared" si="147"/>
        <v>0</v>
      </c>
      <c r="AI367" s="5" t="b">
        <f t="shared" si="147"/>
        <v>0</v>
      </c>
      <c r="AJ367" s="5" t="b">
        <f t="shared" si="147"/>
        <v>0</v>
      </c>
      <c r="AK367" s="5" t="b">
        <f t="shared" si="147"/>
        <v>0</v>
      </c>
      <c r="AL367" s="5" t="b">
        <f t="shared" si="147"/>
        <v>0</v>
      </c>
      <c r="AM367" s="5" t="b">
        <f t="shared" si="147"/>
        <v>0</v>
      </c>
      <c r="AN367" s="5" t="b">
        <f t="shared" si="147"/>
        <v>0</v>
      </c>
      <c r="AO367" s="5" t="b">
        <f t="shared" si="147"/>
        <v>0</v>
      </c>
      <c r="AP367" s="5" t="b">
        <f t="shared" si="147"/>
        <v>0</v>
      </c>
      <c r="AQ367" s="5" t="b">
        <f t="shared" si="147"/>
        <v>0</v>
      </c>
      <c r="AR367" s="5" t="b">
        <f t="shared" si="147"/>
        <v>0</v>
      </c>
      <c r="AS367" s="5" t="b">
        <f t="shared" si="147"/>
        <v>0</v>
      </c>
      <c r="AT367" s="5" t="b">
        <f t="shared" si="147"/>
        <v>0</v>
      </c>
      <c r="AU367" s="5" t="b">
        <f t="shared" si="147"/>
        <v>0</v>
      </c>
      <c r="AV367" s="5" t="b">
        <f t="shared" si="147"/>
        <v>0</v>
      </c>
      <c r="AW367" s="5" t="b">
        <f t="shared" si="147"/>
        <v>0</v>
      </c>
      <c r="AX367" s="5" t="b">
        <f t="shared" si="147"/>
        <v>0</v>
      </c>
      <c r="AY367" s="5" t="b">
        <f t="shared" si="147"/>
        <v>0</v>
      </c>
      <c r="AZ367" s="5" t="b">
        <f t="shared" si="147"/>
        <v>0</v>
      </c>
      <c r="BA367" s="5" t="b">
        <f t="shared" si="147"/>
        <v>0</v>
      </c>
      <c r="BB367" s="5" t="b">
        <f t="shared" si="147"/>
        <v>0</v>
      </c>
      <c r="BC367" s="5" t="b">
        <f t="shared" si="147"/>
        <v>0</v>
      </c>
      <c r="BD367" s="5" t="b">
        <f t="shared" si="147"/>
        <v>0</v>
      </c>
      <c r="BE367" s="5" t="b">
        <f t="shared" si="147"/>
        <v>0</v>
      </c>
      <c r="BF367" s="5" t="b">
        <f t="shared" si="147"/>
        <v>0</v>
      </c>
      <c r="BG367" s="5" t="b">
        <f t="shared" si="147"/>
        <v>0</v>
      </c>
      <c r="BH367" s="5" t="b">
        <f t="shared" si="147"/>
        <v>0</v>
      </c>
      <c r="BI367" s="5" t="b">
        <f t="shared" si="147"/>
        <v>0</v>
      </c>
      <c r="BJ367" s="5" t="b">
        <f t="shared" si="147"/>
        <v>0</v>
      </c>
      <c r="BK367" s="5" t="b">
        <f t="shared" si="147"/>
        <v>0</v>
      </c>
      <c r="BL367" s="5" t="b">
        <f t="shared" si="147"/>
        <v>0</v>
      </c>
      <c r="BM367" s="5" t="b">
        <f t="shared" si="147"/>
        <v>0</v>
      </c>
      <c r="BN367" s="5" t="b">
        <f t="shared" si="147"/>
        <v>0</v>
      </c>
      <c r="BO367" s="5" t="b">
        <f t="shared" si="147"/>
        <v>0</v>
      </c>
      <c r="BP367" s="5" t="b">
        <f t="shared" si="147"/>
        <v>0</v>
      </c>
      <c r="BQ367" s="5" t="b">
        <f t="shared" si="147"/>
        <v>0</v>
      </c>
      <c r="BR367" s="5" t="b">
        <f t="shared" si="147"/>
        <v>0</v>
      </c>
      <c r="BS367" s="5" t="b">
        <f t="shared" si="147"/>
        <v>0</v>
      </c>
      <c r="BT367" s="5" t="b">
        <f t="shared" si="147"/>
        <v>0</v>
      </c>
      <c r="BU367" s="5" t="b">
        <f t="shared" si="147"/>
        <v>0</v>
      </c>
      <c r="BV367" s="5" t="b">
        <f t="shared" si="147"/>
        <v>0</v>
      </c>
      <c r="BW367" s="5" t="b">
        <f t="shared" si="147"/>
        <v>0</v>
      </c>
      <c r="BX367" s="5" t="b">
        <f t="shared" si="147"/>
        <v>0</v>
      </c>
      <c r="BY367" s="5" t="b">
        <f t="shared" si="147"/>
        <v>0</v>
      </c>
      <c r="BZ367" s="5" t="b">
        <f t="shared" si="147"/>
        <v>0</v>
      </c>
      <c r="CA367" s="5" t="b">
        <f t="shared" si="147"/>
        <v>0</v>
      </c>
      <c r="CB367" s="5" t="b">
        <f t="shared" si="147"/>
        <v>0</v>
      </c>
      <c r="CC367" s="5" t="b">
        <f t="shared" si="147"/>
        <v>0</v>
      </c>
      <c r="CD367" s="5" t="b">
        <f t="shared" si="147"/>
        <v>0</v>
      </c>
      <c r="CE367" s="5" t="b">
        <f t="shared" si="147"/>
        <v>0</v>
      </c>
      <c r="CF367" s="5" t="b">
        <f t="shared" si="147"/>
        <v>0</v>
      </c>
      <c r="CG367" s="5" t="b">
        <f t="shared" si="147"/>
        <v>0</v>
      </c>
      <c r="CH367" s="5" t="b">
        <f t="shared" si="147"/>
        <v>0</v>
      </c>
      <c r="CI367" s="5" t="b">
        <f t="shared" si="147"/>
        <v>1</v>
      </c>
      <c r="CJ367" s="5" t="b">
        <f t="shared" si="147"/>
        <v>1</v>
      </c>
      <c r="CK367" s="5" t="b">
        <f t="shared" si="147"/>
        <v>1</v>
      </c>
      <c r="CL367" s="5" t="b">
        <f t="shared" si="147"/>
        <v>1</v>
      </c>
      <c r="CM367" s="5" t="b">
        <f t="shared" si="147"/>
        <v>1</v>
      </c>
      <c r="CN367" s="5" t="b">
        <f t="shared" si="147"/>
        <v>1</v>
      </c>
      <c r="CO367" s="5" t="b">
        <f t="shared" si="147"/>
        <v>1</v>
      </c>
      <c r="CP367" s="5" t="b">
        <f t="shared" si="147"/>
        <v>1</v>
      </c>
      <c r="CQ367" s="5" t="b">
        <f t="shared" si="147"/>
        <v>1</v>
      </c>
      <c r="CR367" s="5" t="b">
        <f t="shared" si="147"/>
        <v>1</v>
      </c>
      <c r="CS367" s="5" t="b">
        <f t="shared" si="147"/>
        <v>1</v>
      </c>
      <c r="CT367" s="5" t="b">
        <f t="shared" si="147"/>
        <v>1</v>
      </c>
      <c r="CU367" s="5" t="b">
        <f t="shared" si="147"/>
        <v>1</v>
      </c>
      <c r="CV367" s="5" t="b">
        <f t="shared" si="147"/>
        <v>1</v>
      </c>
      <c r="CW367" s="5" t="b">
        <f t="shared" si="147"/>
        <v>1</v>
      </c>
      <c r="CX367" s="5" t="b">
        <f t="shared" si="147"/>
        <v>1</v>
      </c>
      <c r="CY367" s="5" t="b">
        <f t="shared" si="147"/>
        <v>1</v>
      </c>
      <c r="CZ367" s="5" t="b">
        <f t="shared" si="147"/>
        <v>1</v>
      </c>
      <c r="DA367" s="5" t="b">
        <f t="shared" si="147"/>
        <v>1</v>
      </c>
      <c r="DB367" s="5" t="b">
        <f t="shared" si="147"/>
        <v>1</v>
      </c>
      <c r="DC367" s="5" t="b">
        <f t="shared" si="147"/>
        <v>1</v>
      </c>
      <c r="DD367" s="5" t="b">
        <f t="shared" si="147"/>
        <v>1</v>
      </c>
      <c r="DE367" s="5" t="b">
        <f t="shared" si="147"/>
        <v>1</v>
      </c>
      <c r="DF367" s="5" t="b">
        <f t="shared" si="147"/>
        <v>1</v>
      </c>
    </row>
    <row r="368">
      <c r="A368" s="3" t="s">
        <v>369</v>
      </c>
      <c r="B368" s="2">
        <v>361.0</v>
      </c>
      <c r="C368" s="4">
        <f t="shared" si="2"/>
        <v>72</v>
      </c>
      <c r="D368" s="4">
        <f t="shared" si="3"/>
        <v>1</v>
      </c>
      <c r="E368" s="4">
        <f>IFERROR(__xludf.DUMMYFUNCTION("SPLIT(A368,"" "")"),80.0)</f>
        <v>80</v>
      </c>
      <c r="F368" s="4">
        <f>IFERROR(__xludf.DUMMYFUNCTION("""COMPUTED_VALUE"""),85.0)</f>
        <v>85</v>
      </c>
      <c r="G368" s="4">
        <f>IFERROR(__xludf.DUMMYFUNCTION("""COMPUTED_VALUE"""),25.0)</f>
        <v>25</v>
      </c>
      <c r="H368" s="4">
        <f>IFERROR(__xludf.DUMMYFUNCTION("""COMPUTED_VALUE"""),18.0)</f>
        <v>18</v>
      </c>
      <c r="I368" s="4">
        <f>IFERROR(__xludf.DUMMYFUNCTION("""COMPUTED_VALUE"""),10.0)</f>
        <v>10</v>
      </c>
      <c r="K368" s="4" t="str">
        <f>IF(K367,SUMOFUNMARKED(E367:I371,$K$6)*LASTCALLED($K$6),)</f>
        <v/>
      </c>
      <c r="L368" s="4" t="str">
        <f t="shared" ref="L368:DF368" si="148">IF(AND(L367,NOT(K367)),SUMOFUNMARKED($E367:$I371,$K$6:L$6)*LASTCALLED($K$6:L$6),)</f>
        <v/>
      </c>
      <c r="M368" s="4" t="str">
        <f t="shared" si="148"/>
        <v/>
      </c>
      <c r="N368" s="4" t="str">
        <f t="shared" si="148"/>
        <v/>
      </c>
      <c r="O368" s="4" t="str">
        <f t="shared" si="148"/>
        <v/>
      </c>
      <c r="P368" s="4" t="str">
        <f t="shared" si="148"/>
        <v/>
      </c>
      <c r="Q368" s="4" t="str">
        <f t="shared" si="148"/>
        <v/>
      </c>
      <c r="R368" s="4" t="str">
        <f t="shared" si="148"/>
        <v/>
      </c>
      <c r="S368" s="4" t="str">
        <f t="shared" si="148"/>
        <v/>
      </c>
      <c r="T368" s="4" t="str">
        <f t="shared" si="148"/>
        <v/>
      </c>
      <c r="U368" s="4" t="str">
        <f t="shared" si="148"/>
        <v/>
      </c>
      <c r="V368" s="4" t="str">
        <f t="shared" si="148"/>
        <v/>
      </c>
      <c r="W368" s="4" t="str">
        <f t="shared" si="148"/>
        <v/>
      </c>
      <c r="X368" s="4" t="str">
        <f t="shared" si="148"/>
        <v/>
      </c>
      <c r="Y368" s="4" t="str">
        <f t="shared" si="148"/>
        <v/>
      </c>
      <c r="Z368" s="4" t="str">
        <f t="shared" si="148"/>
        <v/>
      </c>
      <c r="AA368" s="4" t="str">
        <f t="shared" si="148"/>
        <v/>
      </c>
      <c r="AB368" s="4" t="str">
        <f t="shared" si="148"/>
        <v/>
      </c>
      <c r="AC368" s="4" t="str">
        <f t="shared" si="148"/>
        <v/>
      </c>
      <c r="AD368" s="4" t="str">
        <f t="shared" si="148"/>
        <v/>
      </c>
      <c r="AE368" s="4" t="str">
        <f t="shared" si="148"/>
        <v/>
      </c>
      <c r="AF368" s="4" t="str">
        <f t="shared" si="148"/>
        <v/>
      </c>
      <c r="AG368" s="4" t="str">
        <f t="shared" si="148"/>
        <v/>
      </c>
      <c r="AH368" s="4" t="str">
        <f t="shared" si="148"/>
        <v/>
      </c>
      <c r="AI368" s="4" t="str">
        <f t="shared" si="148"/>
        <v/>
      </c>
      <c r="AJ368" s="4" t="str">
        <f t="shared" si="148"/>
        <v/>
      </c>
      <c r="AK368" s="4" t="str">
        <f t="shared" si="148"/>
        <v/>
      </c>
      <c r="AL368" s="4" t="str">
        <f t="shared" si="148"/>
        <v/>
      </c>
      <c r="AM368" s="4" t="str">
        <f t="shared" si="148"/>
        <v/>
      </c>
      <c r="AN368" s="4" t="str">
        <f t="shared" si="148"/>
        <v/>
      </c>
      <c r="AO368" s="4" t="str">
        <f t="shared" si="148"/>
        <v/>
      </c>
      <c r="AP368" s="4" t="str">
        <f t="shared" si="148"/>
        <v/>
      </c>
      <c r="AQ368" s="4" t="str">
        <f t="shared" si="148"/>
        <v/>
      </c>
      <c r="AR368" s="4" t="str">
        <f t="shared" si="148"/>
        <v/>
      </c>
      <c r="AS368" s="4" t="str">
        <f t="shared" si="148"/>
        <v/>
      </c>
      <c r="AT368" s="4" t="str">
        <f t="shared" si="148"/>
        <v/>
      </c>
      <c r="AU368" s="4" t="str">
        <f t="shared" si="148"/>
        <v/>
      </c>
      <c r="AV368" s="4" t="str">
        <f t="shared" si="148"/>
        <v/>
      </c>
      <c r="AW368" s="4" t="str">
        <f t="shared" si="148"/>
        <v/>
      </c>
      <c r="AX368" s="4" t="str">
        <f t="shared" si="148"/>
        <v/>
      </c>
      <c r="AY368" s="4" t="str">
        <f t="shared" si="148"/>
        <v/>
      </c>
      <c r="AZ368" s="4" t="str">
        <f t="shared" si="148"/>
        <v/>
      </c>
      <c r="BA368" s="4" t="str">
        <f t="shared" si="148"/>
        <v/>
      </c>
      <c r="BB368" s="4" t="str">
        <f t="shared" si="148"/>
        <v/>
      </c>
      <c r="BC368" s="4" t="str">
        <f t="shared" si="148"/>
        <v/>
      </c>
      <c r="BD368" s="4" t="str">
        <f t="shared" si="148"/>
        <v/>
      </c>
      <c r="BE368" s="4" t="str">
        <f t="shared" si="148"/>
        <v/>
      </c>
      <c r="BF368" s="4" t="str">
        <f t="shared" si="148"/>
        <v/>
      </c>
      <c r="BG368" s="4" t="str">
        <f t="shared" si="148"/>
        <v/>
      </c>
      <c r="BH368" s="4" t="str">
        <f t="shared" si="148"/>
        <v/>
      </c>
      <c r="BI368" s="4" t="str">
        <f t="shared" si="148"/>
        <v/>
      </c>
      <c r="BJ368" s="4" t="str">
        <f t="shared" si="148"/>
        <v/>
      </c>
      <c r="BK368" s="4" t="str">
        <f t="shared" si="148"/>
        <v/>
      </c>
      <c r="BL368" s="4" t="str">
        <f t="shared" si="148"/>
        <v/>
      </c>
      <c r="BM368" s="4" t="str">
        <f t="shared" si="148"/>
        <v/>
      </c>
      <c r="BN368" s="4" t="str">
        <f t="shared" si="148"/>
        <v/>
      </c>
      <c r="BO368" s="4" t="str">
        <f t="shared" si="148"/>
        <v/>
      </c>
      <c r="BP368" s="4" t="str">
        <f t="shared" si="148"/>
        <v/>
      </c>
      <c r="BQ368" s="4" t="str">
        <f t="shared" si="148"/>
        <v/>
      </c>
      <c r="BR368" s="4" t="str">
        <f t="shared" si="148"/>
        <v/>
      </c>
      <c r="BS368" s="4" t="str">
        <f t="shared" si="148"/>
        <v/>
      </c>
      <c r="BT368" s="4" t="str">
        <f t="shared" si="148"/>
        <v/>
      </c>
      <c r="BU368" s="4" t="str">
        <f t="shared" si="148"/>
        <v/>
      </c>
      <c r="BV368" s="4" t="str">
        <f t="shared" si="148"/>
        <v/>
      </c>
      <c r="BW368" s="4" t="str">
        <f t="shared" si="148"/>
        <v/>
      </c>
      <c r="BX368" s="4" t="str">
        <f t="shared" si="148"/>
        <v/>
      </c>
      <c r="BY368" s="4" t="str">
        <f t="shared" si="148"/>
        <v/>
      </c>
      <c r="BZ368" s="4" t="str">
        <f t="shared" si="148"/>
        <v/>
      </c>
      <c r="CA368" s="4" t="str">
        <f t="shared" si="148"/>
        <v/>
      </c>
      <c r="CB368" s="4" t="str">
        <f t="shared" si="148"/>
        <v/>
      </c>
      <c r="CC368" s="4" t="str">
        <f t="shared" si="148"/>
        <v/>
      </c>
      <c r="CD368" s="4" t="str">
        <f t="shared" si="148"/>
        <v/>
      </c>
      <c r="CE368" s="4" t="str">
        <f t="shared" si="148"/>
        <v/>
      </c>
      <c r="CF368" s="4" t="str">
        <f t="shared" si="148"/>
        <v/>
      </c>
      <c r="CG368" s="4" t="str">
        <f t="shared" si="148"/>
        <v/>
      </c>
      <c r="CH368" s="4" t="str">
        <f t="shared" si="148"/>
        <v/>
      </c>
      <c r="CI368" s="4">
        <f t="shared" si="148"/>
        <v>18530</v>
      </c>
      <c r="CJ368" s="4" t="str">
        <f t="shared" si="148"/>
        <v/>
      </c>
      <c r="CK368" s="4" t="str">
        <f t="shared" si="148"/>
        <v/>
      </c>
      <c r="CL368" s="4" t="str">
        <f t="shared" si="148"/>
        <v/>
      </c>
      <c r="CM368" s="4" t="str">
        <f t="shared" si="148"/>
        <v/>
      </c>
      <c r="CN368" s="4" t="str">
        <f t="shared" si="148"/>
        <v/>
      </c>
      <c r="CO368" s="4" t="str">
        <f t="shared" si="148"/>
        <v/>
      </c>
      <c r="CP368" s="4" t="str">
        <f t="shared" si="148"/>
        <v/>
      </c>
      <c r="CQ368" s="4" t="str">
        <f t="shared" si="148"/>
        <v/>
      </c>
      <c r="CR368" s="4" t="str">
        <f t="shared" si="148"/>
        <v/>
      </c>
      <c r="CS368" s="4" t="str">
        <f t="shared" si="148"/>
        <v/>
      </c>
      <c r="CT368" s="4" t="str">
        <f t="shared" si="148"/>
        <v/>
      </c>
      <c r="CU368" s="4" t="str">
        <f t="shared" si="148"/>
        <v/>
      </c>
      <c r="CV368" s="4" t="str">
        <f t="shared" si="148"/>
        <v/>
      </c>
      <c r="CW368" s="4" t="str">
        <f t="shared" si="148"/>
        <v/>
      </c>
      <c r="CX368" s="4" t="str">
        <f t="shared" si="148"/>
        <v/>
      </c>
      <c r="CY368" s="4" t="str">
        <f t="shared" si="148"/>
        <v/>
      </c>
      <c r="CZ368" s="4" t="str">
        <f t="shared" si="148"/>
        <v/>
      </c>
      <c r="DA368" s="4" t="str">
        <f t="shared" si="148"/>
        <v/>
      </c>
      <c r="DB368" s="4" t="str">
        <f t="shared" si="148"/>
        <v/>
      </c>
      <c r="DC368" s="4" t="str">
        <f t="shared" si="148"/>
        <v/>
      </c>
      <c r="DD368" s="4" t="str">
        <f t="shared" si="148"/>
        <v/>
      </c>
      <c r="DE368" s="4" t="str">
        <f t="shared" si="148"/>
        <v/>
      </c>
      <c r="DF368" s="4" t="str">
        <f t="shared" si="148"/>
        <v/>
      </c>
    </row>
    <row r="369">
      <c r="A369" s="3" t="s">
        <v>370</v>
      </c>
      <c r="B369" s="2">
        <v>362.0</v>
      </c>
      <c r="C369" s="4">
        <f t="shared" si="2"/>
        <v>72</v>
      </c>
      <c r="D369" s="4">
        <f t="shared" si="3"/>
        <v>2</v>
      </c>
      <c r="E369" s="4">
        <f>IFERROR(__xludf.DUMMYFUNCTION("SPLIT(A369,"" "")"),47.0)</f>
        <v>47</v>
      </c>
      <c r="F369" s="4">
        <f>IFERROR(__xludf.DUMMYFUNCTION("""COMPUTED_VALUE"""),98.0)</f>
        <v>98</v>
      </c>
      <c r="G369" s="4">
        <f>IFERROR(__xludf.DUMMYFUNCTION("""COMPUTED_VALUE"""),64.0)</f>
        <v>64</v>
      </c>
      <c r="H369" s="4">
        <f>IFERROR(__xludf.DUMMYFUNCTION("""COMPUTED_VALUE"""),78.0)</f>
        <v>78</v>
      </c>
      <c r="I369" s="4">
        <f>IFERROR(__xludf.DUMMYFUNCTION("""COMPUTED_VALUE"""),11.0)</f>
        <v>11</v>
      </c>
      <c r="K369" s="6"/>
    </row>
    <row r="370">
      <c r="A370" s="3" t="s">
        <v>371</v>
      </c>
      <c r="B370" s="2">
        <v>363.0</v>
      </c>
      <c r="C370" s="4">
        <f t="shared" si="2"/>
        <v>72</v>
      </c>
      <c r="D370" s="4">
        <f t="shared" si="3"/>
        <v>3</v>
      </c>
      <c r="E370" s="4">
        <f>IFERROR(__xludf.DUMMYFUNCTION("SPLIT(A370,"" "")"),58.0)</f>
        <v>58</v>
      </c>
      <c r="F370" s="4">
        <f>IFERROR(__xludf.DUMMYFUNCTION("""COMPUTED_VALUE"""),94.0)</f>
        <v>94</v>
      </c>
      <c r="G370" s="4">
        <f>IFERROR(__xludf.DUMMYFUNCTION("""COMPUTED_VALUE"""),9.0)</f>
        <v>9</v>
      </c>
      <c r="H370" s="4">
        <f>IFERROR(__xludf.DUMMYFUNCTION("""COMPUTED_VALUE"""),91.0)</f>
        <v>91</v>
      </c>
      <c r="I370" s="4">
        <f>IFERROR(__xludf.DUMMYFUNCTION("""COMPUTED_VALUE"""),87.0)</f>
        <v>87</v>
      </c>
    </row>
    <row r="371">
      <c r="A371" s="3" t="s">
        <v>372</v>
      </c>
      <c r="B371" s="2">
        <v>364.0</v>
      </c>
      <c r="C371" s="4">
        <f t="shared" si="2"/>
        <v>72</v>
      </c>
      <c r="D371" s="4">
        <f t="shared" si="3"/>
        <v>4</v>
      </c>
      <c r="E371" s="4">
        <f>IFERROR(__xludf.DUMMYFUNCTION("SPLIT(A371,"" "")"),35.0)</f>
        <v>35</v>
      </c>
      <c r="F371" s="4">
        <f>IFERROR(__xludf.DUMMYFUNCTION("""COMPUTED_VALUE"""),97.0)</f>
        <v>97</v>
      </c>
      <c r="G371" s="4">
        <f>IFERROR(__xludf.DUMMYFUNCTION("""COMPUTED_VALUE"""),43.0)</f>
        <v>43</v>
      </c>
      <c r="H371" s="4">
        <f>IFERROR(__xludf.DUMMYFUNCTION("""COMPUTED_VALUE"""),0.0)</f>
        <v>0</v>
      </c>
      <c r="I371" s="4">
        <f>IFERROR(__xludf.DUMMYFUNCTION("""COMPUTED_VALUE"""),32.0)</f>
        <v>32</v>
      </c>
    </row>
    <row r="372">
      <c r="A372" s="3" t="s">
        <v>373</v>
      </c>
      <c r="B372" s="2">
        <v>365.0</v>
      </c>
      <c r="C372" s="4">
        <f t="shared" si="2"/>
        <v>73</v>
      </c>
      <c r="D372" s="4">
        <f t="shared" si="3"/>
        <v>0</v>
      </c>
      <c r="E372" s="4">
        <f>IFERROR(__xludf.DUMMYFUNCTION("SPLIT(A372,"" "")"),70.0)</f>
        <v>70</v>
      </c>
      <c r="F372" s="4">
        <f>IFERROR(__xludf.DUMMYFUNCTION("""COMPUTED_VALUE"""),1.0)</f>
        <v>1</v>
      </c>
      <c r="G372" s="4">
        <f>IFERROR(__xludf.DUMMYFUNCTION("""COMPUTED_VALUE"""),80.0)</f>
        <v>80</v>
      </c>
      <c r="H372" s="4">
        <f>IFERROR(__xludf.DUMMYFUNCTION("""COMPUTED_VALUE"""),98.0)</f>
        <v>98</v>
      </c>
      <c r="I372" s="4">
        <f>IFERROR(__xludf.DUMMYFUNCTION("""COMPUTED_VALUE"""),85.0)</f>
        <v>85</v>
      </c>
      <c r="K372" s="5" t="b">
        <f>BINGO(E372:I376,$K$6)</f>
        <v>0</v>
      </c>
      <c r="L372" s="5" t="b">
        <f t="shared" ref="L372:DF372" si="149">OR(K372, BINGO($E372:$I376,$K$6:L$6))</f>
        <v>0</v>
      </c>
      <c r="M372" s="5" t="b">
        <f t="shared" si="149"/>
        <v>0</v>
      </c>
      <c r="N372" s="5" t="b">
        <f t="shared" si="149"/>
        <v>0</v>
      </c>
      <c r="O372" s="5" t="b">
        <f t="shared" si="149"/>
        <v>0</v>
      </c>
      <c r="P372" s="5" t="b">
        <f t="shared" si="149"/>
        <v>0</v>
      </c>
      <c r="Q372" s="5" t="b">
        <f t="shared" si="149"/>
        <v>0</v>
      </c>
      <c r="R372" s="5" t="b">
        <f t="shared" si="149"/>
        <v>0</v>
      </c>
      <c r="S372" s="5" t="b">
        <f t="shared" si="149"/>
        <v>0</v>
      </c>
      <c r="T372" s="5" t="b">
        <f t="shared" si="149"/>
        <v>0</v>
      </c>
      <c r="U372" s="5" t="b">
        <f t="shared" si="149"/>
        <v>0</v>
      </c>
      <c r="V372" s="5" t="b">
        <f t="shared" si="149"/>
        <v>0</v>
      </c>
      <c r="W372" s="5" t="b">
        <f t="shared" si="149"/>
        <v>0</v>
      </c>
      <c r="X372" s="5" t="b">
        <f t="shared" si="149"/>
        <v>0</v>
      </c>
      <c r="Y372" s="5" t="b">
        <f t="shared" si="149"/>
        <v>0</v>
      </c>
      <c r="Z372" s="5" t="b">
        <f t="shared" si="149"/>
        <v>0</v>
      </c>
      <c r="AA372" s="5" t="b">
        <f t="shared" si="149"/>
        <v>0</v>
      </c>
      <c r="AB372" s="5" t="b">
        <f t="shared" si="149"/>
        <v>0</v>
      </c>
      <c r="AC372" s="5" t="b">
        <f t="shared" si="149"/>
        <v>0</v>
      </c>
      <c r="AD372" s="5" t="b">
        <f t="shared" si="149"/>
        <v>0</v>
      </c>
      <c r="AE372" s="5" t="b">
        <f t="shared" si="149"/>
        <v>0</v>
      </c>
      <c r="AF372" s="5" t="b">
        <f t="shared" si="149"/>
        <v>0</v>
      </c>
      <c r="AG372" s="5" t="b">
        <f t="shared" si="149"/>
        <v>0</v>
      </c>
      <c r="AH372" s="5" t="b">
        <f t="shared" si="149"/>
        <v>0</v>
      </c>
      <c r="AI372" s="5" t="b">
        <f t="shared" si="149"/>
        <v>0</v>
      </c>
      <c r="AJ372" s="5" t="b">
        <f t="shared" si="149"/>
        <v>0</v>
      </c>
      <c r="AK372" s="5" t="b">
        <f t="shared" si="149"/>
        <v>0</v>
      </c>
      <c r="AL372" s="5" t="b">
        <f t="shared" si="149"/>
        <v>0</v>
      </c>
      <c r="AM372" s="5" t="b">
        <f t="shared" si="149"/>
        <v>0</v>
      </c>
      <c r="AN372" s="5" t="b">
        <f t="shared" si="149"/>
        <v>0</v>
      </c>
      <c r="AO372" s="5" t="b">
        <f t="shared" si="149"/>
        <v>0</v>
      </c>
      <c r="AP372" s="5" t="b">
        <f t="shared" si="149"/>
        <v>0</v>
      </c>
      <c r="AQ372" s="5" t="b">
        <f t="shared" si="149"/>
        <v>0</v>
      </c>
      <c r="AR372" s="5" t="b">
        <f t="shared" si="149"/>
        <v>0</v>
      </c>
      <c r="AS372" s="5" t="b">
        <f t="shared" si="149"/>
        <v>0</v>
      </c>
      <c r="AT372" s="5" t="b">
        <f t="shared" si="149"/>
        <v>0</v>
      </c>
      <c r="AU372" s="5" t="b">
        <f t="shared" si="149"/>
        <v>0</v>
      </c>
      <c r="AV372" s="5" t="b">
        <f t="shared" si="149"/>
        <v>0</v>
      </c>
      <c r="AW372" s="5" t="b">
        <f t="shared" si="149"/>
        <v>0</v>
      </c>
      <c r="AX372" s="5" t="b">
        <f t="shared" si="149"/>
        <v>0</v>
      </c>
      <c r="AY372" s="5" t="b">
        <f t="shared" si="149"/>
        <v>0</v>
      </c>
      <c r="AZ372" s="5" t="b">
        <f t="shared" si="149"/>
        <v>0</v>
      </c>
      <c r="BA372" s="5" t="b">
        <f t="shared" si="149"/>
        <v>0</v>
      </c>
      <c r="BB372" s="5" t="b">
        <f t="shared" si="149"/>
        <v>0</v>
      </c>
      <c r="BC372" s="5" t="b">
        <f t="shared" si="149"/>
        <v>0</v>
      </c>
      <c r="BD372" s="5" t="b">
        <f t="shared" si="149"/>
        <v>0</v>
      </c>
      <c r="BE372" s="5" t="b">
        <f t="shared" si="149"/>
        <v>0</v>
      </c>
      <c r="BF372" s="5" t="b">
        <f t="shared" si="149"/>
        <v>0</v>
      </c>
      <c r="BG372" s="5" t="b">
        <f t="shared" si="149"/>
        <v>0</v>
      </c>
      <c r="BH372" s="5" t="b">
        <f t="shared" si="149"/>
        <v>0</v>
      </c>
      <c r="BI372" s="5" t="b">
        <f t="shared" si="149"/>
        <v>0</v>
      </c>
      <c r="BJ372" s="5" t="b">
        <f t="shared" si="149"/>
        <v>0</v>
      </c>
      <c r="BK372" s="5" t="b">
        <f t="shared" si="149"/>
        <v>0</v>
      </c>
      <c r="BL372" s="5" t="b">
        <f t="shared" si="149"/>
        <v>0</v>
      </c>
      <c r="BM372" s="5" t="b">
        <f t="shared" si="149"/>
        <v>0</v>
      </c>
      <c r="BN372" s="5" t="b">
        <f t="shared" si="149"/>
        <v>0</v>
      </c>
      <c r="BO372" s="5" t="b">
        <f t="shared" si="149"/>
        <v>0</v>
      </c>
      <c r="BP372" s="5" t="b">
        <f t="shared" si="149"/>
        <v>0</v>
      </c>
      <c r="BQ372" s="5" t="b">
        <f t="shared" si="149"/>
        <v>0</v>
      </c>
      <c r="BR372" s="5" t="b">
        <f t="shared" si="149"/>
        <v>1</v>
      </c>
      <c r="BS372" s="5" t="b">
        <f t="shared" si="149"/>
        <v>1</v>
      </c>
      <c r="BT372" s="5" t="b">
        <f t="shared" si="149"/>
        <v>1</v>
      </c>
      <c r="BU372" s="5" t="b">
        <f t="shared" si="149"/>
        <v>1</v>
      </c>
      <c r="BV372" s="5" t="b">
        <f t="shared" si="149"/>
        <v>1</v>
      </c>
      <c r="BW372" s="5" t="b">
        <f t="shared" si="149"/>
        <v>1</v>
      </c>
      <c r="BX372" s="5" t="b">
        <f t="shared" si="149"/>
        <v>1</v>
      </c>
      <c r="BY372" s="5" t="b">
        <f t="shared" si="149"/>
        <v>1</v>
      </c>
      <c r="BZ372" s="5" t="b">
        <f t="shared" si="149"/>
        <v>1</v>
      </c>
      <c r="CA372" s="5" t="b">
        <f t="shared" si="149"/>
        <v>1</v>
      </c>
      <c r="CB372" s="5" t="b">
        <f t="shared" si="149"/>
        <v>1</v>
      </c>
      <c r="CC372" s="5" t="b">
        <f t="shared" si="149"/>
        <v>1</v>
      </c>
      <c r="CD372" s="5" t="b">
        <f t="shared" si="149"/>
        <v>1</v>
      </c>
      <c r="CE372" s="5" t="b">
        <f t="shared" si="149"/>
        <v>1</v>
      </c>
      <c r="CF372" s="5" t="b">
        <f t="shared" si="149"/>
        <v>1</v>
      </c>
      <c r="CG372" s="5" t="b">
        <f t="shared" si="149"/>
        <v>1</v>
      </c>
      <c r="CH372" s="5" t="b">
        <f t="shared" si="149"/>
        <v>1</v>
      </c>
      <c r="CI372" s="5" t="b">
        <f t="shared" si="149"/>
        <v>1</v>
      </c>
      <c r="CJ372" s="5" t="b">
        <f t="shared" si="149"/>
        <v>1</v>
      </c>
      <c r="CK372" s="5" t="b">
        <f t="shared" si="149"/>
        <v>1</v>
      </c>
      <c r="CL372" s="5" t="b">
        <f t="shared" si="149"/>
        <v>1</v>
      </c>
      <c r="CM372" s="5" t="b">
        <f t="shared" si="149"/>
        <v>1</v>
      </c>
      <c r="CN372" s="5" t="b">
        <f t="shared" si="149"/>
        <v>1</v>
      </c>
      <c r="CO372" s="5" t="b">
        <f t="shared" si="149"/>
        <v>1</v>
      </c>
      <c r="CP372" s="5" t="b">
        <f t="shared" si="149"/>
        <v>1</v>
      </c>
      <c r="CQ372" s="5" t="b">
        <f t="shared" si="149"/>
        <v>1</v>
      </c>
      <c r="CR372" s="5" t="b">
        <f t="shared" si="149"/>
        <v>1</v>
      </c>
      <c r="CS372" s="5" t="b">
        <f t="shared" si="149"/>
        <v>1</v>
      </c>
      <c r="CT372" s="5" t="b">
        <f t="shared" si="149"/>
        <v>1</v>
      </c>
      <c r="CU372" s="5" t="b">
        <f t="shared" si="149"/>
        <v>1</v>
      </c>
      <c r="CV372" s="5" t="b">
        <f t="shared" si="149"/>
        <v>1</v>
      </c>
      <c r="CW372" s="5" t="b">
        <f t="shared" si="149"/>
        <v>1</v>
      </c>
      <c r="CX372" s="5" t="b">
        <f t="shared" si="149"/>
        <v>1</v>
      </c>
      <c r="CY372" s="5" t="b">
        <f t="shared" si="149"/>
        <v>1</v>
      </c>
      <c r="CZ372" s="5" t="b">
        <f t="shared" si="149"/>
        <v>1</v>
      </c>
      <c r="DA372" s="5" t="b">
        <f t="shared" si="149"/>
        <v>1</v>
      </c>
      <c r="DB372" s="5" t="b">
        <f t="shared" si="149"/>
        <v>1</v>
      </c>
      <c r="DC372" s="5" t="b">
        <f t="shared" si="149"/>
        <v>1</v>
      </c>
      <c r="DD372" s="5" t="b">
        <f t="shared" si="149"/>
        <v>1</v>
      </c>
      <c r="DE372" s="5" t="b">
        <f t="shared" si="149"/>
        <v>1</v>
      </c>
      <c r="DF372" s="5" t="b">
        <f t="shared" si="149"/>
        <v>1</v>
      </c>
    </row>
    <row r="373">
      <c r="A373" s="3" t="s">
        <v>374</v>
      </c>
      <c r="B373" s="2">
        <v>366.0</v>
      </c>
      <c r="C373" s="4">
        <f t="shared" si="2"/>
        <v>73</v>
      </c>
      <c r="D373" s="4">
        <f t="shared" si="3"/>
        <v>1</v>
      </c>
      <c r="E373" s="4">
        <f>IFERROR(__xludf.DUMMYFUNCTION("SPLIT(A373,"" "")"),73.0)</f>
        <v>73</v>
      </c>
      <c r="F373" s="4">
        <f>IFERROR(__xludf.DUMMYFUNCTION("""COMPUTED_VALUE"""),69.0)</f>
        <v>69</v>
      </c>
      <c r="G373" s="4">
        <f>IFERROR(__xludf.DUMMYFUNCTION("""COMPUTED_VALUE"""),90.0)</f>
        <v>90</v>
      </c>
      <c r="H373" s="4">
        <f>IFERROR(__xludf.DUMMYFUNCTION("""COMPUTED_VALUE"""),63.0)</f>
        <v>63</v>
      </c>
      <c r="I373" s="4">
        <f>IFERROR(__xludf.DUMMYFUNCTION("""COMPUTED_VALUE"""),20.0)</f>
        <v>20</v>
      </c>
      <c r="K373" s="4" t="str">
        <f>IF(K372,SUMOFUNMARKED(E372:I376,$K$6)*LASTCALLED($K$6),)</f>
        <v/>
      </c>
      <c r="L373" s="4" t="str">
        <f t="shared" ref="L373:DF373" si="150">IF(AND(L372,NOT(K372)),SUMOFUNMARKED($E372:$I376,$K$6:L$6)*LASTCALLED($K$6:L$6),)</f>
        <v/>
      </c>
      <c r="M373" s="4" t="str">
        <f t="shared" si="150"/>
        <v/>
      </c>
      <c r="N373" s="4" t="str">
        <f t="shared" si="150"/>
        <v/>
      </c>
      <c r="O373" s="4" t="str">
        <f t="shared" si="150"/>
        <v/>
      </c>
      <c r="P373" s="4" t="str">
        <f t="shared" si="150"/>
        <v/>
      </c>
      <c r="Q373" s="4" t="str">
        <f t="shared" si="150"/>
        <v/>
      </c>
      <c r="R373" s="4" t="str">
        <f t="shared" si="150"/>
        <v/>
      </c>
      <c r="S373" s="4" t="str">
        <f t="shared" si="150"/>
        <v/>
      </c>
      <c r="T373" s="4" t="str">
        <f t="shared" si="150"/>
        <v/>
      </c>
      <c r="U373" s="4" t="str">
        <f t="shared" si="150"/>
        <v/>
      </c>
      <c r="V373" s="4" t="str">
        <f t="shared" si="150"/>
        <v/>
      </c>
      <c r="W373" s="4" t="str">
        <f t="shared" si="150"/>
        <v/>
      </c>
      <c r="X373" s="4" t="str">
        <f t="shared" si="150"/>
        <v/>
      </c>
      <c r="Y373" s="4" t="str">
        <f t="shared" si="150"/>
        <v/>
      </c>
      <c r="Z373" s="4" t="str">
        <f t="shared" si="150"/>
        <v/>
      </c>
      <c r="AA373" s="4" t="str">
        <f t="shared" si="150"/>
        <v/>
      </c>
      <c r="AB373" s="4" t="str">
        <f t="shared" si="150"/>
        <v/>
      </c>
      <c r="AC373" s="4" t="str">
        <f t="shared" si="150"/>
        <v/>
      </c>
      <c r="AD373" s="4" t="str">
        <f t="shared" si="150"/>
        <v/>
      </c>
      <c r="AE373" s="4" t="str">
        <f t="shared" si="150"/>
        <v/>
      </c>
      <c r="AF373" s="4" t="str">
        <f t="shared" si="150"/>
        <v/>
      </c>
      <c r="AG373" s="4" t="str">
        <f t="shared" si="150"/>
        <v/>
      </c>
      <c r="AH373" s="4" t="str">
        <f t="shared" si="150"/>
        <v/>
      </c>
      <c r="AI373" s="4" t="str">
        <f t="shared" si="150"/>
        <v/>
      </c>
      <c r="AJ373" s="4" t="str">
        <f t="shared" si="150"/>
        <v/>
      </c>
      <c r="AK373" s="4" t="str">
        <f t="shared" si="150"/>
        <v/>
      </c>
      <c r="AL373" s="4" t="str">
        <f t="shared" si="150"/>
        <v/>
      </c>
      <c r="AM373" s="4" t="str">
        <f t="shared" si="150"/>
        <v/>
      </c>
      <c r="AN373" s="4" t="str">
        <f t="shared" si="150"/>
        <v/>
      </c>
      <c r="AO373" s="4" t="str">
        <f t="shared" si="150"/>
        <v/>
      </c>
      <c r="AP373" s="4" t="str">
        <f t="shared" si="150"/>
        <v/>
      </c>
      <c r="AQ373" s="4" t="str">
        <f t="shared" si="150"/>
        <v/>
      </c>
      <c r="AR373" s="4" t="str">
        <f t="shared" si="150"/>
        <v/>
      </c>
      <c r="AS373" s="4" t="str">
        <f t="shared" si="150"/>
        <v/>
      </c>
      <c r="AT373" s="4" t="str">
        <f t="shared" si="150"/>
        <v/>
      </c>
      <c r="AU373" s="4" t="str">
        <f t="shared" si="150"/>
        <v/>
      </c>
      <c r="AV373" s="4" t="str">
        <f t="shared" si="150"/>
        <v/>
      </c>
      <c r="AW373" s="4" t="str">
        <f t="shared" si="150"/>
        <v/>
      </c>
      <c r="AX373" s="4" t="str">
        <f t="shared" si="150"/>
        <v/>
      </c>
      <c r="AY373" s="4" t="str">
        <f t="shared" si="150"/>
        <v/>
      </c>
      <c r="AZ373" s="4" t="str">
        <f t="shared" si="150"/>
        <v/>
      </c>
      <c r="BA373" s="4" t="str">
        <f t="shared" si="150"/>
        <v/>
      </c>
      <c r="BB373" s="4" t="str">
        <f t="shared" si="150"/>
        <v/>
      </c>
      <c r="BC373" s="4" t="str">
        <f t="shared" si="150"/>
        <v/>
      </c>
      <c r="BD373" s="4" t="str">
        <f t="shared" si="150"/>
        <v/>
      </c>
      <c r="BE373" s="4" t="str">
        <f t="shared" si="150"/>
        <v/>
      </c>
      <c r="BF373" s="4" t="str">
        <f t="shared" si="150"/>
        <v/>
      </c>
      <c r="BG373" s="4" t="str">
        <f t="shared" si="150"/>
        <v/>
      </c>
      <c r="BH373" s="4" t="str">
        <f t="shared" si="150"/>
        <v/>
      </c>
      <c r="BI373" s="4" t="str">
        <f t="shared" si="150"/>
        <v/>
      </c>
      <c r="BJ373" s="4" t="str">
        <f t="shared" si="150"/>
        <v/>
      </c>
      <c r="BK373" s="4" t="str">
        <f t="shared" si="150"/>
        <v/>
      </c>
      <c r="BL373" s="4" t="str">
        <f t="shared" si="150"/>
        <v/>
      </c>
      <c r="BM373" s="4" t="str">
        <f t="shared" si="150"/>
        <v/>
      </c>
      <c r="BN373" s="4" t="str">
        <f t="shared" si="150"/>
        <v/>
      </c>
      <c r="BO373" s="4" t="str">
        <f t="shared" si="150"/>
        <v/>
      </c>
      <c r="BP373" s="4" t="str">
        <f t="shared" si="150"/>
        <v/>
      </c>
      <c r="BQ373" s="4" t="str">
        <f t="shared" si="150"/>
        <v/>
      </c>
      <c r="BR373" s="4">
        <f t="shared" si="150"/>
        <v>421</v>
      </c>
      <c r="BS373" s="4" t="str">
        <f t="shared" si="150"/>
        <v/>
      </c>
      <c r="BT373" s="4" t="str">
        <f t="shared" si="150"/>
        <v/>
      </c>
      <c r="BU373" s="4" t="str">
        <f t="shared" si="150"/>
        <v/>
      </c>
      <c r="BV373" s="4" t="str">
        <f t="shared" si="150"/>
        <v/>
      </c>
      <c r="BW373" s="4" t="str">
        <f t="shared" si="150"/>
        <v/>
      </c>
      <c r="BX373" s="4" t="str">
        <f t="shared" si="150"/>
        <v/>
      </c>
      <c r="BY373" s="4" t="str">
        <f t="shared" si="150"/>
        <v/>
      </c>
      <c r="BZ373" s="4" t="str">
        <f t="shared" si="150"/>
        <v/>
      </c>
      <c r="CA373" s="4" t="str">
        <f t="shared" si="150"/>
        <v/>
      </c>
      <c r="CB373" s="4" t="str">
        <f t="shared" si="150"/>
        <v/>
      </c>
      <c r="CC373" s="4" t="str">
        <f t="shared" si="150"/>
        <v/>
      </c>
      <c r="CD373" s="4" t="str">
        <f t="shared" si="150"/>
        <v/>
      </c>
      <c r="CE373" s="4" t="str">
        <f t="shared" si="150"/>
        <v/>
      </c>
      <c r="CF373" s="4" t="str">
        <f t="shared" si="150"/>
        <v/>
      </c>
      <c r="CG373" s="4" t="str">
        <f t="shared" si="150"/>
        <v/>
      </c>
      <c r="CH373" s="4" t="str">
        <f t="shared" si="150"/>
        <v/>
      </c>
      <c r="CI373" s="4" t="str">
        <f t="shared" si="150"/>
        <v/>
      </c>
      <c r="CJ373" s="4" t="str">
        <f t="shared" si="150"/>
        <v/>
      </c>
      <c r="CK373" s="4" t="str">
        <f t="shared" si="150"/>
        <v/>
      </c>
      <c r="CL373" s="4" t="str">
        <f t="shared" si="150"/>
        <v/>
      </c>
      <c r="CM373" s="4" t="str">
        <f t="shared" si="150"/>
        <v/>
      </c>
      <c r="CN373" s="4" t="str">
        <f t="shared" si="150"/>
        <v/>
      </c>
      <c r="CO373" s="4" t="str">
        <f t="shared" si="150"/>
        <v/>
      </c>
      <c r="CP373" s="4" t="str">
        <f t="shared" si="150"/>
        <v/>
      </c>
      <c r="CQ373" s="4" t="str">
        <f t="shared" si="150"/>
        <v/>
      </c>
      <c r="CR373" s="4" t="str">
        <f t="shared" si="150"/>
        <v/>
      </c>
      <c r="CS373" s="4" t="str">
        <f t="shared" si="150"/>
        <v/>
      </c>
      <c r="CT373" s="4" t="str">
        <f t="shared" si="150"/>
        <v/>
      </c>
      <c r="CU373" s="4" t="str">
        <f t="shared" si="150"/>
        <v/>
      </c>
      <c r="CV373" s="4" t="str">
        <f t="shared" si="150"/>
        <v/>
      </c>
      <c r="CW373" s="4" t="str">
        <f t="shared" si="150"/>
        <v/>
      </c>
      <c r="CX373" s="4" t="str">
        <f t="shared" si="150"/>
        <v/>
      </c>
      <c r="CY373" s="4" t="str">
        <f t="shared" si="150"/>
        <v/>
      </c>
      <c r="CZ373" s="4" t="str">
        <f t="shared" si="150"/>
        <v/>
      </c>
      <c r="DA373" s="4" t="str">
        <f t="shared" si="150"/>
        <v/>
      </c>
      <c r="DB373" s="4" t="str">
        <f t="shared" si="150"/>
        <v/>
      </c>
      <c r="DC373" s="4" t="str">
        <f t="shared" si="150"/>
        <v/>
      </c>
      <c r="DD373" s="4" t="str">
        <f t="shared" si="150"/>
        <v/>
      </c>
      <c r="DE373" s="4" t="str">
        <f t="shared" si="150"/>
        <v/>
      </c>
      <c r="DF373" s="4" t="str">
        <f t="shared" si="150"/>
        <v/>
      </c>
    </row>
    <row r="374">
      <c r="A374" s="3" t="s">
        <v>375</v>
      </c>
      <c r="B374" s="2">
        <v>367.0</v>
      </c>
      <c r="C374" s="4">
        <f t="shared" si="2"/>
        <v>73</v>
      </c>
      <c r="D374" s="4">
        <f t="shared" si="3"/>
        <v>2</v>
      </c>
      <c r="E374" s="4">
        <f>IFERROR(__xludf.DUMMYFUNCTION("SPLIT(A374,"" "")"),53.0)</f>
        <v>53</v>
      </c>
      <c r="F374" s="4">
        <f>IFERROR(__xludf.DUMMYFUNCTION("""COMPUTED_VALUE"""),77.0)</f>
        <v>77</v>
      </c>
      <c r="G374" s="4">
        <f>IFERROR(__xludf.DUMMYFUNCTION("""COMPUTED_VALUE"""),39.0)</f>
        <v>39</v>
      </c>
      <c r="H374" s="4">
        <f>IFERROR(__xludf.DUMMYFUNCTION("""COMPUTED_VALUE"""),49.0)</f>
        <v>49</v>
      </c>
      <c r="I374" s="4">
        <f>IFERROR(__xludf.DUMMYFUNCTION("""COMPUTED_VALUE"""),64.0)</f>
        <v>64</v>
      </c>
      <c r="K374" s="6"/>
    </row>
    <row r="375">
      <c r="A375" s="3" t="s">
        <v>376</v>
      </c>
      <c r="B375" s="2">
        <v>368.0</v>
      </c>
      <c r="C375" s="4">
        <f t="shared" si="2"/>
        <v>73</v>
      </c>
      <c r="D375" s="4">
        <f t="shared" si="3"/>
        <v>3</v>
      </c>
      <c r="E375" s="4">
        <f>IFERROR(__xludf.DUMMYFUNCTION("SPLIT(A375,"" "")"),28.0)</f>
        <v>28</v>
      </c>
      <c r="F375" s="4">
        <f>IFERROR(__xludf.DUMMYFUNCTION("""COMPUTED_VALUE"""),7.0)</f>
        <v>7</v>
      </c>
      <c r="G375" s="4">
        <f>IFERROR(__xludf.DUMMYFUNCTION("""COMPUTED_VALUE"""),78.0)</f>
        <v>78</v>
      </c>
      <c r="H375" s="4">
        <f>IFERROR(__xludf.DUMMYFUNCTION("""COMPUTED_VALUE"""),84.0)</f>
        <v>84</v>
      </c>
      <c r="I375" s="4">
        <f>IFERROR(__xludf.DUMMYFUNCTION("""COMPUTED_VALUE"""),57.0)</f>
        <v>57</v>
      </c>
    </row>
    <row r="376">
      <c r="A376" s="3" t="s">
        <v>377</v>
      </c>
      <c r="B376" s="2">
        <v>369.0</v>
      </c>
      <c r="C376" s="4">
        <f t="shared" si="2"/>
        <v>73</v>
      </c>
      <c r="D376" s="4">
        <f t="shared" si="3"/>
        <v>4</v>
      </c>
      <c r="E376" s="4">
        <f>IFERROR(__xludf.DUMMYFUNCTION("SPLIT(A376,"" "")"),56.0)</f>
        <v>56</v>
      </c>
      <c r="F376" s="4">
        <f>IFERROR(__xludf.DUMMYFUNCTION("""COMPUTED_VALUE"""),86.0)</f>
        <v>86</v>
      </c>
      <c r="G376" s="4">
        <f>IFERROR(__xludf.DUMMYFUNCTION("""COMPUTED_VALUE"""),23.0)</f>
        <v>23</v>
      </c>
      <c r="H376" s="4">
        <f>IFERROR(__xludf.DUMMYFUNCTION("""COMPUTED_VALUE"""),88.0)</f>
        <v>88</v>
      </c>
      <c r="I376" s="4">
        <f>IFERROR(__xludf.DUMMYFUNCTION("""COMPUTED_VALUE"""),97.0)</f>
        <v>97</v>
      </c>
    </row>
    <row r="377">
      <c r="A377" s="3" t="s">
        <v>378</v>
      </c>
      <c r="B377" s="2">
        <v>370.0</v>
      </c>
      <c r="C377" s="4">
        <f t="shared" si="2"/>
        <v>74</v>
      </c>
      <c r="D377" s="4">
        <f t="shared" si="3"/>
        <v>0</v>
      </c>
      <c r="E377" s="4">
        <f>IFERROR(__xludf.DUMMYFUNCTION("SPLIT(A377,"" "")"),18.0)</f>
        <v>18</v>
      </c>
      <c r="F377" s="4">
        <f>IFERROR(__xludf.DUMMYFUNCTION("""COMPUTED_VALUE"""),53.0)</f>
        <v>53</v>
      </c>
      <c r="G377" s="4">
        <f>IFERROR(__xludf.DUMMYFUNCTION("""COMPUTED_VALUE"""),73.0)</f>
        <v>73</v>
      </c>
      <c r="H377" s="4">
        <f>IFERROR(__xludf.DUMMYFUNCTION("""COMPUTED_VALUE"""),49.0)</f>
        <v>49</v>
      </c>
      <c r="I377" s="4">
        <f>IFERROR(__xludf.DUMMYFUNCTION("""COMPUTED_VALUE"""),40.0)</f>
        <v>40</v>
      </c>
      <c r="K377" s="5" t="b">
        <f>BINGO(E377:I381,$K$6)</f>
        <v>0</v>
      </c>
      <c r="L377" s="5" t="b">
        <f t="shared" ref="L377:DF377" si="151">OR(K377, BINGO($E377:$I381,$K$6:L$6))</f>
        <v>0</v>
      </c>
      <c r="M377" s="5" t="b">
        <f t="shared" si="151"/>
        <v>0</v>
      </c>
      <c r="N377" s="5" t="b">
        <f t="shared" si="151"/>
        <v>0</v>
      </c>
      <c r="O377" s="5" t="b">
        <f t="shared" si="151"/>
        <v>0</v>
      </c>
      <c r="P377" s="5" t="b">
        <f t="shared" si="151"/>
        <v>0</v>
      </c>
      <c r="Q377" s="5" t="b">
        <f t="shared" si="151"/>
        <v>0</v>
      </c>
      <c r="R377" s="5" t="b">
        <f t="shared" si="151"/>
        <v>0</v>
      </c>
      <c r="S377" s="5" t="b">
        <f t="shared" si="151"/>
        <v>0</v>
      </c>
      <c r="T377" s="5" t="b">
        <f t="shared" si="151"/>
        <v>0</v>
      </c>
      <c r="U377" s="5" t="b">
        <f t="shared" si="151"/>
        <v>0</v>
      </c>
      <c r="V377" s="5" t="b">
        <f t="shared" si="151"/>
        <v>0</v>
      </c>
      <c r="W377" s="5" t="b">
        <f t="shared" si="151"/>
        <v>0</v>
      </c>
      <c r="X377" s="5" t="b">
        <f t="shared" si="151"/>
        <v>0</v>
      </c>
      <c r="Y377" s="5" t="b">
        <f t="shared" si="151"/>
        <v>0</v>
      </c>
      <c r="Z377" s="5" t="b">
        <f t="shared" si="151"/>
        <v>0</v>
      </c>
      <c r="AA377" s="5" t="b">
        <f t="shared" si="151"/>
        <v>0</v>
      </c>
      <c r="AB377" s="5" t="b">
        <f t="shared" si="151"/>
        <v>0</v>
      </c>
      <c r="AC377" s="5" t="b">
        <f t="shared" si="151"/>
        <v>0</v>
      </c>
      <c r="AD377" s="5" t="b">
        <f t="shared" si="151"/>
        <v>0</v>
      </c>
      <c r="AE377" s="5" t="b">
        <f t="shared" si="151"/>
        <v>0</v>
      </c>
      <c r="AF377" s="5" t="b">
        <f t="shared" si="151"/>
        <v>0</v>
      </c>
      <c r="AG377" s="5" t="b">
        <f t="shared" si="151"/>
        <v>0</v>
      </c>
      <c r="AH377" s="5" t="b">
        <f t="shared" si="151"/>
        <v>0</v>
      </c>
      <c r="AI377" s="5" t="b">
        <f t="shared" si="151"/>
        <v>0</v>
      </c>
      <c r="AJ377" s="5" t="b">
        <f t="shared" si="151"/>
        <v>0</v>
      </c>
      <c r="AK377" s="5" t="b">
        <f t="shared" si="151"/>
        <v>0</v>
      </c>
      <c r="AL377" s="5" t="b">
        <f t="shared" si="151"/>
        <v>0</v>
      </c>
      <c r="AM377" s="5" t="b">
        <f t="shared" si="151"/>
        <v>0</v>
      </c>
      <c r="AN377" s="5" t="b">
        <f t="shared" si="151"/>
        <v>0</v>
      </c>
      <c r="AO377" s="5" t="b">
        <f t="shared" si="151"/>
        <v>0</v>
      </c>
      <c r="AP377" s="5" t="b">
        <f t="shared" si="151"/>
        <v>0</v>
      </c>
      <c r="AQ377" s="5" t="b">
        <f t="shared" si="151"/>
        <v>0</v>
      </c>
      <c r="AR377" s="5" t="b">
        <f t="shared" si="151"/>
        <v>0</v>
      </c>
      <c r="AS377" s="5" t="b">
        <f t="shared" si="151"/>
        <v>0</v>
      </c>
      <c r="AT377" s="5" t="b">
        <f t="shared" si="151"/>
        <v>0</v>
      </c>
      <c r="AU377" s="5" t="b">
        <f t="shared" si="151"/>
        <v>0</v>
      </c>
      <c r="AV377" s="5" t="b">
        <f t="shared" si="151"/>
        <v>0</v>
      </c>
      <c r="AW377" s="5" t="b">
        <f t="shared" si="151"/>
        <v>0</v>
      </c>
      <c r="AX377" s="5" t="b">
        <f t="shared" si="151"/>
        <v>0</v>
      </c>
      <c r="AY377" s="5" t="b">
        <f t="shared" si="151"/>
        <v>0</v>
      </c>
      <c r="AZ377" s="5" t="b">
        <f t="shared" si="151"/>
        <v>0</v>
      </c>
      <c r="BA377" s="5" t="b">
        <f t="shared" si="151"/>
        <v>0</v>
      </c>
      <c r="BB377" s="5" t="b">
        <f t="shared" si="151"/>
        <v>0</v>
      </c>
      <c r="BC377" s="5" t="b">
        <f t="shared" si="151"/>
        <v>0</v>
      </c>
      <c r="BD377" s="5" t="b">
        <f t="shared" si="151"/>
        <v>0</v>
      </c>
      <c r="BE377" s="5" t="b">
        <f t="shared" si="151"/>
        <v>0</v>
      </c>
      <c r="BF377" s="5" t="b">
        <f t="shared" si="151"/>
        <v>0</v>
      </c>
      <c r="BG377" s="5" t="b">
        <f t="shared" si="151"/>
        <v>0</v>
      </c>
      <c r="BH377" s="5" t="b">
        <f t="shared" si="151"/>
        <v>0</v>
      </c>
      <c r="BI377" s="5" t="b">
        <f t="shared" si="151"/>
        <v>0</v>
      </c>
      <c r="BJ377" s="5" t="b">
        <f t="shared" si="151"/>
        <v>0</v>
      </c>
      <c r="BK377" s="5" t="b">
        <f t="shared" si="151"/>
        <v>1</v>
      </c>
      <c r="BL377" s="5" t="b">
        <f t="shared" si="151"/>
        <v>1</v>
      </c>
      <c r="BM377" s="5" t="b">
        <f t="shared" si="151"/>
        <v>1</v>
      </c>
      <c r="BN377" s="5" t="b">
        <f t="shared" si="151"/>
        <v>1</v>
      </c>
      <c r="BO377" s="5" t="b">
        <f t="shared" si="151"/>
        <v>1</v>
      </c>
      <c r="BP377" s="5" t="b">
        <f t="shared" si="151"/>
        <v>1</v>
      </c>
      <c r="BQ377" s="5" t="b">
        <f t="shared" si="151"/>
        <v>1</v>
      </c>
      <c r="BR377" s="5" t="b">
        <f t="shared" si="151"/>
        <v>1</v>
      </c>
      <c r="BS377" s="5" t="b">
        <f t="shared" si="151"/>
        <v>1</v>
      </c>
      <c r="BT377" s="5" t="b">
        <f t="shared" si="151"/>
        <v>1</v>
      </c>
      <c r="BU377" s="5" t="b">
        <f t="shared" si="151"/>
        <v>1</v>
      </c>
      <c r="BV377" s="5" t="b">
        <f t="shared" si="151"/>
        <v>1</v>
      </c>
      <c r="BW377" s="5" t="b">
        <f t="shared" si="151"/>
        <v>1</v>
      </c>
      <c r="BX377" s="5" t="b">
        <f t="shared" si="151"/>
        <v>1</v>
      </c>
      <c r="BY377" s="5" t="b">
        <f t="shared" si="151"/>
        <v>1</v>
      </c>
      <c r="BZ377" s="5" t="b">
        <f t="shared" si="151"/>
        <v>1</v>
      </c>
      <c r="CA377" s="5" t="b">
        <f t="shared" si="151"/>
        <v>1</v>
      </c>
      <c r="CB377" s="5" t="b">
        <f t="shared" si="151"/>
        <v>1</v>
      </c>
      <c r="CC377" s="5" t="b">
        <f t="shared" si="151"/>
        <v>1</v>
      </c>
      <c r="CD377" s="5" t="b">
        <f t="shared" si="151"/>
        <v>1</v>
      </c>
      <c r="CE377" s="5" t="b">
        <f t="shared" si="151"/>
        <v>1</v>
      </c>
      <c r="CF377" s="5" t="b">
        <f t="shared" si="151"/>
        <v>1</v>
      </c>
      <c r="CG377" s="5" t="b">
        <f t="shared" si="151"/>
        <v>1</v>
      </c>
      <c r="CH377" s="5" t="b">
        <f t="shared" si="151"/>
        <v>1</v>
      </c>
      <c r="CI377" s="5" t="b">
        <f t="shared" si="151"/>
        <v>1</v>
      </c>
      <c r="CJ377" s="5" t="b">
        <f t="shared" si="151"/>
        <v>1</v>
      </c>
      <c r="CK377" s="5" t="b">
        <f t="shared" si="151"/>
        <v>1</v>
      </c>
      <c r="CL377" s="5" t="b">
        <f t="shared" si="151"/>
        <v>1</v>
      </c>
      <c r="CM377" s="5" t="b">
        <f t="shared" si="151"/>
        <v>1</v>
      </c>
      <c r="CN377" s="5" t="b">
        <f t="shared" si="151"/>
        <v>1</v>
      </c>
      <c r="CO377" s="5" t="b">
        <f t="shared" si="151"/>
        <v>1</v>
      </c>
      <c r="CP377" s="5" t="b">
        <f t="shared" si="151"/>
        <v>1</v>
      </c>
      <c r="CQ377" s="5" t="b">
        <f t="shared" si="151"/>
        <v>1</v>
      </c>
      <c r="CR377" s="5" t="b">
        <f t="shared" si="151"/>
        <v>1</v>
      </c>
      <c r="CS377" s="5" t="b">
        <f t="shared" si="151"/>
        <v>1</v>
      </c>
      <c r="CT377" s="5" t="b">
        <f t="shared" si="151"/>
        <v>1</v>
      </c>
      <c r="CU377" s="5" t="b">
        <f t="shared" si="151"/>
        <v>1</v>
      </c>
      <c r="CV377" s="5" t="b">
        <f t="shared" si="151"/>
        <v>1</v>
      </c>
      <c r="CW377" s="5" t="b">
        <f t="shared" si="151"/>
        <v>1</v>
      </c>
      <c r="CX377" s="5" t="b">
        <f t="shared" si="151"/>
        <v>1</v>
      </c>
      <c r="CY377" s="5" t="b">
        <f t="shared" si="151"/>
        <v>1</v>
      </c>
      <c r="CZ377" s="5" t="b">
        <f t="shared" si="151"/>
        <v>1</v>
      </c>
      <c r="DA377" s="5" t="b">
        <f t="shared" si="151"/>
        <v>1</v>
      </c>
      <c r="DB377" s="5" t="b">
        <f t="shared" si="151"/>
        <v>1</v>
      </c>
      <c r="DC377" s="5" t="b">
        <f t="shared" si="151"/>
        <v>1</v>
      </c>
      <c r="DD377" s="5" t="b">
        <f t="shared" si="151"/>
        <v>1</v>
      </c>
      <c r="DE377" s="5" t="b">
        <f t="shared" si="151"/>
        <v>1</v>
      </c>
      <c r="DF377" s="5" t="b">
        <f t="shared" si="151"/>
        <v>1</v>
      </c>
    </row>
    <row r="378">
      <c r="A378" s="3" t="s">
        <v>379</v>
      </c>
      <c r="B378" s="2">
        <v>371.0</v>
      </c>
      <c r="C378" s="4">
        <f t="shared" si="2"/>
        <v>74</v>
      </c>
      <c r="D378" s="4">
        <f t="shared" si="3"/>
        <v>1</v>
      </c>
      <c r="E378" s="4">
        <f>IFERROR(__xludf.DUMMYFUNCTION("SPLIT(A378,"" "")"),36.0)</f>
        <v>36</v>
      </c>
      <c r="F378" s="4">
        <f>IFERROR(__xludf.DUMMYFUNCTION("""COMPUTED_VALUE"""),95.0)</f>
        <v>95</v>
      </c>
      <c r="G378" s="4">
        <f>IFERROR(__xludf.DUMMYFUNCTION("""COMPUTED_VALUE"""),46.0)</f>
        <v>46</v>
      </c>
      <c r="H378" s="4">
        <f>IFERROR(__xludf.DUMMYFUNCTION("""COMPUTED_VALUE"""),42.0)</f>
        <v>42</v>
      </c>
      <c r="I378" s="4">
        <f>IFERROR(__xludf.DUMMYFUNCTION("""COMPUTED_VALUE"""),94.0)</f>
        <v>94</v>
      </c>
      <c r="K378" s="4" t="str">
        <f>IF(K377,SUMOFUNMARKED(E377:I381,$K$6)*LASTCALLED($K$6),)</f>
        <v/>
      </c>
      <c r="L378" s="4" t="str">
        <f t="shared" ref="L378:DF378" si="152">IF(AND(L377,NOT(K377)),SUMOFUNMARKED($E377:$I381,$K$6:L$6)*LASTCALLED($K$6:L$6),)</f>
        <v/>
      </c>
      <c r="M378" s="4" t="str">
        <f t="shared" si="152"/>
        <v/>
      </c>
      <c r="N378" s="4" t="str">
        <f t="shared" si="152"/>
        <v/>
      </c>
      <c r="O378" s="4" t="str">
        <f t="shared" si="152"/>
        <v/>
      </c>
      <c r="P378" s="4" t="str">
        <f t="shared" si="152"/>
        <v/>
      </c>
      <c r="Q378" s="4" t="str">
        <f t="shared" si="152"/>
        <v/>
      </c>
      <c r="R378" s="4" t="str">
        <f t="shared" si="152"/>
        <v/>
      </c>
      <c r="S378" s="4" t="str">
        <f t="shared" si="152"/>
        <v/>
      </c>
      <c r="T378" s="4" t="str">
        <f t="shared" si="152"/>
        <v/>
      </c>
      <c r="U378" s="4" t="str">
        <f t="shared" si="152"/>
        <v/>
      </c>
      <c r="V378" s="4" t="str">
        <f t="shared" si="152"/>
        <v/>
      </c>
      <c r="W378" s="4" t="str">
        <f t="shared" si="152"/>
        <v/>
      </c>
      <c r="X378" s="4" t="str">
        <f t="shared" si="152"/>
        <v/>
      </c>
      <c r="Y378" s="4" t="str">
        <f t="shared" si="152"/>
        <v/>
      </c>
      <c r="Z378" s="4" t="str">
        <f t="shared" si="152"/>
        <v/>
      </c>
      <c r="AA378" s="4" t="str">
        <f t="shared" si="152"/>
        <v/>
      </c>
      <c r="AB378" s="4" t="str">
        <f t="shared" si="152"/>
        <v/>
      </c>
      <c r="AC378" s="4" t="str">
        <f t="shared" si="152"/>
        <v/>
      </c>
      <c r="AD378" s="4" t="str">
        <f t="shared" si="152"/>
        <v/>
      </c>
      <c r="AE378" s="4" t="str">
        <f t="shared" si="152"/>
        <v/>
      </c>
      <c r="AF378" s="4" t="str">
        <f t="shared" si="152"/>
        <v/>
      </c>
      <c r="AG378" s="4" t="str">
        <f t="shared" si="152"/>
        <v/>
      </c>
      <c r="AH378" s="4" t="str">
        <f t="shared" si="152"/>
        <v/>
      </c>
      <c r="AI378" s="4" t="str">
        <f t="shared" si="152"/>
        <v/>
      </c>
      <c r="AJ378" s="4" t="str">
        <f t="shared" si="152"/>
        <v/>
      </c>
      <c r="AK378" s="4" t="str">
        <f t="shared" si="152"/>
        <v/>
      </c>
      <c r="AL378" s="4" t="str">
        <f t="shared" si="152"/>
        <v/>
      </c>
      <c r="AM378" s="4" t="str">
        <f t="shared" si="152"/>
        <v/>
      </c>
      <c r="AN378" s="4" t="str">
        <f t="shared" si="152"/>
        <v/>
      </c>
      <c r="AO378" s="4" t="str">
        <f t="shared" si="152"/>
        <v/>
      </c>
      <c r="AP378" s="4" t="str">
        <f t="shared" si="152"/>
        <v/>
      </c>
      <c r="AQ378" s="4" t="str">
        <f t="shared" si="152"/>
        <v/>
      </c>
      <c r="AR378" s="4" t="str">
        <f t="shared" si="152"/>
        <v/>
      </c>
      <c r="AS378" s="4" t="str">
        <f t="shared" si="152"/>
        <v/>
      </c>
      <c r="AT378" s="4" t="str">
        <f t="shared" si="152"/>
        <v/>
      </c>
      <c r="AU378" s="4" t="str">
        <f t="shared" si="152"/>
        <v/>
      </c>
      <c r="AV378" s="4" t="str">
        <f t="shared" si="152"/>
        <v/>
      </c>
      <c r="AW378" s="4" t="str">
        <f t="shared" si="152"/>
        <v/>
      </c>
      <c r="AX378" s="4" t="str">
        <f t="shared" si="152"/>
        <v/>
      </c>
      <c r="AY378" s="4" t="str">
        <f t="shared" si="152"/>
        <v/>
      </c>
      <c r="AZ378" s="4" t="str">
        <f t="shared" si="152"/>
        <v/>
      </c>
      <c r="BA378" s="4" t="str">
        <f t="shared" si="152"/>
        <v/>
      </c>
      <c r="BB378" s="4" t="str">
        <f t="shared" si="152"/>
        <v/>
      </c>
      <c r="BC378" s="4" t="str">
        <f t="shared" si="152"/>
        <v/>
      </c>
      <c r="BD378" s="4" t="str">
        <f t="shared" si="152"/>
        <v/>
      </c>
      <c r="BE378" s="4" t="str">
        <f t="shared" si="152"/>
        <v/>
      </c>
      <c r="BF378" s="4" t="str">
        <f t="shared" si="152"/>
        <v/>
      </c>
      <c r="BG378" s="4" t="str">
        <f t="shared" si="152"/>
        <v/>
      </c>
      <c r="BH378" s="4" t="str">
        <f t="shared" si="152"/>
        <v/>
      </c>
      <c r="BI378" s="4" t="str">
        <f t="shared" si="152"/>
        <v/>
      </c>
      <c r="BJ378" s="4" t="str">
        <f t="shared" si="152"/>
        <v/>
      </c>
      <c r="BK378" s="4">
        <f t="shared" si="152"/>
        <v>21574</v>
      </c>
      <c r="BL378" s="4" t="str">
        <f t="shared" si="152"/>
        <v/>
      </c>
      <c r="BM378" s="4" t="str">
        <f t="shared" si="152"/>
        <v/>
      </c>
      <c r="BN378" s="4" t="str">
        <f t="shared" si="152"/>
        <v/>
      </c>
      <c r="BO378" s="4" t="str">
        <f t="shared" si="152"/>
        <v/>
      </c>
      <c r="BP378" s="4" t="str">
        <f t="shared" si="152"/>
        <v/>
      </c>
      <c r="BQ378" s="4" t="str">
        <f t="shared" si="152"/>
        <v/>
      </c>
      <c r="BR378" s="4" t="str">
        <f t="shared" si="152"/>
        <v/>
      </c>
      <c r="BS378" s="4" t="str">
        <f t="shared" si="152"/>
        <v/>
      </c>
      <c r="BT378" s="4" t="str">
        <f t="shared" si="152"/>
        <v/>
      </c>
      <c r="BU378" s="4" t="str">
        <f t="shared" si="152"/>
        <v/>
      </c>
      <c r="BV378" s="4" t="str">
        <f t="shared" si="152"/>
        <v/>
      </c>
      <c r="BW378" s="4" t="str">
        <f t="shared" si="152"/>
        <v/>
      </c>
      <c r="BX378" s="4" t="str">
        <f t="shared" si="152"/>
        <v/>
      </c>
      <c r="BY378" s="4" t="str">
        <f t="shared" si="152"/>
        <v/>
      </c>
      <c r="BZ378" s="4" t="str">
        <f t="shared" si="152"/>
        <v/>
      </c>
      <c r="CA378" s="4" t="str">
        <f t="shared" si="152"/>
        <v/>
      </c>
      <c r="CB378" s="4" t="str">
        <f t="shared" si="152"/>
        <v/>
      </c>
      <c r="CC378" s="4" t="str">
        <f t="shared" si="152"/>
        <v/>
      </c>
      <c r="CD378" s="4" t="str">
        <f t="shared" si="152"/>
        <v/>
      </c>
      <c r="CE378" s="4" t="str">
        <f t="shared" si="152"/>
        <v/>
      </c>
      <c r="CF378" s="4" t="str">
        <f t="shared" si="152"/>
        <v/>
      </c>
      <c r="CG378" s="4" t="str">
        <f t="shared" si="152"/>
        <v/>
      </c>
      <c r="CH378" s="4" t="str">
        <f t="shared" si="152"/>
        <v/>
      </c>
      <c r="CI378" s="4" t="str">
        <f t="shared" si="152"/>
        <v/>
      </c>
      <c r="CJ378" s="4" t="str">
        <f t="shared" si="152"/>
        <v/>
      </c>
      <c r="CK378" s="4" t="str">
        <f t="shared" si="152"/>
        <v/>
      </c>
      <c r="CL378" s="4" t="str">
        <f t="shared" si="152"/>
        <v/>
      </c>
      <c r="CM378" s="4" t="str">
        <f t="shared" si="152"/>
        <v/>
      </c>
      <c r="CN378" s="4" t="str">
        <f t="shared" si="152"/>
        <v/>
      </c>
      <c r="CO378" s="4" t="str">
        <f t="shared" si="152"/>
        <v/>
      </c>
      <c r="CP378" s="4" t="str">
        <f t="shared" si="152"/>
        <v/>
      </c>
      <c r="CQ378" s="4" t="str">
        <f t="shared" si="152"/>
        <v/>
      </c>
      <c r="CR378" s="4" t="str">
        <f t="shared" si="152"/>
        <v/>
      </c>
      <c r="CS378" s="4" t="str">
        <f t="shared" si="152"/>
        <v/>
      </c>
      <c r="CT378" s="4" t="str">
        <f t="shared" si="152"/>
        <v/>
      </c>
      <c r="CU378" s="4" t="str">
        <f t="shared" si="152"/>
        <v/>
      </c>
      <c r="CV378" s="4" t="str">
        <f t="shared" si="152"/>
        <v/>
      </c>
      <c r="CW378" s="4" t="str">
        <f t="shared" si="152"/>
        <v/>
      </c>
      <c r="CX378" s="4" t="str">
        <f t="shared" si="152"/>
        <v/>
      </c>
      <c r="CY378" s="4" t="str">
        <f t="shared" si="152"/>
        <v/>
      </c>
      <c r="CZ378" s="4" t="str">
        <f t="shared" si="152"/>
        <v/>
      </c>
      <c r="DA378" s="4" t="str">
        <f t="shared" si="152"/>
        <v/>
      </c>
      <c r="DB378" s="4" t="str">
        <f t="shared" si="152"/>
        <v/>
      </c>
      <c r="DC378" s="4" t="str">
        <f t="shared" si="152"/>
        <v/>
      </c>
      <c r="DD378" s="4" t="str">
        <f t="shared" si="152"/>
        <v/>
      </c>
      <c r="DE378" s="4" t="str">
        <f t="shared" si="152"/>
        <v/>
      </c>
      <c r="DF378" s="4" t="str">
        <f t="shared" si="152"/>
        <v/>
      </c>
    </row>
    <row r="379">
      <c r="A379" s="3" t="s">
        <v>380</v>
      </c>
      <c r="B379" s="2">
        <v>372.0</v>
      </c>
      <c r="C379" s="4">
        <f t="shared" si="2"/>
        <v>74</v>
      </c>
      <c r="D379" s="4">
        <f t="shared" si="3"/>
        <v>2</v>
      </c>
      <c r="E379" s="4">
        <f>IFERROR(__xludf.DUMMYFUNCTION("SPLIT(A379,"" "")"),97.0)</f>
        <v>97</v>
      </c>
      <c r="F379" s="4">
        <f>IFERROR(__xludf.DUMMYFUNCTION("""COMPUTED_VALUE"""),19.0)</f>
        <v>19</v>
      </c>
      <c r="G379" s="4">
        <f>IFERROR(__xludf.DUMMYFUNCTION("""COMPUTED_VALUE"""),23.0)</f>
        <v>23</v>
      </c>
      <c r="H379" s="4">
        <f>IFERROR(__xludf.DUMMYFUNCTION("""COMPUTED_VALUE"""),72.0)</f>
        <v>72</v>
      </c>
      <c r="I379" s="4">
        <f>IFERROR(__xludf.DUMMYFUNCTION("""COMPUTED_VALUE"""),84.0)</f>
        <v>84</v>
      </c>
      <c r="K379" s="6"/>
    </row>
    <row r="380">
      <c r="A380" s="3" t="s">
        <v>381</v>
      </c>
      <c r="B380" s="2">
        <v>373.0</v>
      </c>
      <c r="C380" s="4">
        <f t="shared" si="2"/>
        <v>74</v>
      </c>
      <c r="D380" s="4">
        <f t="shared" si="3"/>
        <v>3</v>
      </c>
      <c r="E380" s="4">
        <f>IFERROR(__xludf.DUMMYFUNCTION("SPLIT(A380,"" "")"),21.0)</f>
        <v>21</v>
      </c>
      <c r="F380" s="4">
        <f>IFERROR(__xludf.DUMMYFUNCTION("""COMPUTED_VALUE"""),47.0)</f>
        <v>47</v>
      </c>
      <c r="G380" s="4">
        <f>IFERROR(__xludf.DUMMYFUNCTION("""COMPUTED_VALUE"""),91.0)</f>
        <v>91</v>
      </c>
      <c r="H380" s="4">
        <f>IFERROR(__xludf.DUMMYFUNCTION("""COMPUTED_VALUE"""),8.0)</f>
        <v>8</v>
      </c>
      <c r="I380" s="4">
        <f>IFERROR(__xludf.DUMMYFUNCTION("""COMPUTED_VALUE"""),17.0)</f>
        <v>17</v>
      </c>
    </row>
    <row r="381">
      <c r="A381" s="3" t="s">
        <v>382</v>
      </c>
      <c r="B381" s="2">
        <v>374.0</v>
      </c>
      <c r="C381" s="4">
        <f t="shared" si="2"/>
        <v>74</v>
      </c>
      <c r="D381" s="4">
        <f t="shared" si="3"/>
        <v>4</v>
      </c>
      <c r="E381" s="4">
        <f>IFERROR(__xludf.DUMMYFUNCTION("SPLIT(A381,"" "")"),99.0)</f>
        <v>99</v>
      </c>
      <c r="F381" s="4">
        <f>IFERROR(__xludf.DUMMYFUNCTION("""COMPUTED_VALUE"""),90.0)</f>
        <v>90</v>
      </c>
      <c r="G381" s="4">
        <f>IFERROR(__xludf.DUMMYFUNCTION("""COMPUTED_VALUE"""),68.0)</f>
        <v>68</v>
      </c>
      <c r="H381" s="4">
        <f>IFERROR(__xludf.DUMMYFUNCTION("""COMPUTED_VALUE"""),30.0)</f>
        <v>30</v>
      </c>
      <c r="I381" s="4">
        <f>IFERROR(__xludf.DUMMYFUNCTION("""COMPUTED_VALUE"""),25.0)</f>
        <v>25</v>
      </c>
    </row>
    <row r="382">
      <c r="A382" s="3" t="s">
        <v>383</v>
      </c>
      <c r="B382" s="2">
        <v>375.0</v>
      </c>
      <c r="C382" s="4">
        <f t="shared" si="2"/>
        <v>75</v>
      </c>
      <c r="D382" s="4">
        <f t="shared" si="3"/>
        <v>0</v>
      </c>
      <c r="E382" s="4">
        <f>IFERROR(__xludf.DUMMYFUNCTION("SPLIT(A382,"" "")"),26.0)</f>
        <v>26</v>
      </c>
      <c r="F382" s="4">
        <f>IFERROR(__xludf.DUMMYFUNCTION("""COMPUTED_VALUE"""),9.0)</f>
        <v>9</v>
      </c>
      <c r="G382" s="4">
        <f>IFERROR(__xludf.DUMMYFUNCTION("""COMPUTED_VALUE"""),84.0)</f>
        <v>84</v>
      </c>
      <c r="H382" s="4">
        <f>IFERROR(__xludf.DUMMYFUNCTION("""COMPUTED_VALUE"""),35.0)</f>
        <v>35</v>
      </c>
      <c r="I382" s="4">
        <f>IFERROR(__xludf.DUMMYFUNCTION("""COMPUTED_VALUE"""),59.0)</f>
        <v>59</v>
      </c>
      <c r="K382" s="5" t="b">
        <f>BINGO(E382:I386,$K$6)</f>
        <v>0</v>
      </c>
      <c r="L382" s="5" t="b">
        <f t="shared" ref="L382:DF382" si="153">OR(K382, BINGO($E382:$I386,$K$6:L$6))</f>
        <v>0</v>
      </c>
      <c r="M382" s="5" t="b">
        <f t="shared" si="153"/>
        <v>0</v>
      </c>
      <c r="N382" s="5" t="b">
        <f t="shared" si="153"/>
        <v>0</v>
      </c>
      <c r="O382" s="5" t="b">
        <f t="shared" si="153"/>
        <v>0</v>
      </c>
      <c r="P382" s="5" t="b">
        <f t="shared" si="153"/>
        <v>0</v>
      </c>
      <c r="Q382" s="5" t="b">
        <f t="shared" si="153"/>
        <v>0</v>
      </c>
      <c r="R382" s="5" t="b">
        <f t="shared" si="153"/>
        <v>0</v>
      </c>
      <c r="S382" s="5" t="b">
        <f t="shared" si="153"/>
        <v>0</v>
      </c>
      <c r="T382" s="5" t="b">
        <f t="shared" si="153"/>
        <v>0</v>
      </c>
      <c r="U382" s="5" t="b">
        <f t="shared" si="153"/>
        <v>0</v>
      </c>
      <c r="V382" s="5" t="b">
        <f t="shared" si="153"/>
        <v>0</v>
      </c>
      <c r="W382" s="5" t="b">
        <f t="shared" si="153"/>
        <v>0</v>
      </c>
      <c r="X382" s="5" t="b">
        <f t="shared" si="153"/>
        <v>0</v>
      </c>
      <c r="Y382" s="5" t="b">
        <f t="shared" si="153"/>
        <v>0</v>
      </c>
      <c r="Z382" s="5" t="b">
        <f t="shared" si="153"/>
        <v>0</v>
      </c>
      <c r="AA382" s="5" t="b">
        <f t="shared" si="153"/>
        <v>0</v>
      </c>
      <c r="AB382" s="5" t="b">
        <f t="shared" si="153"/>
        <v>0</v>
      </c>
      <c r="AC382" s="5" t="b">
        <f t="shared" si="153"/>
        <v>0</v>
      </c>
      <c r="AD382" s="5" t="b">
        <f t="shared" si="153"/>
        <v>0</v>
      </c>
      <c r="AE382" s="5" t="b">
        <f t="shared" si="153"/>
        <v>0</v>
      </c>
      <c r="AF382" s="5" t="b">
        <f t="shared" si="153"/>
        <v>0</v>
      </c>
      <c r="AG382" s="5" t="b">
        <f t="shared" si="153"/>
        <v>0</v>
      </c>
      <c r="AH382" s="5" t="b">
        <f t="shared" si="153"/>
        <v>0</v>
      </c>
      <c r="AI382" s="5" t="b">
        <f t="shared" si="153"/>
        <v>0</v>
      </c>
      <c r="AJ382" s="5" t="b">
        <f t="shared" si="153"/>
        <v>0</v>
      </c>
      <c r="AK382" s="5" t="b">
        <f t="shared" si="153"/>
        <v>0</v>
      </c>
      <c r="AL382" s="5" t="b">
        <f t="shared" si="153"/>
        <v>0</v>
      </c>
      <c r="AM382" s="5" t="b">
        <f t="shared" si="153"/>
        <v>0</v>
      </c>
      <c r="AN382" s="5" t="b">
        <f t="shared" si="153"/>
        <v>0</v>
      </c>
      <c r="AO382" s="5" t="b">
        <f t="shared" si="153"/>
        <v>0</v>
      </c>
      <c r="AP382" s="5" t="b">
        <f t="shared" si="153"/>
        <v>0</v>
      </c>
      <c r="AQ382" s="5" t="b">
        <f t="shared" si="153"/>
        <v>0</v>
      </c>
      <c r="AR382" s="5" t="b">
        <f t="shared" si="153"/>
        <v>0</v>
      </c>
      <c r="AS382" s="5" t="b">
        <f t="shared" si="153"/>
        <v>0</v>
      </c>
      <c r="AT382" s="5" t="b">
        <f t="shared" si="153"/>
        <v>0</v>
      </c>
      <c r="AU382" s="5" t="b">
        <f t="shared" si="153"/>
        <v>0</v>
      </c>
      <c r="AV382" s="5" t="b">
        <f t="shared" si="153"/>
        <v>0</v>
      </c>
      <c r="AW382" s="5" t="b">
        <f t="shared" si="153"/>
        <v>0</v>
      </c>
      <c r="AX382" s="5" t="b">
        <f t="shared" si="153"/>
        <v>0</v>
      </c>
      <c r="AY382" s="5" t="b">
        <f t="shared" si="153"/>
        <v>0</v>
      </c>
      <c r="AZ382" s="5" t="b">
        <f t="shared" si="153"/>
        <v>0</v>
      </c>
      <c r="BA382" s="5" t="b">
        <f t="shared" si="153"/>
        <v>0</v>
      </c>
      <c r="BB382" s="5" t="b">
        <f t="shared" si="153"/>
        <v>0</v>
      </c>
      <c r="BC382" s="5" t="b">
        <f t="shared" si="153"/>
        <v>0</v>
      </c>
      <c r="BD382" s="5" t="b">
        <f t="shared" si="153"/>
        <v>0</v>
      </c>
      <c r="BE382" s="5" t="b">
        <f t="shared" si="153"/>
        <v>0</v>
      </c>
      <c r="BF382" s="5" t="b">
        <f t="shared" si="153"/>
        <v>0</v>
      </c>
      <c r="BG382" s="5" t="b">
        <f t="shared" si="153"/>
        <v>0</v>
      </c>
      <c r="BH382" s="5" t="b">
        <f t="shared" si="153"/>
        <v>0</v>
      </c>
      <c r="BI382" s="5" t="b">
        <f t="shared" si="153"/>
        <v>0</v>
      </c>
      <c r="BJ382" s="5" t="b">
        <f t="shared" si="153"/>
        <v>0</v>
      </c>
      <c r="BK382" s="5" t="b">
        <f t="shared" si="153"/>
        <v>0</v>
      </c>
      <c r="BL382" s="5" t="b">
        <f t="shared" si="153"/>
        <v>0</v>
      </c>
      <c r="BM382" s="5" t="b">
        <f t="shared" si="153"/>
        <v>0</v>
      </c>
      <c r="BN382" s="5" t="b">
        <f t="shared" si="153"/>
        <v>0</v>
      </c>
      <c r="BO382" s="5" t="b">
        <f t="shared" si="153"/>
        <v>0</v>
      </c>
      <c r="BP382" s="5" t="b">
        <f t="shared" si="153"/>
        <v>0</v>
      </c>
      <c r="BQ382" s="5" t="b">
        <f t="shared" si="153"/>
        <v>0</v>
      </c>
      <c r="BR382" s="5" t="b">
        <f t="shared" si="153"/>
        <v>0</v>
      </c>
      <c r="BS382" s="5" t="b">
        <f t="shared" si="153"/>
        <v>0</v>
      </c>
      <c r="BT382" s="5" t="b">
        <f t="shared" si="153"/>
        <v>0</v>
      </c>
      <c r="BU382" s="5" t="b">
        <f t="shared" si="153"/>
        <v>0</v>
      </c>
      <c r="BV382" s="5" t="b">
        <f t="shared" si="153"/>
        <v>0</v>
      </c>
      <c r="BW382" s="5" t="b">
        <f t="shared" si="153"/>
        <v>0</v>
      </c>
      <c r="BX382" s="5" t="b">
        <f t="shared" si="153"/>
        <v>0</v>
      </c>
      <c r="BY382" s="5" t="b">
        <f t="shared" si="153"/>
        <v>0</v>
      </c>
      <c r="BZ382" s="5" t="b">
        <f t="shared" si="153"/>
        <v>0</v>
      </c>
      <c r="CA382" s="5" t="b">
        <f t="shared" si="153"/>
        <v>0</v>
      </c>
      <c r="CB382" s="5" t="b">
        <f t="shared" si="153"/>
        <v>1</v>
      </c>
      <c r="CC382" s="5" t="b">
        <f t="shared" si="153"/>
        <v>1</v>
      </c>
      <c r="CD382" s="5" t="b">
        <f t="shared" si="153"/>
        <v>1</v>
      </c>
      <c r="CE382" s="5" t="b">
        <f t="shared" si="153"/>
        <v>1</v>
      </c>
      <c r="CF382" s="5" t="b">
        <f t="shared" si="153"/>
        <v>1</v>
      </c>
      <c r="CG382" s="5" t="b">
        <f t="shared" si="153"/>
        <v>1</v>
      </c>
      <c r="CH382" s="5" t="b">
        <f t="shared" si="153"/>
        <v>1</v>
      </c>
      <c r="CI382" s="5" t="b">
        <f t="shared" si="153"/>
        <v>1</v>
      </c>
      <c r="CJ382" s="5" t="b">
        <f t="shared" si="153"/>
        <v>1</v>
      </c>
      <c r="CK382" s="5" t="b">
        <f t="shared" si="153"/>
        <v>1</v>
      </c>
      <c r="CL382" s="5" t="b">
        <f t="shared" si="153"/>
        <v>1</v>
      </c>
      <c r="CM382" s="5" t="b">
        <f t="shared" si="153"/>
        <v>1</v>
      </c>
      <c r="CN382" s="5" t="b">
        <f t="shared" si="153"/>
        <v>1</v>
      </c>
      <c r="CO382" s="5" t="b">
        <f t="shared" si="153"/>
        <v>1</v>
      </c>
      <c r="CP382" s="5" t="b">
        <f t="shared" si="153"/>
        <v>1</v>
      </c>
      <c r="CQ382" s="5" t="b">
        <f t="shared" si="153"/>
        <v>1</v>
      </c>
      <c r="CR382" s="5" t="b">
        <f t="shared" si="153"/>
        <v>1</v>
      </c>
      <c r="CS382" s="5" t="b">
        <f t="shared" si="153"/>
        <v>1</v>
      </c>
      <c r="CT382" s="5" t="b">
        <f t="shared" si="153"/>
        <v>1</v>
      </c>
      <c r="CU382" s="5" t="b">
        <f t="shared" si="153"/>
        <v>1</v>
      </c>
      <c r="CV382" s="5" t="b">
        <f t="shared" si="153"/>
        <v>1</v>
      </c>
      <c r="CW382" s="5" t="b">
        <f t="shared" si="153"/>
        <v>1</v>
      </c>
      <c r="CX382" s="5" t="b">
        <f t="shared" si="153"/>
        <v>1</v>
      </c>
      <c r="CY382" s="5" t="b">
        <f t="shared" si="153"/>
        <v>1</v>
      </c>
      <c r="CZ382" s="5" t="b">
        <f t="shared" si="153"/>
        <v>1</v>
      </c>
      <c r="DA382" s="5" t="b">
        <f t="shared" si="153"/>
        <v>1</v>
      </c>
      <c r="DB382" s="5" t="b">
        <f t="shared" si="153"/>
        <v>1</v>
      </c>
      <c r="DC382" s="5" t="b">
        <f t="shared" si="153"/>
        <v>1</v>
      </c>
      <c r="DD382" s="5" t="b">
        <f t="shared" si="153"/>
        <v>1</v>
      </c>
      <c r="DE382" s="5" t="b">
        <f t="shared" si="153"/>
        <v>1</v>
      </c>
      <c r="DF382" s="5" t="b">
        <f t="shared" si="153"/>
        <v>1</v>
      </c>
    </row>
    <row r="383">
      <c r="A383" s="3" t="s">
        <v>384</v>
      </c>
      <c r="B383" s="2">
        <v>376.0</v>
      </c>
      <c r="C383" s="4">
        <f t="shared" si="2"/>
        <v>75</v>
      </c>
      <c r="D383" s="4">
        <f t="shared" si="3"/>
        <v>1</v>
      </c>
      <c r="E383" s="4">
        <f>IFERROR(__xludf.DUMMYFUNCTION("SPLIT(A383,"" "")"),44.0)</f>
        <v>44</v>
      </c>
      <c r="F383" s="4">
        <f>IFERROR(__xludf.DUMMYFUNCTION("""COMPUTED_VALUE"""),47.0)</f>
        <v>47</v>
      </c>
      <c r="G383" s="4">
        <f>IFERROR(__xludf.DUMMYFUNCTION("""COMPUTED_VALUE"""),66.0)</f>
        <v>66</v>
      </c>
      <c r="H383" s="4">
        <f>IFERROR(__xludf.DUMMYFUNCTION("""COMPUTED_VALUE"""),8.0)</f>
        <v>8</v>
      </c>
      <c r="I383" s="4">
        <f>IFERROR(__xludf.DUMMYFUNCTION("""COMPUTED_VALUE"""),48.0)</f>
        <v>48</v>
      </c>
      <c r="K383" s="4" t="str">
        <f>IF(K382,SUMOFUNMARKED(E382:I386,$K$6)*LASTCALLED($K$6),)</f>
        <v/>
      </c>
      <c r="L383" s="4" t="str">
        <f t="shared" ref="L383:DF383" si="154">IF(AND(L382,NOT(K382)),SUMOFUNMARKED($E382:$I386,$K$6:L$6)*LASTCALLED($K$6:L$6),)</f>
        <v/>
      </c>
      <c r="M383" s="4" t="str">
        <f t="shared" si="154"/>
        <v/>
      </c>
      <c r="N383" s="4" t="str">
        <f t="shared" si="154"/>
        <v/>
      </c>
      <c r="O383" s="4" t="str">
        <f t="shared" si="154"/>
        <v/>
      </c>
      <c r="P383" s="4" t="str">
        <f t="shared" si="154"/>
        <v/>
      </c>
      <c r="Q383" s="4" t="str">
        <f t="shared" si="154"/>
        <v/>
      </c>
      <c r="R383" s="4" t="str">
        <f t="shared" si="154"/>
        <v/>
      </c>
      <c r="S383" s="4" t="str">
        <f t="shared" si="154"/>
        <v/>
      </c>
      <c r="T383" s="4" t="str">
        <f t="shared" si="154"/>
        <v/>
      </c>
      <c r="U383" s="4" t="str">
        <f t="shared" si="154"/>
        <v/>
      </c>
      <c r="V383" s="4" t="str">
        <f t="shared" si="154"/>
        <v/>
      </c>
      <c r="W383" s="4" t="str">
        <f t="shared" si="154"/>
        <v/>
      </c>
      <c r="X383" s="4" t="str">
        <f t="shared" si="154"/>
        <v/>
      </c>
      <c r="Y383" s="4" t="str">
        <f t="shared" si="154"/>
        <v/>
      </c>
      <c r="Z383" s="4" t="str">
        <f t="shared" si="154"/>
        <v/>
      </c>
      <c r="AA383" s="4" t="str">
        <f t="shared" si="154"/>
        <v/>
      </c>
      <c r="AB383" s="4" t="str">
        <f t="shared" si="154"/>
        <v/>
      </c>
      <c r="AC383" s="4" t="str">
        <f t="shared" si="154"/>
        <v/>
      </c>
      <c r="AD383" s="4" t="str">
        <f t="shared" si="154"/>
        <v/>
      </c>
      <c r="AE383" s="4" t="str">
        <f t="shared" si="154"/>
        <v/>
      </c>
      <c r="AF383" s="4" t="str">
        <f t="shared" si="154"/>
        <v/>
      </c>
      <c r="AG383" s="4" t="str">
        <f t="shared" si="154"/>
        <v/>
      </c>
      <c r="AH383" s="4" t="str">
        <f t="shared" si="154"/>
        <v/>
      </c>
      <c r="AI383" s="4" t="str">
        <f t="shared" si="154"/>
        <v/>
      </c>
      <c r="AJ383" s="4" t="str">
        <f t="shared" si="154"/>
        <v/>
      </c>
      <c r="AK383" s="4" t="str">
        <f t="shared" si="154"/>
        <v/>
      </c>
      <c r="AL383" s="4" t="str">
        <f t="shared" si="154"/>
        <v/>
      </c>
      <c r="AM383" s="4" t="str">
        <f t="shared" si="154"/>
        <v/>
      </c>
      <c r="AN383" s="4" t="str">
        <f t="shared" si="154"/>
        <v/>
      </c>
      <c r="AO383" s="4" t="str">
        <f t="shared" si="154"/>
        <v/>
      </c>
      <c r="AP383" s="4" t="str">
        <f t="shared" si="154"/>
        <v/>
      </c>
      <c r="AQ383" s="4" t="str">
        <f t="shared" si="154"/>
        <v/>
      </c>
      <c r="AR383" s="4" t="str">
        <f t="shared" si="154"/>
        <v/>
      </c>
      <c r="AS383" s="4" t="str">
        <f t="shared" si="154"/>
        <v/>
      </c>
      <c r="AT383" s="4" t="str">
        <f t="shared" si="154"/>
        <v/>
      </c>
      <c r="AU383" s="4" t="str">
        <f t="shared" si="154"/>
        <v/>
      </c>
      <c r="AV383" s="4" t="str">
        <f t="shared" si="154"/>
        <v/>
      </c>
      <c r="AW383" s="4" t="str">
        <f t="shared" si="154"/>
        <v/>
      </c>
      <c r="AX383" s="4" t="str">
        <f t="shared" si="154"/>
        <v/>
      </c>
      <c r="AY383" s="4" t="str">
        <f t="shared" si="154"/>
        <v/>
      </c>
      <c r="AZ383" s="4" t="str">
        <f t="shared" si="154"/>
        <v/>
      </c>
      <c r="BA383" s="4" t="str">
        <f t="shared" si="154"/>
        <v/>
      </c>
      <c r="BB383" s="4" t="str">
        <f t="shared" si="154"/>
        <v/>
      </c>
      <c r="BC383" s="4" t="str">
        <f t="shared" si="154"/>
        <v/>
      </c>
      <c r="BD383" s="4" t="str">
        <f t="shared" si="154"/>
        <v/>
      </c>
      <c r="BE383" s="4" t="str">
        <f t="shared" si="154"/>
        <v/>
      </c>
      <c r="BF383" s="4" t="str">
        <f t="shared" si="154"/>
        <v/>
      </c>
      <c r="BG383" s="4" t="str">
        <f t="shared" si="154"/>
        <v/>
      </c>
      <c r="BH383" s="4" t="str">
        <f t="shared" si="154"/>
        <v/>
      </c>
      <c r="BI383" s="4" t="str">
        <f t="shared" si="154"/>
        <v/>
      </c>
      <c r="BJ383" s="4" t="str">
        <f t="shared" si="154"/>
        <v/>
      </c>
      <c r="BK383" s="4" t="str">
        <f t="shared" si="154"/>
        <v/>
      </c>
      <c r="BL383" s="4" t="str">
        <f t="shared" si="154"/>
        <v/>
      </c>
      <c r="BM383" s="4" t="str">
        <f t="shared" si="154"/>
        <v/>
      </c>
      <c r="BN383" s="4" t="str">
        <f t="shared" si="154"/>
        <v/>
      </c>
      <c r="BO383" s="4" t="str">
        <f t="shared" si="154"/>
        <v/>
      </c>
      <c r="BP383" s="4" t="str">
        <f t="shared" si="154"/>
        <v/>
      </c>
      <c r="BQ383" s="4" t="str">
        <f t="shared" si="154"/>
        <v/>
      </c>
      <c r="BR383" s="4" t="str">
        <f t="shared" si="154"/>
        <v/>
      </c>
      <c r="BS383" s="4" t="str">
        <f t="shared" si="154"/>
        <v/>
      </c>
      <c r="BT383" s="4" t="str">
        <f t="shared" si="154"/>
        <v/>
      </c>
      <c r="BU383" s="4" t="str">
        <f t="shared" si="154"/>
        <v/>
      </c>
      <c r="BV383" s="4" t="str">
        <f t="shared" si="154"/>
        <v/>
      </c>
      <c r="BW383" s="4" t="str">
        <f t="shared" si="154"/>
        <v/>
      </c>
      <c r="BX383" s="4" t="str">
        <f t="shared" si="154"/>
        <v/>
      </c>
      <c r="BY383" s="4" t="str">
        <f t="shared" si="154"/>
        <v/>
      </c>
      <c r="BZ383" s="4" t="str">
        <f t="shared" si="154"/>
        <v/>
      </c>
      <c r="CA383" s="4" t="str">
        <f t="shared" si="154"/>
        <v/>
      </c>
      <c r="CB383" s="4">
        <f t="shared" si="154"/>
        <v>20832</v>
      </c>
      <c r="CC383" s="4" t="str">
        <f t="shared" si="154"/>
        <v/>
      </c>
      <c r="CD383" s="4" t="str">
        <f t="shared" si="154"/>
        <v/>
      </c>
      <c r="CE383" s="4" t="str">
        <f t="shared" si="154"/>
        <v/>
      </c>
      <c r="CF383" s="4" t="str">
        <f t="shared" si="154"/>
        <v/>
      </c>
      <c r="CG383" s="4" t="str">
        <f t="shared" si="154"/>
        <v/>
      </c>
      <c r="CH383" s="4" t="str">
        <f t="shared" si="154"/>
        <v/>
      </c>
      <c r="CI383" s="4" t="str">
        <f t="shared" si="154"/>
        <v/>
      </c>
      <c r="CJ383" s="4" t="str">
        <f t="shared" si="154"/>
        <v/>
      </c>
      <c r="CK383" s="4" t="str">
        <f t="shared" si="154"/>
        <v/>
      </c>
      <c r="CL383" s="4" t="str">
        <f t="shared" si="154"/>
        <v/>
      </c>
      <c r="CM383" s="4" t="str">
        <f t="shared" si="154"/>
        <v/>
      </c>
      <c r="CN383" s="4" t="str">
        <f t="shared" si="154"/>
        <v/>
      </c>
      <c r="CO383" s="4" t="str">
        <f t="shared" si="154"/>
        <v/>
      </c>
      <c r="CP383" s="4" t="str">
        <f t="shared" si="154"/>
        <v/>
      </c>
      <c r="CQ383" s="4" t="str">
        <f t="shared" si="154"/>
        <v/>
      </c>
      <c r="CR383" s="4" t="str">
        <f t="shared" si="154"/>
        <v/>
      </c>
      <c r="CS383" s="4" t="str">
        <f t="shared" si="154"/>
        <v/>
      </c>
      <c r="CT383" s="4" t="str">
        <f t="shared" si="154"/>
        <v/>
      </c>
      <c r="CU383" s="4" t="str">
        <f t="shared" si="154"/>
        <v/>
      </c>
      <c r="CV383" s="4" t="str">
        <f t="shared" si="154"/>
        <v/>
      </c>
      <c r="CW383" s="4" t="str">
        <f t="shared" si="154"/>
        <v/>
      </c>
      <c r="CX383" s="4" t="str">
        <f t="shared" si="154"/>
        <v/>
      </c>
      <c r="CY383" s="4" t="str">
        <f t="shared" si="154"/>
        <v/>
      </c>
      <c r="CZ383" s="4" t="str">
        <f t="shared" si="154"/>
        <v/>
      </c>
      <c r="DA383" s="4" t="str">
        <f t="shared" si="154"/>
        <v/>
      </c>
      <c r="DB383" s="4" t="str">
        <f t="shared" si="154"/>
        <v/>
      </c>
      <c r="DC383" s="4" t="str">
        <f t="shared" si="154"/>
        <v/>
      </c>
      <c r="DD383" s="4" t="str">
        <f t="shared" si="154"/>
        <v/>
      </c>
      <c r="DE383" s="4" t="str">
        <f t="shared" si="154"/>
        <v/>
      </c>
      <c r="DF383" s="4" t="str">
        <f t="shared" si="154"/>
        <v/>
      </c>
    </row>
    <row r="384">
      <c r="A384" s="3" t="s">
        <v>385</v>
      </c>
      <c r="B384" s="2">
        <v>377.0</v>
      </c>
      <c r="C384" s="4">
        <f t="shared" si="2"/>
        <v>75</v>
      </c>
      <c r="D384" s="4">
        <f t="shared" si="3"/>
        <v>2</v>
      </c>
      <c r="E384" s="4">
        <f>IFERROR(__xludf.DUMMYFUNCTION("SPLIT(A384,"" "")"),0.0)</f>
        <v>0</v>
      </c>
      <c r="F384" s="4">
        <f>IFERROR(__xludf.DUMMYFUNCTION("""COMPUTED_VALUE"""),82.0)</f>
        <v>82</v>
      </c>
      <c r="G384" s="4">
        <f>IFERROR(__xludf.DUMMYFUNCTION("""COMPUTED_VALUE"""),68.0)</f>
        <v>68</v>
      </c>
      <c r="H384" s="4">
        <f>IFERROR(__xludf.DUMMYFUNCTION("""COMPUTED_VALUE"""),54.0)</f>
        <v>54</v>
      </c>
      <c r="I384" s="4">
        <f>IFERROR(__xludf.DUMMYFUNCTION("""COMPUTED_VALUE"""),58.0)</f>
        <v>58</v>
      </c>
      <c r="K384" s="6"/>
    </row>
    <row r="385">
      <c r="A385" s="3" t="s">
        <v>386</v>
      </c>
      <c r="B385" s="2">
        <v>378.0</v>
      </c>
      <c r="C385" s="4">
        <f t="shared" si="2"/>
        <v>75</v>
      </c>
      <c r="D385" s="4">
        <f t="shared" si="3"/>
        <v>3</v>
      </c>
      <c r="E385" s="4">
        <f>IFERROR(__xludf.DUMMYFUNCTION("SPLIT(A385,"" "")"),65.0)</f>
        <v>65</v>
      </c>
      <c r="F385" s="4">
        <f>IFERROR(__xludf.DUMMYFUNCTION("""COMPUTED_VALUE"""),7.0)</f>
        <v>7</v>
      </c>
      <c r="G385" s="4">
        <f>IFERROR(__xludf.DUMMYFUNCTION("""COMPUTED_VALUE"""),28.0)</f>
        <v>28</v>
      </c>
      <c r="H385" s="4">
        <f>IFERROR(__xludf.DUMMYFUNCTION("""COMPUTED_VALUE"""),62.0)</f>
        <v>62</v>
      </c>
      <c r="I385" s="4">
        <f>IFERROR(__xludf.DUMMYFUNCTION("""COMPUTED_VALUE"""),61.0)</f>
        <v>61</v>
      </c>
    </row>
    <row r="386">
      <c r="A386" s="3" t="s">
        <v>387</v>
      </c>
      <c r="B386" s="2">
        <v>379.0</v>
      </c>
      <c r="C386" s="4">
        <f t="shared" si="2"/>
        <v>75</v>
      </c>
      <c r="D386" s="4">
        <f t="shared" si="3"/>
        <v>4</v>
      </c>
      <c r="E386" s="4">
        <f>IFERROR(__xludf.DUMMYFUNCTION("SPLIT(A386,"" "")"),55.0)</f>
        <v>55</v>
      </c>
      <c r="F386" s="4">
        <f>IFERROR(__xludf.DUMMYFUNCTION("""COMPUTED_VALUE"""),37.0)</f>
        <v>37</v>
      </c>
      <c r="G386" s="4">
        <f>IFERROR(__xludf.DUMMYFUNCTION("""COMPUTED_VALUE"""),21.0)</f>
        <v>21</v>
      </c>
      <c r="H386" s="4">
        <f>IFERROR(__xludf.DUMMYFUNCTION("""COMPUTED_VALUE"""),72.0)</f>
        <v>72</v>
      </c>
      <c r="I386" s="4">
        <f>IFERROR(__xludf.DUMMYFUNCTION("""COMPUTED_VALUE"""),86.0)</f>
        <v>86</v>
      </c>
    </row>
    <row r="387">
      <c r="A387" s="3" t="s">
        <v>388</v>
      </c>
      <c r="B387" s="2">
        <v>380.0</v>
      </c>
      <c r="C387" s="4">
        <f t="shared" si="2"/>
        <v>76</v>
      </c>
      <c r="D387" s="4">
        <f t="shared" si="3"/>
        <v>0</v>
      </c>
      <c r="E387" s="4">
        <f>IFERROR(__xludf.DUMMYFUNCTION("SPLIT(A387,"" "")"),47.0)</f>
        <v>47</v>
      </c>
      <c r="F387" s="4">
        <f>IFERROR(__xludf.DUMMYFUNCTION("""COMPUTED_VALUE"""),55.0)</f>
        <v>55</v>
      </c>
      <c r="G387" s="4">
        <f>IFERROR(__xludf.DUMMYFUNCTION("""COMPUTED_VALUE"""),12.0)</f>
        <v>12</v>
      </c>
      <c r="H387" s="4">
        <f>IFERROR(__xludf.DUMMYFUNCTION("""COMPUTED_VALUE"""),75.0)</f>
        <v>75</v>
      </c>
      <c r="I387" s="4">
        <f>IFERROR(__xludf.DUMMYFUNCTION("""COMPUTED_VALUE"""),61.0)</f>
        <v>61</v>
      </c>
      <c r="K387" s="5" t="b">
        <f>BINGO(E387:I391,$K$6)</f>
        <v>0</v>
      </c>
      <c r="L387" s="5" t="b">
        <f t="shared" ref="L387:DF387" si="155">OR(K387, BINGO($E387:$I391,$K$6:L$6))</f>
        <v>0</v>
      </c>
      <c r="M387" s="5" t="b">
        <f t="shared" si="155"/>
        <v>0</v>
      </c>
      <c r="N387" s="5" t="b">
        <f t="shared" si="155"/>
        <v>0</v>
      </c>
      <c r="O387" s="5" t="b">
        <f t="shared" si="155"/>
        <v>0</v>
      </c>
      <c r="P387" s="5" t="b">
        <f t="shared" si="155"/>
        <v>0</v>
      </c>
      <c r="Q387" s="5" t="b">
        <f t="shared" si="155"/>
        <v>0</v>
      </c>
      <c r="R387" s="5" t="b">
        <f t="shared" si="155"/>
        <v>0</v>
      </c>
      <c r="S387" s="5" t="b">
        <f t="shared" si="155"/>
        <v>0</v>
      </c>
      <c r="T387" s="5" t="b">
        <f t="shared" si="155"/>
        <v>0</v>
      </c>
      <c r="U387" s="5" t="b">
        <f t="shared" si="155"/>
        <v>0</v>
      </c>
      <c r="V387" s="5" t="b">
        <f t="shared" si="155"/>
        <v>0</v>
      </c>
      <c r="W387" s="5" t="b">
        <f t="shared" si="155"/>
        <v>0</v>
      </c>
      <c r="X387" s="5" t="b">
        <f t="shared" si="155"/>
        <v>0</v>
      </c>
      <c r="Y387" s="5" t="b">
        <f t="shared" si="155"/>
        <v>0</v>
      </c>
      <c r="Z387" s="5" t="b">
        <f t="shared" si="155"/>
        <v>0</v>
      </c>
      <c r="AA387" s="5" t="b">
        <f t="shared" si="155"/>
        <v>0</v>
      </c>
      <c r="AB387" s="5" t="b">
        <f t="shared" si="155"/>
        <v>0</v>
      </c>
      <c r="AC387" s="5" t="b">
        <f t="shared" si="155"/>
        <v>0</v>
      </c>
      <c r="AD387" s="5" t="b">
        <f t="shared" si="155"/>
        <v>0</v>
      </c>
      <c r="AE387" s="5" t="b">
        <f t="shared" si="155"/>
        <v>0</v>
      </c>
      <c r="AF387" s="5" t="b">
        <f t="shared" si="155"/>
        <v>0</v>
      </c>
      <c r="AG387" s="5" t="b">
        <f t="shared" si="155"/>
        <v>0</v>
      </c>
      <c r="AH387" s="5" t="b">
        <f t="shared" si="155"/>
        <v>0</v>
      </c>
      <c r="AI387" s="5" t="b">
        <f t="shared" si="155"/>
        <v>0</v>
      </c>
      <c r="AJ387" s="5" t="b">
        <f t="shared" si="155"/>
        <v>0</v>
      </c>
      <c r="AK387" s="5" t="b">
        <f t="shared" si="155"/>
        <v>0</v>
      </c>
      <c r="AL387" s="5" t="b">
        <f t="shared" si="155"/>
        <v>0</v>
      </c>
      <c r="AM387" s="5" t="b">
        <f t="shared" si="155"/>
        <v>0</v>
      </c>
      <c r="AN387" s="5" t="b">
        <f t="shared" si="155"/>
        <v>0</v>
      </c>
      <c r="AO387" s="5" t="b">
        <f t="shared" si="155"/>
        <v>0</v>
      </c>
      <c r="AP387" s="5" t="b">
        <f t="shared" si="155"/>
        <v>0</v>
      </c>
      <c r="AQ387" s="5" t="b">
        <f t="shared" si="155"/>
        <v>0</v>
      </c>
      <c r="AR387" s="5" t="b">
        <f t="shared" si="155"/>
        <v>0</v>
      </c>
      <c r="AS387" s="5" t="b">
        <f t="shared" si="155"/>
        <v>0</v>
      </c>
      <c r="AT387" s="5" t="b">
        <f t="shared" si="155"/>
        <v>0</v>
      </c>
      <c r="AU387" s="5" t="b">
        <f t="shared" si="155"/>
        <v>0</v>
      </c>
      <c r="AV387" s="5" t="b">
        <f t="shared" si="155"/>
        <v>0</v>
      </c>
      <c r="AW387" s="5" t="b">
        <f t="shared" si="155"/>
        <v>0</v>
      </c>
      <c r="AX387" s="5" t="b">
        <f t="shared" si="155"/>
        <v>0</v>
      </c>
      <c r="AY387" s="5" t="b">
        <f t="shared" si="155"/>
        <v>0</v>
      </c>
      <c r="AZ387" s="5" t="b">
        <f t="shared" si="155"/>
        <v>0</v>
      </c>
      <c r="BA387" s="5" t="b">
        <f t="shared" si="155"/>
        <v>0</v>
      </c>
      <c r="BB387" s="5" t="b">
        <f t="shared" si="155"/>
        <v>0</v>
      </c>
      <c r="BC387" s="5" t="b">
        <f t="shared" si="155"/>
        <v>0</v>
      </c>
      <c r="BD387" s="5" t="b">
        <f t="shared" si="155"/>
        <v>0</v>
      </c>
      <c r="BE387" s="5" t="b">
        <f t="shared" si="155"/>
        <v>0</v>
      </c>
      <c r="BF387" s="5" t="b">
        <f t="shared" si="155"/>
        <v>0</v>
      </c>
      <c r="BG387" s="5" t="b">
        <f t="shared" si="155"/>
        <v>0</v>
      </c>
      <c r="BH387" s="5" t="b">
        <f t="shared" si="155"/>
        <v>0</v>
      </c>
      <c r="BI387" s="5" t="b">
        <f t="shared" si="155"/>
        <v>0</v>
      </c>
      <c r="BJ387" s="5" t="b">
        <f t="shared" si="155"/>
        <v>0</v>
      </c>
      <c r="BK387" s="5" t="b">
        <f t="shared" si="155"/>
        <v>0</v>
      </c>
      <c r="BL387" s="5" t="b">
        <f t="shared" si="155"/>
        <v>0</v>
      </c>
      <c r="BM387" s="5" t="b">
        <f t="shared" si="155"/>
        <v>0</v>
      </c>
      <c r="BN387" s="5" t="b">
        <f t="shared" si="155"/>
        <v>0</v>
      </c>
      <c r="BO387" s="5" t="b">
        <f t="shared" si="155"/>
        <v>0</v>
      </c>
      <c r="BP387" s="5" t="b">
        <f t="shared" si="155"/>
        <v>0</v>
      </c>
      <c r="BQ387" s="5" t="b">
        <f t="shared" si="155"/>
        <v>0</v>
      </c>
      <c r="BR387" s="5" t="b">
        <f t="shared" si="155"/>
        <v>0</v>
      </c>
      <c r="BS387" s="5" t="b">
        <f t="shared" si="155"/>
        <v>0</v>
      </c>
      <c r="BT387" s="5" t="b">
        <f t="shared" si="155"/>
        <v>0</v>
      </c>
      <c r="BU387" s="5" t="b">
        <f t="shared" si="155"/>
        <v>0</v>
      </c>
      <c r="BV387" s="5" t="b">
        <f t="shared" si="155"/>
        <v>0</v>
      </c>
      <c r="BW387" s="5" t="b">
        <f t="shared" si="155"/>
        <v>0</v>
      </c>
      <c r="BX387" s="5" t="b">
        <f t="shared" si="155"/>
        <v>0</v>
      </c>
      <c r="BY387" s="5" t="b">
        <f t="shared" si="155"/>
        <v>0</v>
      </c>
      <c r="BZ387" s="5" t="b">
        <f t="shared" si="155"/>
        <v>0</v>
      </c>
      <c r="CA387" s="5" t="b">
        <f t="shared" si="155"/>
        <v>0</v>
      </c>
      <c r="CB387" s="5" t="b">
        <f t="shared" si="155"/>
        <v>0</v>
      </c>
      <c r="CC387" s="5" t="b">
        <f t="shared" si="155"/>
        <v>0</v>
      </c>
      <c r="CD387" s="5" t="b">
        <f t="shared" si="155"/>
        <v>0</v>
      </c>
      <c r="CE387" s="5" t="b">
        <f t="shared" si="155"/>
        <v>0</v>
      </c>
      <c r="CF387" s="5" t="b">
        <f t="shared" si="155"/>
        <v>0</v>
      </c>
      <c r="CG387" s="5" t="b">
        <f t="shared" si="155"/>
        <v>1</v>
      </c>
      <c r="CH387" s="5" t="b">
        <f t="shared" si="155"/>
        <v>1</v>
      </c>
      <c r="CI387" s="5" t="b">
        <f t="shared" si="155"/>
        <v>1</v>
      </c>
      <c r="CJ387" s="5" t="b">
        <f t="shared" si="155"/>
        <v>1</v>
      </c>
      <c r="CK387" s="5" t="b">
        <f t="shared" si="155"/>
        <v>1</v>
      </c>
      <c r="CL387" s="5" t="b">
        <f t="shared" si="155"/>
        <v>1</v>
      </c>
      <c r="CM387" s="5" t="b">
        <f t="shared" si="155"/>
        <v>1</v>
      </c>
      <c r="CN387" s="5" t="b">
        <f t="shared" si="155"/>
        <v>1</v>
      </c>
      <c r="CO387" s="5" t="b">
        <f t="shared" si="155"/>
        <v>1</v>
      </c>
      <c r="CP387" s="5" t="b">
        <f t="shared" si="155"/>
        <v>1</v>
      </c>
      <c r="CQ387" s="5" t="b">
        <f t="shared" si="155"/>
        <v>1</v>
      </c>
      <c r="CR387" s="5" t="b">
        <f t="shared" si="155"/>
        <v>1</v>
      </c>
      <c r="CS387" s="5" t="b">
        <f t="shared" si="155"/>
        <v>1</v>
      </c>
      <c r="CT387" s="5" t="b">
        <f t="shared" si="155"/>
        <v>1</v>
      </c>
      <c r="CU387" s="5" t="b">
        <f t="shared" si="155"/>
        <v>1</v>
      </c>
      <c r="CV387" s="5" t="b">
        <f t="shared" si="155"/>
        <v>1</v>
      </c>
      <c r="CW387" s="5" t="b">
        <f t="shared" si="155"/>
        <v>1</v>
      </c>
      <c r="CX387" s="5" t="b">
        <f t="shared" si="155"/>
        <v>1</v>
      </c>
      <c r="CY387" s="5" t="b">
        <f t="shared" si="155"/>
        <v>1</v>
      </c>
      <c r="CZ387" s="5" t="b">
        <f t="shared" si="155"/>
        <v>1</v>
      </c>
      <c r="DA387" s="5" t="b">
        <f t="shared" si="155"/>
        <v>1</v>
      </c>
      <c r="DB387" s="5" t="b">
        <f t="shared" si="155"/>
        <v>1</v>
      </c>
      <c r="DC387" s="5" t="b">
        <f t="shared" si="155"/>
        <v>1</v>
      </c>
      <c r="DD387" s="5" t="b">
        <f t="shared" si="155"/>
        <v>1</v>
      </c>
      <c r="DE387" s="5" t="b">
        <f t="shared" si="155"/>
        <v>1</v>
      </c>
      <c r="DF387" s="5" t="b">
        <f t="shared" si="155"/>
        <v>1</v>
      </c>
    </row>
    <row r="388">
      <c r="A388" s="3" t="s">
        <v>389</v>
      </c>
      <c r="B388" s="2">
        <v>381.0</v>
      </c>
      <c r="C388" s="4">
        <f t="shared" si="2"/>
        <v>76</v>
      </c>
      <c r="D388" s="4">
        <f t="shared" si="3"/>
        <v>1</v>
      </c>
      <c r="E388" s="4">
        <f>IFERROR(__xludf.DUMMYFUNCTION("SPLIT(A388,"" "")"),99.0)</f>
        <v>99</v>
      </c>
      <c r="F388" s="4">
        <f>IFERROR(__xludf.DUMMYFUNCTION("""COMPUTED_VALUE"""),74.0)</f>
        <v>74</v>
      </c>
      <c r="G388" s="4">
        <f>IFERROR(__xludf.DUMMYFUNCTION("""COMPUTED_VALUE"""),9.0)</f>
        <v>9</v>
      </c>
      <c r="H388" s="4">
        <f>IFERROR(__xludf.DUMMYFUNCTION("""COMPUTED_VALUE"""),10.0)</f>
        <v>10</v>
      </c>
      <c r="I388" s="4">
        <f>IFERROR(__xludf.DUMMYFUNCTION("""COMPUTED_VALUE"""),67.0)</f>
        <v>67</v>
      </c>
      <c r="K388" s="4" t="str">
        <f>IF(K387,SUMOFUNMARKED(E387:I391,$K$6)*LASTCALLED($K$6),)</f>
        <v/>
      </c>
      <c r="L388" s="4" t="str">
        <f t="shared" ref="L388:DF388" si="156">IF(AND(L387,NOT(K387)),SUMOFUNMARKED($E387:$I391,$K$6:L$6)*LASTCALLED($K$6:L$6),)</f>
        <v/>
      </c>
      <c r="M388" s="4" t="str">
        <f t="shared" si="156"/>
        <v/>
      </c>
      <c r="N388" s="4" t="str">
        <f t="shared" si="156"/>
        <v/>
      </c>
      <c r="O388" s="4" t="str">
        <f t="shared" si="156"/>
        <v/>
      </c>
      <c r="P388" s="4" t="str">
        <f t="shared" si="156"/>
        <v/>
      </c>
      <c r="Q388" s="4" t="str">
        <f t="shared" si="156"/>
        <v/>
      </c>
      <c r="R388" s="4" t="str">
        <f t="shared" si="156"/>
        <v/>
      </c>
      <c r="S388" s="4" t="str">
        <f t="shared" si="156"/>
        <v/>
      </c>
      <c r="T388" s="4" t="str">
        <f t="shared" si="156"/>
        <v/>
      </c>
      <c r="U388" s="4" t="str">
        <f t="shared" si="156"/>
        <v/>
      </c>
      <c r="V388" s="4" t="str">
        <f t="shared" si="156"/>
        <v/>
      </c>
      <c r="W388" s="4" t="str">
        <f t="shared" si="156"/>
        <v/>
      </c>
      <c r="X388" s="4" t="str">
        <f t="shared" si="156"/>
        <v/>
      </c>
      <c r="Y388" s="4" t="str">
        <f t="shared" si="156"/>
        <v/>
      </c>
      <c r="Z388" s="4" t="str">
        <f t="shared" si="156"/>
        <v/>
      </c>
      <c r="AA388" s="4" t="str">
        <f t="shared" si="156"/>
        <v/>
      </c>
      <c r="AB388" s="4" t="str">
        <f t="shared" si="156"/>
        <v/>
      </c>
      <c r="AC388" s="4" t="str">
        <f t="shared" si="156"/>
        <v/>
      </c>
      <c r="AD388" s="4" t="str">
        <f t="shared" si="156"/>
        <v/>
      </c>
      <c r="AE388" s="4" t="str">
        <f t="shared" si="156"/>
        <v/>
      </c>
      <c r="AF388" s="4" t="str">
        <f t="shared" si="156"/>
        <v/>
      </c>
      <c r="AG388" s="4" t="str">
        <f t="shared" si="156"/>
        <v/>
      </c>
      <c r="AH388" s="4" t="str">
        <f t="shared" si="156"/>
        <v/>
      </c>
      <c r="AI388" s="4" t="str">
        <f t="shared" si="156"/>
        <v/>
      </c>
      <c r="AJ388" s="4" t="str">
        <f t="shared" si="156"/>
        <v/>
      </c>
      <c r="AK388" s="4" t="str">
        <f t="shared" si="156"/>
        <v/>
      </c>
      <c r="AL388" s="4" t="str">
        <f t="shared" si="156"/>
        <v/>
      </c>
      <c r="AM388" s="4" t="str">
        <f t="shared" si="156"/>
        <v/>
      </c>
      <c r="AN388" s="4" t="str">
        <f t="shared" si="156"/>
        <v/>
      </c>
      <c r="AO388" s="4" t="str">
        <f t="shared" si="156"/>
        <v/>
      </c>
      <c r="AP388" s="4" t="str">
        <f t="shared" si="156"/>
        <v/>
      </c>
      <c r="AQ388" s="4" t="str">
        <f t="shared" si="156"/>
        <v/>
      </c>
      <c r="AR388" s="4" t="str">
        <f t="shared" si="156"/>
        <v/>
      </c>
      <c r="AS388" s="4" t="str">
        <f t="shared" si="156"/>
        <v/>
      </c>
      <c r="AT388" s="4" t="str">
        <f t="shared" si="156"/>
        <v/>
      </c>
      <c r="AU388" s="4" t="str">
        <f t="shared" si="156"/>
        <v/>
      </c>
      <c r="AV388" s="4" t="str">
        <f t="shared" si="156"/>
        <v/>
      </c>
      <c r="AW388" s="4" t="str">
        <f t="shared" si="156"/>
        <v/>
      </c>
      <c r="AX388" s="4" t="str">
        <f t="shared" si="156"/>
        <v/>
      </c>
      <c r="AY388" s="4" t="str">
        <f t="shared" si="156"/>
        <v/>
      </c>
      <c r="AZ388" s="4" t="str">
        <f t="shared" si="156"/>
        <v/>
      </c>
      <c r="BA388" s="4" t="str">
        <f t="shared" si="156"/>
        <v/>
      </c>
      <c r="BB388" s="4" t="str">
        <f t="shared" si="156"/>
        <v/>
      </c>
      <c r="BC388" s="4" t="str">
        <f t="shared" si="156"/>
        <v/>
      </c>
      <c r="BD388" s="4" t="str">
        <f t="shared" si="156"/>
        <v/>
      </c>
      <c r="BE388" s="4" t="str">
        <f t="shared" si="156"/>
        <v/>
      </c>
      <c r="BF388" s="4" t="str">
        <f t="shared" si="156"/>
        <v/>
      </c>
      <c r="BG388" s="4" t="str">
        <f t="shared" si="156"/>
        <v/>
      </c>
      <c r="BH388" s="4" t="str">
        <f t="shared" si="156"/>
        <v/>
      </c>
      <c r="BI388" s="4" t="str">
        <f t="shared" si="156"/>
        <v/>
      </c>
      <c r="BJ388" s="4" t="str">
        <f t="shared" si="156"/>
        <v/>
      </c>
      <c r="BK388" s="4" t="str">
        <f t="shared" si="156"/>
        <v/>
      </c>
      <c r="BL388" s="4" t="str">
        <f t="shared" si="156"/>
        <v/>
      </c>
      <c r="BM388" s="4" t="str">
        <f t="shared" si="156"/>
        <v/>
      </c>
      <c r="BN388" s="4" t="str">
        <f t="shared" si="156"/>
        <v/>
      </c>
      <c r="BO388" s="4" t="str">
        <f t="shared" si="156"/>
        <v/>
      </c>
      <c r="BP388" s="4" t="str">
        <f t="shared" si="156"/>
        <v/>
      </c>
      <c r="BQ388" s="4" t="str">
        <f t="shared" si="156"/>
        <v/>
      </c>
      <c r="BR388" s="4" t="str">
        <f t="shared" si="156"/>
        <v/>
      </c>
      <c r="BS388" s="4" t="str">
        <f t="shared" si="156"/>
        <v/>
      </c>
      <c r="BT388" s="4" t="str">
        <f t="shared" si="156"/>
        <v/>
      </c>
      <c r="BU388" s="4" t="str">
        <f t="shared" si="156"/>
        <v/>
      </c>
      <c r="BV388" s="4" t="str">
        <f t="shared" si="156"/>
        <v/>
      </c>
      <c r="BW388" s="4" t="str">
        <f t="shared" si="156"/>
        <v/>
      </c>
      <c r="BX388" s="4" t="str">
        <f t="shared" si="156"/>
        <v/>
      </c>
      <c r="BY388" s="4" t="str">
        <f t="shared" si="156"/>
        <v/>
      </c>
      <c r="BZ388" s="4" t="str">
        <f t="shared" si="156"/>
        <v/>
      </c>
      <c r="CA388" s="4" t="str">
        <f t="shared" si="156"/>
        <v/>
      </c>
      <c r="CB388" s="4" t="str">
        <f t="shared" si="156"/>
        <v/>
      </c>
      <c r="CC388" s="4" t="str">
        <f t="shared" si="156"/>
        <v/>
      </c>
      <c r="CD388" s="4" t="str">
        <f t="shared" si="156"/>
        <v/>
      </c>
      <c r="CE388" s="4" t="str">
        <f t="shared" si="156"/>
        <v/>
      </c>
      <c r="CF388" s="4" t="str">
        <f t="shared" si="156"/>
        <v/>
      </c>
      <c r="CG388" s="4">
        <f t="shared" si="156"/>
        <v>18473</v>
      </c>
      <c r="CH388" s="4" t="str">
        <f t="shared" si="156"/>
        <v/>
      </c>
      <c r="CI388" s="4" t="str">
        <f t="shared" si="156"/>
        <v/>
      </c>
      <c r="CJ388" s="4" t="str">
        <f t="shared" si="156"/>
        <v/>
      </c>
      <c r="CK388" s="4" t="str">
        <f t="shared" si="156"/>
        <v/>
      </c>
      <c r="CL388" s="4" t="str">
        <f t="shared" si="156"/>
        <v/>
      </c>
      <c r="CM388" s="4" t="str">
        <f t="shared" si="156"/>
        <v/>
      </c>
      <c r="CN388" s="4" t="str">
        <f t="shared" si="156"/>
        <v/>
      </c>
      <c r="CO388" s="4" t="str">
        <f t="shared" si="156"/>
        <v/>
      </c>
      <c r="CP388" s="4" t="str">
        <f t="shared" si="156"/>
        <v/>
      </c>
      <c r="CQ388" s="4" t="str">
        <f t="shared" si="156"/>
        <v/>
      </c>
      <c r="CR388" s="4" t="str">
        <f t="shared" si="156"/>
        <v/>
      </c>
      <c r="CS388" s="4" t="str">
        <f t="shared" si="156"/>
        <v/>
      </c>
      <c r="CT388" s="4" t="str">
        <f t="shared" si="156"/>
        <v/>
      </c>
      <c r="CU388" s="4" t="str">
        <f t="shared" si="156"/>
        <v/>
      </c>
      <c r="CV388" s="4" t="str">
        <f t="shared" si="156"/>
        <v/>
      </c>
      <c r="CW388" s="4" t="str">
        <f t="shared" si="156"/>
        <v/>
      </c>
      <c r="CX388" s="4" t="str">
        <f t="shared" si="156"/>
        <v/>
      </c>
      <c r="CY388" s="4" t="str">
        <f t="shared" si="156"/>
        <v/>
      </c>
      <c r="CZ388" s="4" t="str">
        <f t="shared" si="156"/>
        <v/>
      </c>
      <c r="DA388" s="4" t="str">
        <f t="shared" si="156"/>
        <v/>
      </c>
      <c r="DB388" s="4" t="str">
        <f t="shared" si="156"/>
        <v/>
      </c>
      <c r="DC388" s="4" t="str">
        <f t="shared" si="156"/>
        <v/>
      </c>
      <c r="DD388" s="4" t="str">
        <f t="shared" si="156"/>
        <v/>
      </c>
      <c r="DE388" s="4" t="str">
        <f t="shared" si="156"/>
        <v/>
      </c>
      <c r="DF388" s="4" t="str">
        <f t="shared" si="156"/>
        <v/>
      </c>
    </row>
    <row r="389">
      <c r="A389" s="3" t="s">
        <v>390</v>
      </c>
      <c r="B389" s="2">
        <v>382.0</v>
      </c>
      <c r="C389" s="4">
        <f t="shared" si="2"/>
        <v>76</v>
      </c>
      <c r="D389" s="4">
        <f t="shared" si="3"/>
        <v>2</v>
      </c>
      <c r="E389" s="4">
        <f>IFERROR(__xludf.DUMMYFUNCTION("SPLIT(A389,"" "")"),2.0)</f>
        <v>2</v>
      </c>
      <c r="F389" s="4">
        <f>IFERROR(__xludf.DUMMYFUNCTION("""COMPUTED_VALUE"""),57.0)</f>
        <v>57</v>
      </c>
      <c r="G389" s="4">
        <f>IFERROR(__xludf.DUMMYFUNCTION("""COMPUTED_VALUE"""),25.0)</f>
        <v>25</v>
      </c>
      <c r="H389" s="4">
        <f>IFERROR(__xludf.DUMMYFUNCTION("""COMPUTED_VALUE"""),20.0)</f>
        <v>20</v>
      </c>
      <c r="I389" s="4">
        <f>IFERROR(__xludf.DUMMYFUNCTION("""COMPUTED_VALUE"""),46.0)</f>
        <v>46</v>
      </c>
      <c r="K389" s="6"/>
    </row>
    <row r="390">
      <c r="A390" s="3" t="s">
        <v>391</v>
      </c>
      <c r="B390" s="2">
        <v>383.0</v>
      </c>
      <c r="C390" s="4">
        <f t="shared" si="2"/>
        <v>76</v>
      </c>
      <c r="D390" s="4">
        <f t="shared" si="3"/>
        <v>3</v>
      </c>
      <c r="E390" s="4">
        <f>IFERROR(__xludf.DUMMYFUNCTION("SPLIT(A390,"" "")"),83.0)</f>
        <v>83</v>
      </c>
      <c r="F390" s="4">
        <f>IFERROR(__xludf.DUMMYFUNCTION("""COMPUTED_VALUE"""),97.0)</f>
        <v>97</v>
      </c>
      <c r="G390" s="4">
        <f>IFERROR(__xludf.DUMMYFUNCTION("""COMPUTED_VALUE"""),43.0)</f>
        <v>43</v>
      </c>
      <c r="H390" s="4">
        <f>IFERROR(__xludf.DUMMYFUNCTION("""COMPUTED_VALUE"""),49.0)</f>
        <v>49</v>
      </c>
      <c r="I390" s="4">
        <f>IFERROR(__xludf.DUMMYFUNCTION("""COMPUTED_VALUE"""),59.0)</f>
        <v>59</v>
      </c>
    </row>
    <row r="391">
      <c r="A391" s="3" t="s">
        <v>392</v>
      </c>
      <c r="B391" s="2">
        <v>384.0</v>
      </c>
      <c r="C391" s="4">
        <f t="shared" si="2"/>
        <v>76</v>
      </c>
      <c r="D391" s="4">
        <f t="shared" si="3"/>
        <v>4</v>
      </c>
      <c r="E391" s="4">
        <f>IFERROR(__xludf.DUMMYFUNCTION("SPLIT(A391,"" "")"),3.0)</f>
        <v>3</v>
      </c>
      <c r="F391" s="4">
        <f>IFERROR(__xludf.DUMMYFUNCTION("""COMPUTED_VALUE"""),79.0)</f>
        <v>79</v>
      </c>
      <c r="G391" s="4">
        <f>IFERROR(__xludf.DUMMYFUNCTION("""COMPUTED_VALUE"""),94.0)</f>
        <v>94</v>
      </c>
      <c r="H391" s="4">
        <f>IFERROR(__xludf.DUMMYFUNCTION("""COMPUTED_VALUE"""),69.0)</f>
        <v>69</v>
      </c>
      <c r="I391" s="4">
        <f>IFERROR(__xludf.DUMMYFUNCTION("""COMPUTED_VALUE"""),70.0)</f>
        <v>70</v>
      </c>
    </row>
    <row r="392">
      <c r="A392" s="3" t="s">
        <v>393</v>
      </c>
      <c r="B392" s="2">
        <v>385.0</v>
      </c>
      <c r="C392" s="4">
        <f t="shared" si="2"/>
        <v>77</v>
      </c>
      <c r="D392" s="4">
        <f t="shared" si="3"/>
        <v>0</v>
      </c>
      <c r="E392" s="4">
        <f>IFERROR(__xludf.DUMMYFUNCTION("SPLIT(A392,"" "")"),12.0)</f>
        <v>12</v>
      </c>
      <c r="F392" s="4">
        <f>IFERROR(__xludf.DUMMYFUNCTION("""COMPUTED_VALUE"""),2.0)</f>
        <v>2</v>
      </c>
      <c r="G392" s="4">
        <f>IFERROR(__xludf.DUMMYFUNCTION("""COMPUTED_VALUE"""),41.0)</f>
        <v>41</v>
      </c>
      <c r="H392" s="4">
        <f>IFERROR(__xludf.DUMMYFUNCTION("""COMPUTED_VALUE"""),69.0)</f>
        <v>69</v>
      </c>
      <c r="I392" s="4">
        <f>IFERROR(__xludf.DUMMYFUNCTION("""COMPUTED_VALUE"""),24.0)</f>
        <v>24</v>
      </c>
      <c r="K392" s="5" t="b">
        <f>BINGO(E392:I396,$K$6)</f>
        <v>0</v>
      </c>
      <c r="L392" s="5" t="b">
        <f t="shared" ref="L392:DF392" si="157">OR(K392, BINGO($E392:$I396,$K$6:L$6))</f>
        <v>0</v>
      </c>
      <c r="M392" s="5" t="b">
        <f t="shared" si="157"/>
        <v>0</v>
      </c>
      <c r="N392" s="5" t="b">
        <f t="shared" si="157"/>
        <v>0</v>
      </c>
      <c r="O392" s="5" t="b">
        <f t="shared" si="157"/>
        <v>0</v>
      </c>
      <c r="P392" s="5" t="b">
        <f t="shared" si="157"/>
        <v>0</v>
      </c>
      <c r="Q392" s="5" t="b">
        <f t="shared" si="157"/>
        <v>0</v>
      </c>
      <c r="R392" s="5" t="b">
        <f t="shared" si="157"/>
        <v>0</v>
      </c>
      <c r="S392" s="5" t="b">
        <f t="shared" si="157"/>
        <v>0</v>
      </c>
      <c r="T392" s="5" t="b">
        <f t="shared" si="157"/>
        <v>0</v>
      </c>
      <c r="U392" s="5" t="b">
        <f t="shared" si="157"/>
        <v>0</v>
      </c>
      <c r="V392" s="5" t="b">
        <f t="shared" si="157"/>
        <v>0</v>
      </c>
      <c r="W392" s="5" t="b">
        <f t="shared" si="157"/>
        <v>0</v>
      </c>
      <c r="X392" s="5" t="b">
        <f t="shared" si="157"/>
        <v>0</v>
      </c>
      <c r="Y392" s="5" t="b">
        <f t="shared" si="157"/>
        <v>0</v>
      </c>
      <c r="Z392" s="5" t="b">
        <f t="shared" si="157"/>
        <v>0</v>
      </c>
      <c r="AA392" s="5" t="b">
        <f t="shared" si="157"/>
        <v>0</v>
      </c>
      <c r="AB392" s="5" t="b">
        <f t="shared" si="157"/>
        <v>0</v>
      </c>
      <c r="AC392" s="5" t="b">
        <f t="shared" si="157"/>
        <v>0</v>
      </c>
      <c r="AD392" s="5" t="b">
        <f t="shared" si="157"/>
        <v>0</v>
      </c>
      <c r="AE392" s="5" t="b">
        <f t="shared" si="157"/>
        <v>0</v>
      </c>
      <c r="AF392" s="5" t="b">
        <f t="shared" si="157"/>
        <v>0</v>
      </c>
      <c r="AG392" s="5" t="b">
        <f t="shared" si="157"/>
        <v>0</v>
      </c>
      <c r="AH392" s="5" t="b">
        <f t="shared" si="157"/>
        <v>0</v>
      </c>
      <c r="AI392" s="5" t="b">
        <f t="shared" si="157"/>
        <v>0</v>
      </c>
      <c r="AJ392" s="5" t="b">
        <f t="shared" si="157"/>
        <v>0</v>
      </c>
      <c r="AK392" s="5" t="b">
        <f t="shared" si="157"/>
        <v>0</v>
      </c>
      <c r="AL392" s="5" t="b">
        <f t="shared" si="157"/>
        <v>0</v>
      </c>
      <c r="AM392" s="5" t="b">
        <f t="shared" si="157"/>
        <v>0</v>
      </c>
      <c r="AN392" s="5" t="b">
        <f t="shared" si="157"/>
        <v>0</v>
      </c>
      <c r="AO392" s="5" t="b">
        <f t="shared" si="157"/>
        <v>0</v>
      </c>
      <c r="AP392" s="5" t="b">
        <f t="shared" si="157"/>
        <v>0</v>
      </c>
      <c r="AQ392" s="5" t="b">
        <f t="shared" si="157"/>
        <v>0</v>
      </c>
      <c r="AR392" s="5" t="b">
        <f t="shared" si="157"/>
        <v>0</v>
      </c>
      <c r="AS392" s="5" t="b">
        <f t="shared" si="157"/>
        <v>0</v>
      </c>
      <c r="AT392" s="5" t="b">
        <f t="shared" si="157"/>
        <v>0</v>
      </c>
      <c r="AU392" s="5" t="b">
        <f t="shared" si="157"/>
        <v>0</v>
      </c>
      <c r="AV392" s="5" t="b">
        <f t="shared" si="157"/>
        <v>0</v>
      </c>
      <c r="AW392" s="5" t="b">
        <f t="shared" si="157"/>
        <v>0</v>
      </c>
      <c r="AX392" s="5" t="b">
        <f t="shared" si="157"/>
        <v>0</v>
      </c>
      <c r="AY392" s="5" t="b">
        <f t="shared" si="157"/>
        <v>0</v>
      </c>
      <c r="AZ392" s="5" t="b">
        <f t="shared" si="157"/>
        <v>1</v>
      </c>
      <c r="BA392" s="5" t="b">
        <f t="shared" si="157"/>
        <v>1</v>
      </c>
      <c r="BB392" s="5" t="b">
        <f t="shared" si="157"/>
        <v>1</v>
      </c>
      <c r="BC392" s="5" t="b">
        <f t="shared" si="157"/>
        <v>1</v>
      </c>
      <c r="BD392" s="5" t="b">
        <f t="shared" si="157"/>
        <v>1</v>
      </c>
      <c r="BE392" s="5" t="b">
        <f t="shared" si="157"/>
        <v>1</v>
      </c>
      <c r="BF392" s="5" t="b">
        <f t="shared" si="157"/>
        <v>1</v>
      </c>
      <c r="BG392" s="5" t="b">
        <f t="shared" si="157"/>
        <v>1</v>
      </c>
      <c r="BH392" s="5" t="b">
        <f t="shared" si="157"/>
        <v>1</v>
      </c>
      <c r="BI392" s="5" t="b">
        <f t="shared" si="157"/>
        <v>1</v>
      </c>
      <c r="BJ392" s="5" t="b">
        <f t="shared" si="157"/>
        <v>1</v>
      </c>
      <c r="BK392" s="5" t="b">
        <f t="shared" si="157"/>
        <v>1</v>
      </c>
      <c r="BL392" s="5" t="b">
        <f t="shared" si="157"/>
        <v>1</v>
      </c>
      <c r="BM392" s="5" t="b">
        <f t="shared" si="157"/>
        <v>1</v>
      </c>
      <c r="BN392" s="5" t="b">
        <f t="shared" si="157"/>
        <v>1</v>
      </c>
      <c r="BO392" s="5" t="b">
        <f t="shared" si="157"/>
        <v>1</v>
      </c>
      <c r="BP392" s="5" t="b">
        <f t="shared" si="157"/>
        <v>1</v>
      </c>
      <c r="BQ392" s="5" t="b">
        <f t="shared" si="157"/>
        <v>1</v>
      </c>
      <c r="BR392" s="5" t="b">
        <f t="shared" si="157"/>
        <v>1</v>
      </c>
      <c r="BS392" s="5" t="b">
        <f t="shared" si="157"/>
        <v>1</v>
      </c>
      <c r="BT392" s="5" t="b">
        <f t="shared" si="157"/>
        <v>1</v>
      </c>
      <c r="BU392" s="5" t="b">
        <f t="shared" si="157"/>
        <v>1</v>
      </c>
      <c r="BV392" s="5" t="b">
        <f t="shared" si="157"/>
        <v>1</v>
      </c>
      <c r="BW392" s="5" t="b">
        <f t="shared" si="157"/>
        <v>1</v>
      </c>
      <c r="BX392" s="5" t="b">
        <f t="shared" si="157"/>
        <v>1</v>
      </c>
      <c r="BY392" s="5" t="b">
        <f t="shared" si="157"/>
        <v>1</v>
      </c>
      <c r="BZ392" s="5" t="b">
        <f t="shared" si="157"/>
        <v>1</v>
      </c>
      <c r="CA392" s="5" t="b">
        <f t="shared" si="157"/>
        <v>1</v>
      </c>
      <c r="CB392" s="5" t="b">
        <f t="shared" si="157"/>
        <v>1</v>
      </c>
      <c r="CC392" s="5" t="b">
        <f t="shared" si="157"/>
        <v>1</v>
      </c>
      <c r="CD392" s="5" t="b">
        <f t="shared" si="157"/>
        <v>1</v>
      </c>
      <c r="CE392" s="5" t="b">
        <f t="shared" si="157"/>
        <v>1</v>
      </c>
      <c r="CF392" s="5" t="b">
        <f t="shared" si="157"/>
        <v>1</v>
      </c>
      <c r="CG392" s="5" t="b">
        <f t="shared" si="157"/>
        <v>1</v>
      </c>
      <c r="CH392" s="5" t="b">
        <f t="shared" si="157"/>
        <v>1</v>
      </c>
      <c r="CI392" s="5" t="b">
        <f t="shared" si="157"/>
        <v>1</v>
      </c>
      <c r="CJ392" s="5" t="b">
        <f t="shared" si="157"/>
        <v>1</v>
      </c>
      <c r="CK392" s="5" t="b">
        <f t="shared" si="157"/>
        <v>1</v>
      </c>
      <c r="CL392" s="5" t="b">
        <f t="shared" si="157"/>
        <v>1</v>
      </c>
      <c r="CM392" s="5" t="b">
        <f t="shared" si="157"/>
        <v>1</v>
      </c>
      <c r="CN392" s="5" t="b">
        <f t="shared" si="157"/>
        <v>1</v>
      </c>
      <c r="CO392" s="5" t="b">
        <f t="shared" si="157"/>
        <v>1</v>
      </c>
      <c r="CP392" s="5" t="b">
        <f t="shared" si="157"/>
        <v>1</v>
      </c>
      <c r="CQ392" s="5" t="b">
        <f t="shared" si="157"/>
        <v>1</v>
      </c>
      <c r="CR392" s="5" t="b">
        <f t="shared" si="157"/>
        <v>1</v>
      </c>
      <c r="CS392" s="5" t="b">
        <f t="shared" si="157"/>
        <v>1</v>
      </c>
      <c r="CT392" s="5" t="b">
        <f t="shared" si="157"/>
        <v>1</v>
      </c>
      <c r="CU392" s="5" t="b">
        <f t="shared" si="157"/>
        <v>1</v>
      </c>
      <c r="CV392" s="5" t="b">
        <f t="shared" si="157"/>
        <v>1</v>
      </c>
      <c r="CW392" s="5" t="b">
        <f t="shared" si="157"/>
        <v>1</v>
      </c>
      <c r="CX392" s="5" t="b">
        <f t="shared" si="157"/>
        <v>1</v>
      </c>
      <c r="CY392" s="5" t="b">
        <f t="shared" si="157"/>
        <v>1</v>
      </c>
      <c r="CZ392" s="5" t="b">
        <f t="shared" si="157"/>
        <v>1</v>
      </c>
      <c r="DA392" s="5" t="b">
        <f t="shared" si="157"/>
        <v>1</v>
      </c>
      <c r="DB392" s="5" t="b">
        <f t="shared" si="157"/>
        <v>1</v>
      </c>
      <c r="DC392" s="5" t="b">
        <f t="shared" si="157"/>
        <v>1</v>
      </c>
      <c r="DD392" s="5" t="b">
        <f t="shared" si="157"/>
        <v>1</v>
      </c>
      <c r="DE392" s="5" t="b">
        <f t="shared" si="157"/>
        <v>1</v>
      </c>
      <c r="DF392" s="5" t="b">
        <f t="shared" si="157"/>
        <v>1</v>
      </c>
    </row>
    <row r="393">
      <c r="A393" s="3" t="s">
        <v>394</v>
      </c>
      <c r="B393" s="2">
        <v>386.0</v>
      </c>
      <c r="C393" s="4">
        <f t="shared" si="2"/>
        <v>77</v>
      </c>
      <c r="D393" s="4">
        <f t="shared" si="3"/>
        <v>1</v>
      </c>
      <c r="E393" s="4">
        <f>IFERROR(__xludf.DUMMYFUNCTION("SPLIT(A393,"" "")"),93.0)</f>
        <v>93</v>
      </c>
      <c r="F393" s="4">
        <f>IFERROR(__xludf.DUMMYFUNCTION("""COMPUTED_VALUE"""),95.0)</f>
        <v>95</v>
      </c>
      <c r="G393" s="4">
        <f>IFERROR(__xludf.DUMMYFUNCTION("""COMPUTED_VALUE"""),43.0)</f>
        <v>43</v>
      </c>
      <c r="H393" s="4">
        <f>IFERROR(__xludf.DUMMYFUNCTION("""COMPUTED_VALUE"""),52.0)</f>
        <v>52</v>
      </c>
      <c r="I393" s="4">
        <f>IFERROR(__xludf.DUMMYFUNCTION("""COMPUTED_VALUE"""),66.0)</f>
        <v>66</v>
      </c>
      <c r="K393" s="4" t="str">
        <f>IF(K392,SUMOFUNMARKED(E392:I396,$K$6)*LASTCALLED($K$6),)</f>
        <v/>
      </c>
      <c r="L393" s="4" t="str">
        <f t="shared" ref="L393:DF393" si="158">IF(AND(L392,NOT(K392)),SUMOFUNMARKED($E392:$I396,$K$6:L$6)*LASTCALLED($K$6:L$6),)</f>
        <v/>
      </c>
      <c r="M393" s="4" t="str">
        <f t="shared" si="158"/>
        <v/>
      </c>
      <c r="N393" s="4" t="str">
        <f t="shared" si="158"/>
        <v/>
      </c>
      <c r="O393" s="4" t="str">
        <f t="shared" si="158"/>
        <v/>
      </c>
      <c r="P393" s="4" t="str">
        <f t="shared" si="158"/>
        <v/>
      </c>
      <c r="Q393" s="4" t="str">
        <f t="shared" si="158"/>
        <v/>
      </c>
      <c r="R393" s="4" t="str">
        <f t="shared" si="158"/>
        <v/>
      </c>
      <c r="S393" s="4" t="str">
        <f t="shared" si="158"/>
        <v/>
      </c>
      <c r="T393" s="4" t="str">
        <f t="shared" si="158"/>
        <v/>
      </c>
      <c r="U393" s="4" t="str">
        <f t="shared" si="158"/>
        <v/>
      </c>
      <c r="V393" s="4" t="str">
        <f t="shared" si="158"/>
        <v/>
      </c>
      <c r="W393" s="4" t="str">
        <f t="shared" si="158"/>
        <v/>
      </c>
      <c r="X393" s="4" t="str">
        <f t="shared" si="158"/>
        <v/>
      </c>
      <c r="Y393" s="4" t="str">
        <f t="shared" si="158"/>
        <v/>
      </c>
      <c r="Z393" s="4" t="str">
        <f t="shared" si="158"/>
        <v/>
      </c>
      <c r="AA393" s="4" t="str">
        <f t="shared" si="158"/>
        <v/>
      </c>
      <c r="AB393" s="4" t="str">
        <f t="shared" si="158"/>
        <v/>
      </c>
      <c r="AC393" s="4" t="str">
        <f t="shared" si="158"/>
        <v/>
      </c>
      <c r="AD393" s="4" t="str">
        <f t="shared" si="158"/>
        <v/>
      </c>
      <c r="AE393" s="4" t="str">
        <f t="shared" si="158"/>
        <v/>
      </c>
      <c r="AF393" s="4" t="str">
        <f t="shared" si="158"/>
        <v/>
      </c>
      <c r="AG393" s="4" t="str">
        <f t="shared" si="158"/>
        <v/>
      </c>
      <c r="AH393" s="4" t="str">
        <f t="shared" si="158"/>
        <v/>
      </c>
      <c r="AI393" s="4" t="str">
        <f t="shared" si="158"/>
        <v/>
      </c>
      <c r="AJ393" s="4" t="str">
        <f t="shared" si="158"/>
        <v/>
      </c>
      <c r="AK393" s="4" t="str">
        <f t="shared" si="158"/>
        <v/>
      </c>
      <c r="AL393" s="4" t="str">
        <f t="shared" si="158"/>
        <v/>
      </c>
      <c r="AM393" s="4" t="str">
        <f t="shared" si="158"/>
        <v/>
      </c>
      <c r="AN393" s="4" t="str">
        <f t="shared" si="158"/>
        <v/>
      </c>
      <c r="AO393" s="4" t="str">
        <f t="shared" si="158"/>
        <v/>
      </c>
      <c r="AP393" s="4" t="str">
        <f t="shared" si="158"/>
        <v/>
      </c>
      <c r="AQ393" s="4" t="str">
        <f t="shared" si="158"/>
        <v/>
      </c>
      <c r="AR393" s="4" t="str">
        <f t="shared" si="158"/>
        <v/>
      </c>
      <c r="AS393" s="4" t="str">
        <f t="shared" si="158"/>
        <v/>
      </c>
      <c r="AT393" s="4" t="str">
        <f t="shared" si="158"/>
        <v/>
      </c>
      <c r="AU393" s="4" t="str">
        <f t="shared" si="158"/>
        <v/>
      </c>
      <c r="AV393" s="4" t="str">
        <f t="shared" si="158"/>
        <v/>
      </c>
      <c r="AW393" s="4" t="str">
        <f t="shared" si="158"/>
        <v/>
      </c>
      <c r="AX393" s="4" t="str">
        <f t="shared" si="158"/>
        <v/>
      </c>
      <c r="AY393" s="4" t="str">
        <f t="shared" si="158"/>
        <v/>
      </c>
      <c r="AZ393" s="4">
        <f t="shared" si="158"/>
        <v>4431</v>
      </c>
      <c r="BA393" s="4" t="str">
        <f t="shared" si="158"/>
        <v/>
      </c>
      <c r="BB393" s="4" t="str">
        <f t="shared" si="158"/>
        <v/>
      </c>
      <c r="BC393" s="4" t="str">
        <f t="shared" si="158"/>
        <v/>
      </c>
      <c r="BD393" s="4" t="str">
        <f t="shared" si="158"/>
        <v/>
      </c>
      <c r="BE393" s="4" t="str">
        <f t="shared" si="158"/>
        <v/>
      </c>
      <c r="BF393" s="4" t="str">
        <f t="shared" si="158"/>
        <v/>
      </c>
      <c r="BG393" s="4" t="str">
        <f t="shared" si="158"/>
        <v/>
      </c>
      <c r="BH393" s="4" t="str">
        <f t="shared" si="158"/>
        <v/>
      </c>
      <c r="BI393" s="4" t="str">
        <f t="shared" si="158"/>
        <v/>
      </c>
      <c r="BJ393" s="4" t="str">
        <f t="shared" si="158"/>
        <v/>
      </c>
      <c r="BK393" s="4" t="str">
        <f t="shared" si="158"/>
        <v/>
      </c>
      <c r="BL393" s="4" t="str">
        <f t="shared" si="158"/>
        <v/>
      </c>
      <c r="BM393" s="4" t="str">
        <f t="shared" si="158"/>
        <v/>
      </c>
      <c r="BN393" s="4" t="str">
        <f t="shared" si="158"/>
        <v/>
      </c>
      <c r="BO393" s="4" t="str">
        <f t="shared" si="158"/>
        <v/>
      </c>
      <c r="BP393" s="4" t="str">
        <f t="shared" si="158"/>
        <v/>
      </c>
      <c r="BQ393" s="4" t="str">
        <f t="shared" si="158"/>
        <v/>
      </c>
      <c r="BR393" s="4" t="str">
        <f t="shared" si="158"/>
        <v/>
      </c>
      <c r="BS393" s="4" t="str">
        <f t="shared" si="158"/>
        <v/>
      </c>
      <c r="BT393" s="4" t="str">
        <f t="shared" si="158"/>
        <v/>
      </c>
      <c r="BU393" s="4" t="str">
        <f t="shared" si="158"/>
        <v/>
      </c>
      <c r="BV393" s="4" t="str">
        <f t="shared" si="158"/>
        <v/>
      </c>
      <c r="BW393" s="4" t="str">
        <f t="shared" si="158"/>
        <v/>
      </c>
      <c r="BX393" s="4" t="str">
        <f t="shared" si="158"/>
        <v/>
      </c>
      <c r="BY393" s="4" t="str">
        <f t="shared" si="158"/>
        <v/>
      </c>
      <c r="BZ393" s="4" t="str">
        <f t="shared" si="158"/>
        <v/>
      </c>
      <c r="CA393" s="4" t="str">
        <f t="shared" si="158"/>
        <v/>
      </c>
      <c r="CB393" s="4" t="str">
        <f t="shared" si="158"/>
        <v/>
      </c>
      <c r="CC393" s="4" t="str">
        <f t="shared" si="158"/>
        <v/>
      </c>
      <c r="CD393" s="4" t="str">
        <f t="shared" si="158"/>
        <v/>
      </c>
      <c r="CE393" s="4" t="str">
        <f t="shared" si="158"/>
        <v/>
      </c>
      <c r="CF393" s="4" t="str">
        <f t="shared" si="158"/>
        <v/>
      </c>
      <c r="CG393" s="4" t="str">
        <f t="shared" si="158"/>
        <v/>
      </c>
      <c r="CH393" s="4" t="str">
        <f t="shared" si="158"/>
        <v/>
      </c>
      <c r="CI393" s="4" t="str">
        <f t="shared" si="158"/>
        <v/>
      </c>
      <c r="CJ393" s="4" t="str">
        <f t="shared" si="158"/>
        <v/>
      </c>
      <c r="CK393" s="4" t="str">
        <f t="shared" si="158"/>
        <v/>
      </c>
      <c r="CL393" s="4" t="str">
        <f t="shared" si="158"/>
        <v/>
      </c>
      <c r="CM393" s="4" t="str">
        <f t="shared" si="158"/>
        <v/>
      </c>
      <c r="CN393" s="4" t="str">
        <f t="shared" si="158"/>
        <v/>
      </c>
      <c r="CO393" s="4" t="str">
        <f t="shared" si="158"/>
        <v/>
      </c>
      <c r="CP393" s="4" t="str">
        <f t="shared" si="158"/>
        <v/>
      </c>
      <c r="CQ393" s="4" t="str">
        <f t="shared" si="158"/>
        <v/>
      </c>
      <c r="CR393" s="4" t="str">
        <f t="shared" si="158"/>
        <v/>
      </c>
      <c r="CS393" s="4" t="str">
        <f t="shared" si="158"/>
        <v/>
      </c>
      <c r="CT393" s="4" t="str">
        <f t="shared" si="158"/>
        <v/>
      </c>
      <c r="CU393" s="4" t="str">
        <f t="shared" si="158"/>
        <v/>
      </c>
      <c r="CV393" s="4" t="str">
        <f t="shared" si="158"/>
        <v/>
      </c>
      <c r="CW393" s="4" t="str">
        <f t="shared" si="158"/>
        <v/>
      </c>
      <c r="CX393" s="4" t="str">
        <f t="shared" si="158"/>
        <v/>
      </c>
      <c r="CY393" s="4" t="str">
        <f t="shared" si="158"/>
        <v/>
      </c>
      <c r="CZ393" s="4" t="str">
        <f t="shared" si="158"/>
        <v/>
      </c>
      <c r="DA393" s="4" t="str">
        <f t="shared" si="158"/>
        <v/>
      </c>
      <c r="DB393" s="4" t="str">
        <f t="shared" si="158"/>
        <v/>
      </c>
      <c r="DC393" s="4" t="str">
        <f t="shared" si="158"/>
        <v/>
      </c>
      <c r="DD393" s="4" t="str">
        <f t="shared" si="158"/>
        <v/>
      </c>
      <c r="DE393" s="4" t="str">
        <f t="shared" si="158"/>
        <v/>
      </c>
      <c r="DF393" s="4" t="str">
        <f t="shared" si="158"/>
        <v/>
      </c>
    </row>
    <row r="394">
      <c r="A394" s="3" t="s">
        <v>395</v>
      </c>
      <c r="B394" s="2">
        <v>387.0</v>
      </c>
      <c r="C394" s="4">
        <f t="shared" si="2"/>
        <v>77</v>
      </c>
      <c r="D394" s="4">
        <f t="shared" si="3"/>
        <v>2</v>
      </c>
      <c r="E394" s="4">
        <f>IFERROR(__xludf.DUMMYFUNCTION("SPLIT(A394,"" "")"),71.0)</f>
        <v>71</v>
      </c>
      <c r="F394" s="4">
        <f>IFERROR(__xludf.DUMMYFUNCTION("""COMPUTED_VALUE"""),92.0)</f>
        <v>92</v>
      </c>
      <c r="G394" s="4">
        <f>IFERROR(__xludf.DUMMYFUNCTION("""COMPUTED_VALUE"""),57.0)</f>
        <v>57</v>
      </c>
      <c r="H394" s="4">
        <f>IFERROR(__xludf.DUMMYFUNCTION("""COMPUTED_VALUE"""),14.0)</f>
        <v>14</v>
      </c>
      <c r="I394" s="4">
        <f>IFERROR(__xludf.DUMMYFUNCTION("""COMPUTED_VALUE"""),58.0)</f>
        <v>58</v>
      </c>
      <c r="K394" s="6"/>
    </row>
    <row r="395">
      <c r="A395" s="3" t="s">
        <v>396</v>
      </c>
      <c r="B395" s="2">
        <v>388.0</v>
      </c>
      <c r="C395" s="4">
        <f t="shared" si="2"/>
        <v>77</v>
      </c>
      <c r="D395" s="4">
        <f t="shared" si="3"/>
        <v>3</v>
      </c>
      <c r="E395" s="4">
        <f>IFERROR(__xludf.DUMMYFUNCTION("SPLIT(A395,"" "")"),30.0)</f>
        <v>30</v>
      </c>
      <c r="F395" s="4">
        <f>IFERROR(__xludf.DUMMYFUNCTION("""COMPUTED_VALUE"""),25.0)</f>
        <v>25</v>
      </c>
      <c r="G395" s="4">
        <f>IFERROR(__xludf.DUMMYFUNCTION("""COMPUTED_VALUE"""),81.0)</f>
        <v>81</v>
      </c>
      <c r="H395" s="4">
        <f>IFERROR(__xludf.DUMMYFUNCTION("""COMPUTED_VALUE"""),62.0)</f>
        <v>62</v>
      </c>
      <c r="I395" s="4">
        <f>IFERROR(__xludf.DUMMYFUNCTION("""COMPUTED_VALUE"""),79.0)</f>
        <v>79</v>
      </c>
    </row>
    <row r="396">
      <c r="A396" s="3" t="s">
        <v>397</v>
      </c>
      <c r="B396" s="2">
        <v>389.0</v>
      </c>
      <c r="C396" s="4">
        <f t="shared" si="2"/>
        <v>77</v>
      </c>
      <c r="D396" s="4">
        <f t="shared" si="3"/>
        <v>4</v>
      </c>
      <c r="E396" s="4">
        <f>IFERROR(__xludf.DUMMYFUNCTION("SPLIT(A396,"" "")"),7.0)</f>
        <v>7</v>
      </c>
      <c r="F396" s="4">
        <f>IFERROR(__xludf.DUMMYFUNCTION("""COMPUTED_VALUE"""),96.0)</f>
        <v>96</v>
      </c>
      <c r="G396" s="4">
        <f>IFERROR(__xludf.DUMMYFUNCTION("""COMPUTED_VALUE"""),70.0)</f>
        <v>70</v>
      </c>
      <c r="H396" s="4">
        <f>IFERROR(__xludf.DUMMYFUNCTION("""COMPUTED_VALUE"""),22.0)</f>
        <v>22</v>
      </c>
      <c r="I396" s="4">
        <f>IFERROR(__xludf.DUMMYFUNCTION("""COMPUTED_VALUE"""),42.0)</f>
        <v>42</v>
      </c>
    </row>
    <row r="397">
      <c r="A397" s="3" t="s">
        <v>398</v>
      </c>
      <c r="B397" s="2">
        <v>390.0</v>
      </c>
      <c r="C397" s="4">
        <f t="shared" si="2"/>
        <v>78</v>
      </c>
      <c r="D397" s="4">
        <f t="shared" si="3"/>
        <v>0</v>
      </c>
      <c r="E397" s="4">
        <f>IFERROR(__xludf.DUMMYFUNCTION("SPLIT(A397,"" "")"),92.0)</f>
        <v>92</v>
      </c>
      <c r="F397" s="4">
        <f>IFERROR(__xludf.DUMMYFUNCTION("""COMPUTED_VALUE"""),83.0)</f>
        <v>83</v>
      </c>
      <c r="G397" s="4">
        <f>IFERROR(__xludf.DUMMYFUNCTION("""COMPUTED_VALUE"""),35.0)</f>
        <v>35</v>
      </c>
      <c r="H397" s="4">
        <f>IFERROR(__xludf.DUMMYFUNCTION("""COMPUTED_VALUE"""),65.0)</f>
        <v>65</v>
      </c>
      <c r="I397" s="4">
        <f>IFERROR(__xludf.DUMMYFUNCTION("""COMPUTED_VALUE"""),8.0)</f>
        <v>8</v>
      </c>
      <c r="K397" s="5" t="b">
        <f>BINGO(E397:I401,$K$6)</f>
        <v>0</v>
      </c>
      <c r="L397" s="5" t="b">
        <f t="shared" ref="L397:DF397" si="159">OR(K397, BINGO($E397:$I401,$K$6:L$6))</f>
        <v>0</v>
      </c>
      <c r="M397" s="5" t="b">
        <f t="shared" si="159"/>
        <v>0</v>
      </c>
      <c r="N397" s="5" t="b">
        <f t="shared" si="159"/>
        <v>0</v>
      </c>
      <c r="O397" s="5" t="b">
        <f t="shared" si="159"/>
        <v>0</v>
      </c>
      <c r="P397" s="5" t="b">
        <f t="shared" si="159"/>
        <v>0</v>
      </c>
      <c r="Q397" s="5" t="b">
        <f t="shared" si="159"/>
        <v>0</v>
      </c>
      <c r="R397" s="5" t="b">
        <f t="shared" si="159"/>
        <v>0</v>
      </c>
      <c r="S397" s="5" t="b">
        <f t="shared" si="159"/>
        <v>0</v>
      </c>
      <c r="T397" s="5" t="b">
        <f t="shared" si="159"/>
        <v>0</v>
      </c>
      <c r="U397" s="5" t="b">
        <f t="shared" si="159"/>
        <v>0</v>
      </c>
      <c r="V397" s="5" t="b">
        <f t="shared" si="159"/>
        <v>0</v>
      </c>
      <c r="W397" s="5" t="b">
        <f t="shared" si="159"/>
        <v>0</v>
      </c>
      <c r="X397" s="5" t="b">
        <f t="shared" si="159"/>
        <v>0</v>
      </c>
      <c r="Y397" s="5" t="b">
        <f t="shared" si="159"/>
        <v>0</v>
      </c>
      <c r="Z397" s="5" t="b">
        <f t="shared" si="159"/>
        <v>0</v>
      </c>
      <c r="AA397" s="5" t="b">
        <f t="shared" si="159"/>
        <v>0</v>
      </c>
      <c r="AB397" s="5" t="b">
        <f t="shared" si="159"/>
        <v>0</v>
      </c>
      <c r="AC397" s="5" t="b">
        <f t="shared" si="159"/>
        <v>0</v>
      </c>
      <c r="AD397" s="5" t="b">
        <f t="shared" si="159"/>
        <v>0</v>
      </c>
      <c r="AE397" s="5" t="b">
        <f t="shared" si="159"/>
        <v>0</v>
      </c>
      <c r="AF397" s="5" t="b">
        <f t="shared" si="159"/>
        <v>0</v>
      </c>
      <c r="AG397" s="5" t="b">
        <f t="shared" si="159"/>
        <v>0</v>
      </c>
      <c r="AH397" s="5" t="b">
        <f t="shared" si="159"/>
        <v>0</v>
      </c>
      <c r="AI397" s="5" t="b">
        <f t="shared" si="159"/>
        <v>0</v>
      </c>
      <c r="AJ397" s="5" t="b">
        <f t="shared" si="159"/>
        <v>0</v>
      </c>
      <c r="AK397" s="5" t="b">
        <f t="shared" si="159"/>
        <v>0</v>
      </c>
      <c r="AL397" s="5" t="b">
        <f t="shared" si="159"/>
        <v>0</v>
      </c>
      <c r="AM397" s="5" t="b">
        <f t="shared" si="159"/>
        <v>0</v>
      </c>
      <c r="AN397" s="5" t="b">
        <f t="shared" si="159"/>
        <v>0</v>
      </c>
      <c r="AO397" s="5" t="b">
        <f t="shared" si="159"/>
        <v>0</v>
      </c>
      <c r="AP397" s="5" t="b">
        <f t="shared" si="159"/>
        <v>0</v>
      </c>
      <c r="AQ397" s="5" t="b">
        <f t="shared" si="159"/>
        <v>0</v>
      </c>
      <c r="AR397" s="5" t="b">
        <f t="shared" si="159"/>
        <v>0</v>
      </c>
      <c r="AS397" s="5" t="b">
        <f t="shared" si="159"/>
        <v>0</v>
      </c>
      <c r="AT397" s="5" t="b">
        <f t="shared" si="159"/>
        <v>0</v>
      </c>
      <c r="AU397" s="5" t="b">
        <f t="shared" si="159"/>
        <v>0</v>
      </c>
      <c r="AV397" s="5" t="b">
        <f t="shared" si="159"/>
        <v>0</v>
      </c>
      <c r="AW397" s="5" t="b">
        <f t="shared" si="159"/>
        <v>0</v>
      </c>
      <c r="AX397" s="5" t="b">
        <f t="shared" si="159"/>
        <v>0</v>
      </c>
      <c r="AY397" s="5" t="b">
        <f t="shared" si="159"/>
        <v>0</v>
      </c>
      <c r="AZ397" s="5" t="b">
        <f t="shared" si="159"/>
        <v>0</v>
      </c>
      <c r="BA397" s="5" t="b">
        <f t="shared" si="159"/>
        <v>0</v>
      </c>
      <c r="BB397" s="5" t="b">
        <f t="shared" si="159"/>
        <v>0</v>
      </c>
      <c r="BC397" s="5" t="b">
        <f t="shared" si="159"/>
        <v>0</v>
      </c>
      <c r="BD397" s="5" t="b">
        <f t="shared" si="159"/>
        <v>0</v>
      </c>
      <c r="BE397" s="5" t="b">
        <f t="shared" si="159"/>
        <v>0</v>
      </c>
      <c r="BF397" s="5" t="b">
        <f t="shared" si="159"/>
        <v>0</v>
      </c>
      <c r="BG397" s="5" t="b">
        <f t="shared" si="159"/>
        <v>0</v>
      </c>
      <c r="BH397" s="5" t="b">
        <f t="shared" si="159"/>
        <v>0</v>
      </c>
      <c r="BI397" s="5" t="b">
        <f t="shared" si="159"/>
        <v>0</v>
      </c>
      <c r="BJ397" s="5" t="b">
        <f t="shared" si="159"/>
        <v>0</v>
      </c>
      <c r="BK397" s="5" t="b">
        <f t="shared" si="159"/>
        <v>0</v>
      </c>
      <c r="BL397" s="5" t="b">
        <f t="shared" si="159"/>
        <v>0</v>
      </c>
      <c r="BM397" s="5" t="b">
        <f t="shared" si="159"/>
        <v>0</v>
      </c>
      <c r="BN397" s="5" t="b">
        <f t="shared" si="159"/>
        <v>0</v>
      </c>
      <c r="BO397" s="5" t="b">
        <f t="shared" si="159"/>
        <v>0</v>
      </c>
      <c r="BP397" s="5" t="b">
        <f t="shared" si="159"/>
        <v>0</v>
      </c>
      <c r="BQ397" s="5" t="b">
        <f t="shared" si="159"/>
        <v>0</v>
      </c>
      <c r="BR397" s="5" t="b">
        <f t="shared" si="159"/>
        <v>0</v>
      </c>
      <c r="BS397" s="5" t="b">
        <f t="shared" si="159"/>
        <v>0</v>
      </c>
      <c r="BT397" s="5" t="b">
        <f t="shared" si="159"/>
        <v>0</v>
      </c>
      <c r="BU397" s="5" t="b">
        <f t="shared" si="159"/>
        <v>0</v>
      </c>
      <c r="BV397" s="5" t="b">
        <f t="shared" si="159"/>
        <v>0</v>
      </c>
      <c r="BW397" s="5" t="b">
        <f t="shared" si="159"/>
        <v>0</v>
      </c>
      <c r="BX397" s="5" t="b">
        <f t="shared" si="159"/>
        <v>0</v>
      </c>
      <c r="BY397" s="5" t="b">
        <f t="shared" si="159"/>
        <v>0</v>
      </c>
      <c r="BZ397" s="5" t="b">
        <f t="shared" si="159"/>
        <v>0</v>
      </c>
      <c r="CA397" s="5" t="b">
        <f t="shared" si="159"/>
        <v>0</v>
      </c>
      <c r="CB397" s="5" t="b">
        <f t="shared" si="159"/>
        <v>0</v>
      </c>
      <c r="CC397" s="5" t="b">
        <f t="shared" si="159"/>
        <v>0</v>
      </c>
      <c r="CD397" s="5" t="b">
        <f t="shared" si="159"/>
        <v>1</v>
      </c>
      <c r="CE397" s="5" t="b">
        <f t="shared" si="159"/>
        <v>1</v>
      </c>
      <c r="CF397" s="5" t="b">
        <f t="shared" si="159"/>
        <v>1</v>
      </c>
      <c r="CG397" s="5" t="b">
        <f t="shared" si="159"/>
        <v>1</v>
      </c>
      <c r="CH397" s="5" t="b">
        <f t="shared" si="159"/>
        <v>1</v>
      </c>
      <c r="CI397" s="5" t="b">
        <f t="shared" si="159"/>
        <v>1</v>
      </c>
      <c r="CJ397" s="5" t="b">
        <f t="shared" si="159"/>
        <v>1</v>
      </c>
      <c r="CK397" s="5" t="b">
        <f t="shared" si="159"/>
        <v>1</v>
      </c>
      <c r="CL397" s="5" t="b">
        <f t="shared" si="159"/>
        <v>1</v>
      </c>
      <c r="CM397" s="5" t="b">
        <f t="shared" si="159"/>
        <v>1</v>
      </c>
      <c r="CN397" s="5" t="b">
        <f t="shared" si="159"/>
        <v>1</v>
      </c>
      <c r="CO397" s="5" t="b">
        <f t="shared" si="159"/>
        <v>1</v>
      </c>
      <c r="CP397" s="5" t="b">
        <f t="shared" si="159"/>
        <v>1</v>
      </c>
      <c r="CQ397" s="5" t="b">
        <f t="shared" si="159"/>
        <v>1</v>
      </c>
      <c r="CR397" s="5" t="b">
        <f t="shared" si="159"/>
        <v>1</v>
      </c>
      <c r="CS397" s="5" t="b">
        <f t="shared" si="159"/>
        <v>1</v>
      </c>
      <c r="CT397" s="5" t="b">
        <f t="shared" si="159"/>
        <v>1</v>
      </c>
      <c r="CU397" s="5" t="b">
        <f t="shared" si="159"/>
        <v>1</v>
      </c>
      <c r="CV397" s="5" t="b">
        <f t="shared" si="159"/>
        <v>1</v>
      </c>
      <c r="CW397" s="5" t="b">
        <f t="shared" si="159"/>
        <v>1</v>
      </c>
      <c r="CX397" s="5" t="b">
        <f t="shared" si="159"/>
        <v>1</v>
      </c>
      <c r="CY397" s="5" t="b">
        <f t="shared" si="159"/>
        <v>1</v>
      </c>
      <c r="CZ397" s="5" t="b">
        <f t="shared" si="159"/>
        <v>1</v>
      </c>
      <c r="DA397" s="5" t="b">
        <f t="shared" si="159"/>
        <v>1</v>
      </c>
      <c r="DB397" s="5" t="b">
        <f t="shared" si="159"/>
        <v>1</v>
      </c>
      <c r="DC397" s="5" t="b">
        <f t="shared" si="159"/>
        <v>1</v>
      </c>
      <c r="DD397" s="5" t="b">
        <f t="shared" si="159"/>
        <v>1</v>
      </c>
      <c r="DE397" s="5" t="b">
        <f t="shared" si="159"/>
        <v>1</v>
      </c>
      <c r="DF397" s="5" t="b">
        <f t="shared" si="159"/>
        <v>1</v>
      </c>
    </row>
    <row r="398">
      <c r="A398" s="3" t="s">
        <v>399</v>
      </c>
      <c r="B398" s="2">
        <v>391.0</v>
      </c>
      <c r="C398" s="4">
        <f t="shared" si="2"/>
        <v>78</v>
      </c>
      <c r="D398" s="4">
        <f t="shared" si="3"/>
        <v>1</v>
      </c>
      <c r="E398" s="4">
        <f>IFERROR(__xludf.DUMMYFUNCTION("SPLIT(A398,"" "")"),63.0)</f>
        <v>63</v>
      </c>
      <c r="F398" s="4">
        <f>IFERROR(__xludf.DUMMYFUNCTION("""COMPUTED_VALUE"""),71.0)</f>
        <v>71</v>
      </c>
      <c r="G398" s="4">
        <f>IFERROR(__xludf.DUMMYFUNCTION("""COMPUTED_VALUE"""),43.0)</f>
        <v>43</v>
      </c>
      <c r="H398" s="4">
        <f>IFERROR(__xludf.DUMMYFUNCTION("""COMPUTED_VALUE"""),33.0)</f>
        <v>33</v>
      </c>
      <c r="I398" s="4">
        <f>IFERROR(__xludf.DUMMYFUNCTION("""COMPUTED_VALUE"""),19.0)</f>
        <v>19</v>
      </c>
      <c r="K398" s="4" t="str">
        <f>IF(K397,SUMOFUNMARKED(E397:I401,$K$6)*LASTCALLED($K$6),)</f>
        <v/>
      </c>
      <c r="L398" s="4" t="str">
        <f t="shared" ref="L398:DF398" si="160">IF(AND(L397,NOT(K397)),SUMOFUNMARKED($E397:$I401,$K$6:L$6)*LASTCALLED($K$6:L$6),)</f>
        <v/>
      </c>
      <c r="M398" s="4" t="str">
        <f t="shared" si="160"/>
        <v/>
      </c>
      <c r="N398" s="4" t="str">
        <f t="shared" si="160"/>
        <v/>
      </c>
      <c r="O398" s="4" t="str">
        <f t="shared" si="160"/>
        <v/>
      </c>
      <c r="P398" s="4" t="str">
        <f t="shared" si="160"/>
        <v/>
      </c>
      <c r="Q398" s="4" t="str">
        <f t="shared" si="160"/>
        <v/>
      </c>
      <c r="R398" s="4" t="str">
        <f t="shared" si="160"/>
        <v/>
      </c>
      <c r="S398" s="4" t="str">
        <f t="shared" si="160"/>
        <v/>
      </c>
      <c r="T398" s="4" t="str">
        <f t="shared" si="160"/>
        <v/>
      </c>
      <c r="U398" s="4" t="str">
        <f t="shared" si="160"/>
        <v/>
      </c>
      <c r="V398" s="4" t="str">
        <f t="shared" si="160"/>
        <v/>
      </c>
      <c r="W398" s="4" t="str">
        <f t="shared" si="160"/>
        <v/>
      </c>
      <c r="X398" s="4" t="str">
        <f t="shared" si="160"/>
        <v/>
      </c>
      <c r="Y398" s="4" t="str">
        <f t="shared" si="160"/>
        <v/>
      </c>
      <c r="Z398" s="4" t="str">
        <f t="shared" si="160"/>
        <v/>
      </c>
      <c r="AA398" s="4" t="str">
        <f t="shared" si="160"/>
        <v/>
      </c>
      <c r="AB398" s="4" t="str">
        <f t="shared" si="160"/>
        <v/>
      </c>
      <c r="AC398" s="4" t="str">
        <f t="shared" si="160"/>
        <v/>
      </c>
      <c r="AD398" s="4" t="str">
        <f t="shared" si="160"/>
        <v/>
      </c>
      <c r="AE398" s="4" t="str">
        <f t="shared" si="160"/>
        <v/>
      </c>
      <c r="AF398" s="4" t="str">
        <f t="shared" si="160"/>
        <v/>
      </c>
      <c r="AG398" s="4" t="str">
        <f t="shared" si="160"/>
        <v/>
      </c>
      <c r="AH398" s="4" t="str">
        <f t="shared" si="160"/>
        <v/>
      </c>
      <c r="AI398" s="4" t="str">
        <f t="shared" si="160"/>
        <v/>
      </c>
      <c r="AJ398" s="4" t="str">
        <f t="shared" si="160"/>
        <v/>
      </c>
      <c r="AK398" s="4" t="str">
        <f t="shared" si="160"/>
        <v/>
      </c>
      <c r="AL398" s="4" t="str">
        <f t="shared" si="160"/>
        <v/>
      </c>
      <c r="AM398" s="4" t="str">
        <f t="shared" si="160"/>
        <v/>
      </c>
      <c r="AN398" s="4" t="str">
        <f t="shared" si="160"/>
        <v/>
      </c>
      <c r="AO398" s="4" t="str">
        <f t="shared" si="160"/>
        <v/>
      </c>
      <c r="AP398" s="4" t="str">
        <f t="shared" si="160"/>
        <v/>
      </c>
      <c r="AQ398" s="4" t="str">
        <f t="shared" si="160"/>
        <v/>
      </c>
      <c r="AR398" s="4" t="str">
        <f t="shared" si="160"/>
        <v/>
      </c>
      <c r="AS398" s="4" t="str">
        <f t="shared" si="160"/>
        <v/>
      </c>
      <c r="AT398" s="4" t="str">
        <f t="shared" si="160"/>
        <v/>
      </c>
      <c r="AU398" s="4" t="str">
        <f t="shared" si="160"/>
        <v/>
      </c>
      <c r="AV398" s="4" t="str">
        <f t="shared" si="160"/>
        <v/>
      </c>
      <c r="AW398" s="4" t="str">
        <f t="shared" si="160"/>
        <v/>
      </c>
      <c r="AX398" s="4" t="str">
        <f t="shared" si="160"/>
        <v/>
      </c>
      <c r="AY398" s="4" t="str">
        <f t="shared" si="160"/>
        <v/>
      </c>
      <c r="AZ398" s="4" t="str">
        <f t="shared" si="160"/>
        <v/>
      </c>
      <c r="BA398" s="4" t="str">
        <f t="shared" si="160"/>
        <v/>
      </c>
      <c r="BB398" s="4" t="str">
        <f t="shared" si="160"/>
        <v/>
      </c>
      <c r="BC398" s="4" t="str">
        <f t="shared" si="160"/>
        <v/>
      </c>
      <c r="BD398" s="4" t="str">
        <f t="shared" si="160"/>
        <v/>
      </c>
      <c r="BE398" s="4" t="str">
        <f t="shared" si="160"/>
        <v/>
      </c>
      <c r="BF398" s="4" t="str">
        <f t="shared" si="160"/>
        <v/>
      </c>
      <c r="BG398" s="4" t="str">
        <f t="shared" si="160"/>
        <v/>
      </c>
      <c r="BH398" s="4" t="str">
        <f t="shared" si="160"/>
        <v/>
      </c>
      <c r="BI398" s="4" t="str">
        <f t="shared" si="160"/>
        <v/>
      </c>
      <c r="BJ398" s="4" t="str">
        <f t="shared" si="160"/>
        <v/>
      </c>
      <c r="BK398" s="4" t="str">
        <f t="shared" si="160"/>
        <v/>
      </c>
      <c r="BL398" s="4" t="str">
        <f t="shared" si="160"/>
        <v/>
      </c>
      <c r="BM398" s="4" t="str">
        <f t="shared" si="160"/>
        <v/>
      </c>
      <c r="BN398" s="4" t="str">
        <f t="shared" si="160"/>
        <v/>
      </c>
      <c r="BO398" s="4" t="str">
        <f t="shared" si="160"/>
        <v/>
      </c>
      <c r="BP398" s="4" t="str">
        <f t="shared" si="160"/>
        <v/>
      </c>
      <c r="BQ398" s="4" t="str">
        <f t="shared" si="160"/>
        <v/>
      </c>
      <c r="BR398" s="4" t="str">
        <f t="shared" si="160"/>
        <v/>
      </c>
      <c r="BS398" s="4" t="str">
        <f t="shared" si="160"/>
        <v/>
      </c>
      <c r="BT398" s="4" t="str">
        <f t="shared" si="160"/>
        <v/>
      </c>
      <c r="BU398" s="4" t="str">
        <f t="shared" si="160"/>
        <v/>
      </c>
      <c r="BV398" s="4" t="str">
        <f t="shared" si="160"/>
        <v/>
      </c>
      <c r="BW398" s="4" t="str">
        <f t="shared" si="160"/>
        <v/>
      </c>
      <c r="BX398" s="4" t="str">
        <f t="shared" si="160"/>
        <v/>
      </c>
      <c r="BY398" s="4" t="str">
        <f t="shared" si="160"/>
        <v/>
      </c>
      <c r="BZ398" s="4" t="str">
        <f t="shared" si="160"/>
        <v/>
      </c>
      <c r="CA398" s="4" t="str">
        <f t="shared" si="160"/>
        <v/>
      </c>
      <c r="CB398" s="4" t="str">
        <f t="shared" si="160"/>
        <v/>
      </c>
      <c r="CC398" s="4" t="str">
        <f t="shared" si="160"/>
        <v/>
      </c>
      <c r="CD398" s="4">
        <f t="shared" si="160"/>
        <v>17160</v>
      </c>
      <c r="CE398" s="4" t="str">
        <f t="shared" si="160"/>
        <v/>
      </c>
      <c r="CF398" s="4" t="str">
        <f t="shared" si="160"/>
        <v/>
      </c>
      <c r="CG398" s="4" t="str">
        <f t="shared" si="160"/>
        <v/>
      </c>
      <c r="CH398" s="4" t="str">
        <f t="shared" si="160"/>
        <v/>
      </c>
      <c r="CI398" s="4" t="str">
        <f t="shared" si="160"/>
        <v/>
      </c>
      <c r="CJ398" s="4" t="str">
        <f t="shared" si="160"/>
        <v/>
      </c>
      <c r="CK398" s="4" t="str">
        <f t="shared" si="160"/>
        <v/>
      </c>
      <c r="CL398" s="4" t="str">
        <f t="shared" si="160"/>
        <v/>
      </c>
      <c r="CM398" s="4" t="str">
        <f t="shared" si="160"/>
        <v/>
      </c>
      <c r="CN398" s="4" t="str">
        <f t="shared" si="160"/>
        <v/>
      </c>
      <c r="CO398" s="4" t="str">
        <f t="shared" si="160"/>
        <v/>
      </c>
      <c r="CP398" s="4" t="str">
        <f t="shared" si="160"/>
        <v/>
      </c>
      <c r="CQ398" s="4" t="str">
        <f t="shared" si="160"/>
        <v/>
      </c>
      <c r="CR398" s="4" t="str">
        <f t="shared" si="160"/>
        <v/>
      </c>
      <c r="CS398" s="4" t="str">
        <f t="shared" si="160"/>
        <v/>
      </c>
      <c r="CT398" s="4" t="str">
        <f t="shared" si="160"/>
        <v/>
      </c>
      <c r="CU398" s="4" t="str">
        <f t="shared" si="160"/>
        <v/>
      </c>
      <c r="CV398" s="4" t="str">
        <f t="shared" si="160"/>
        <v/>
      </c>
      <c r="CW398" s="4" t="str">
        <f t="shared" si="160"/>
        <v/>
      </c>
      <c r="CX398" s="4" t="str">
        <f t="shared" si="160"/>
        <v/>
      </c>
      <c r="CY398" s="4" t="str">
        <f t="shared" si="160"/>
        <v/>
      </c>
      <c r="CZ398" s="4" t="str">
        <f t="shared" si="160"/>
        <v/>
      </c>
      <c r="DA398" s="4" t="str">
        <f t="shared" si="160"/>
        <v/>
      </c>
      <c r="DB398" s="4" t="str">
        <f t="shared" si="160"/>
        <v/>
      </c>
      <c r="DC398" s="4" t="str">
        <f t="shared" si="160"/>
        <v/>
      </c>
      <c r="DD398" s="4" t="str">
        <f t="shared" si="160"/>
        <v/>
      </c>
      <c r="DE398" s="4" t="str">
        <f t="shared" si="160"/>
        <v/>
      </c>
      <c r="DF398" s="4" t="str">
        <f t="shared" si="160"/>
        <v/>
      </c>
    </row>
    <row r="399">
      <c r="A399" s="3" t="s">
        <v>400</v>
      </c>
      <c r="B399" s="2">
        <v>392.0</v>
      </c>
      <c r="C399" s="4">
        <f t="shared" si="2"/>
        <v>78</v>
      </c>
      <c r="D399" s="4">
        <f t="shared" si="3"/>
        <v>2</v>
      </c>
      <c r="E399" s="4">
        <f>IFERROR(__xludf.DUMMYFUNCTION("SPLIT(A399,"" "")"),95.0)</f>
        <v>95</v>
      </c>
      <c r="F399" s="4">
        <f>IFERROR(__xludf.DUMMYFUNCTION("""COMPUTED_VALUE"""),24.0)</f>
        <v>24</v>
      </c>
      <c r="G399" s="4">
        <f>IFERROR(__xludf.DUMMYFUNCTION("""COMPUTED_VALUE"""),51.0)</f>
        <v>51</v>
      </c>
      <c r="H399" s="4">
        <f>IFERROR(__xludf.DUMMYFUNCTION("""COMPUTED_VALUE"""),85.0)</f>
        <v>85</v>
      </c>
      <c r="I399" s="4">
        <f>IFERROR(__xludf.DUMMYFUNCTION("""COMPUTED_VALUE"""),41.0)</f>
        <v>41</v>
      </c>
      <c r="K399" s="6"/>
    </row>
    <row r="400">
      <c r="A400" s="3" t="s">
        <v>401</v>
      </c>
      <c r="B400" s="2">
        <v>393.0</v>
      </c>
      <c r="C400" s="4">
        <f t="shared" si="2"/>
        <v>78</v>
      </c>
      <c r="D400" s="4">
        <f t="shared" si="3"/>
        <v>3</v>
      </c>
      <c r="E400" s="4">
        <f>IFERROR(__xludf.DUMMYFUNCTION("SPLIT(A400,"" "")"),66.0)</f>
        <v>66</v>
      </c>
      <c r="F400" s="4">
        <f>IFERROR(__xludf.DUMMYFUNCTION("""COMPUTED_VALUE"""),13.0)</f>
        <v>13</v>
      </c>
      <c r="G400" s="4">
        <f>IFERROR(__xludf.DUMMYFUNCTION("""COMPUTED_VALUE"""),68.0)</f>
        <v>68</v>
      </c>
      <c r="H400" s="4">
        <f>IFERROR(__xludf.DUMMYFUNCTION("""COMPUTED_VALUE"""),12.0)</f>
        <v>12</v>
      </c>
      <c r="I400" s="4">
        <f>IFERROR(__xludf.DUMMYFUNCTION("""COMPUTED_VALUE"""),20.0)</f>
        <v>20</v>
      </c>
    </row>
    <row r="401">
      <c r="A401" s="3" t="s">
        <v>402</v>
      </c>
      <c r="B401" s="2">
        <v>394.0</v>
      </c>
      <c r="C401" s="4">
        <f t="shared" si="2"/>
        <v>78</v>
      </c>
      <c r="D401" s="4">
        <f t="shared" si="3"/>
        <v>4</v>
      </c>
      <c r="E401" s="4">
        <f>IFERROR(__xludf.DUMMYFUNCTION("SPLIT(A401,"" "")"),7.0)</f>
        <v>7</v>
      </c>
      <c r="F401" s="4">
        <f>IFERROR(__xludf.DUMMYFUNCTION("""COMPUTED_VALUE"""),1.0)</f>
        <v>1</v>
      </c>
      <c r="G401" s="4">
        <f>IFERROR(__xludf.DUMMYFUNCTION("""COMPUTED_VALUE"""),22.0)</f>
        <v>22</v>
      </c>
      <c r="H401" s="4">
        <f>IFERROR(__xludf.DUMMYFUNCTION("""COMPUTED_VALUE"""),40.0)</f>
        <v>40</v>
      </c>
      <c r="I401" s="4">
        <f>IFERROR(__xludf.DUMMYFUNCTION("""COMPUTED_VALUE"""),75.0)</f>
        <v>75</v>
      </c>
    </row>
    <row r="402">
      <c r="A402" s="3" t="s">
        <v>403</v>
      </c>
      <c r="B402" s="2">
        <v>395.0</v>
      </c>
      <c r="C402" s="4">
        <f t="shared" si="2"/>
        <v>79</v>
      </c>
      <c r="D402" s="4">
        <f t="shared" si="3"/>
        <v>0</v>
      </c>
      <c r="E402" s="4">
        <f>IFERROR(__xludf.DUMMYFUNCTION("SPLIT(A402,"" "")"),30.0)</f>
        <v>30</v>
      </c>
      <c r="F402" s="4">
        <f>IFERROR(__xludf.DUMMYFUNCTION("""COMPUTED_VALUE"""),56.0)</f>
        <v>56</v>
      </c>
      <c r="G402" s="4">
        <f>IFERROR(__xludf.DUMMYFUNCTION("""COMPUTED_VALUE"""),10.0)</f>
        <v>10</v>
      </c>
      <c r="H402" s="4">
        <f>IFERROR(__xludf.DUMMYFUNCTION("""COMPUTED_VALUE"""),85.0)</f>
        <v>85</v>
      </c>
      <c r="I402" s="4">
        <f>IFERROR(__xludf.DUMMYFUNCTION("""COMPUTED_VALUE"""),72.0)</f>
        <v>72</v>
      </c>
      <c r="K402" s="5" t="b">
        <f>BINGO(E402:I406,$K$6)</f>
        <v>0</v>
      </c>
      <c r="L402" s="5" t="b">
        <f t="shared" ref="L402:DF402" si="161">OR(K402, BINGO($E402:$I406,$K$6:L$6))</f>
        <v>0</v>
      </c>
      <c r="M402" s="5" t="b">
        <f t="shared" si="161"/>
        <v>0</v>
      </c>
      <c r="N402" s="5" t="b">
        <f t="shared" si="161"/>
        <v>0</v>
      </c>
      <c r="O402" s="5" t="b">
        <f t="shared" si="161"/>
        <v>0</v>
      </c>
      <c r="P402" s="5" t="b">
        <f t="shared" si="161"/>
        <v>0</v>
      </c>
      <c r="Q402" s="5" t="b">
        <f t="shared" si="161"/>
        <v>0</v>
      </c>
      <c r="R402" s="5" t="b">
        <f t="shared" si="161"/>
        <v>0</v>
      </c>
      <c r="S402" s="5" t="b">
        <f t="shared" si="161"/>
        <v>0</v>
      </c>
      <c r="T402" s="5" t="b">
        <f t="shared" si="161"/>
        <v>0</v>
      </c>
      <c r="U402" s="5" t="b">
        <f t="shared" si="161"/>
        <v>0</v>
      </c>
      <c r="V402" s="5" t="b">
        <f t="shared" si="161"/>
        <v>0</v>
      </c>
      <c r="W402" s="5" t="b">
        <f t="shared" si="161"/>
        <v>0</v>
      </c>
      <c r="X402" s="5" t="b">
        <f t="shared" si="161"/>
        <v>0</v>
      </c>
      <c r="Y402" s="5" t="b">
        <f t="shared" si="161"/>
        <v>0</v>
      </c>
      <c r="Z402" s="5" t="b">
        <f t="shared" si="161"/>
        <v>0</v>
      </c>
      <c r="AA402" s="5" t="b">
        <f t="shared" si="161"/>
        <v>0</v>
      </c>
      <c r="AB402" s="5" t="b">
        <f t="shared" si="161"/>
        <v>0</v>
      </c>
      <c r="AC402" s="5" t="b">
        <f t="shared" si="161"/>
        <v>0</v>
      </c>
      <c r="AD402" s="5" t="b">
        <f t="shared" si="161"/>
        <v>0</v>
      </c>
      <c r="AE402" s="5" t="b">
        <f t="shared" si="161"/>
        <v>0</v>
      </c>
      <c r="AF402" s="5" t="b">
        <f t="shared" si="161"/>
        <v>0</v>
      </c>
      <c r="AG402" s="5" t="b">
        <f t="shared" si="161"/>
        <v>0</v>
      </c>
      <c r="AH402" s="5" t="b">
        <f t="shared" si="161"/>
        <v>0</v>
      </c>
      <c r="AI402" s="5" t="b">
        <f t="shared" si="161"/>
        <v>0</v>
      </c>
      <c r="AJ402" s="5" t="b">
        <f t="shared" si="161"/>
        <v>0</v>
      </c>
      <c r="AK402" s="5" t="b">
        <f t="shared" si="161"/>
        <v>0</v>
      </c>
      <c r="AL402" s="5" t="b">
        <f t="shared" si="161"/>
        <v>0</v>
      </c>
      <c r="AM402" s="5" t="b">
        <f t="shared" si="161"/>
        <v>0</v>
      </c>
      <c r="AN402" s="5" t="b">
        <f t="shared" si="161"/>
        <v>0</v>
      </c>
      <c r="AO402" s="5" t="b">
        <f t="shared" si="161"/>
        <v>0</v>
      </c>
      <c r="AP402" s="5" t="b">
        <f t="shared" si="161"/>
        <v>0</v>
      </c>
      <c r="AQ402" s="5" t="b">
        <f t="shared" si="161"/>
        <v>0</v>
      </c>
      <c r="AR402" s="5" t="b">
        <f t="shared" si="161"/>
        <v>1</v>
      </c>
      <c r="AS402" s="5" t="b">
        <f t="shared" si="161"/>
        <v>1</v>
      </c>
      <c r="AT402" s="5" t="b">
        <f t="shared" si="161"/>
        <v>1</v>
      </c>
      <c r="AU402" s="5" t="b">
        <f t="shared" si="161"/>
        <v>1</v>
      </c>
      <c r="AV402" s="5" t="b">
        <f t="shared" si="161"/>
        <v>1</v>
      </c>
      <c r="AW402" s="5" t="b">
        <f t="shared" si="161"/>
        <v>1</v>
      </c>
      <c r="AX402" s="5" t="b">
        <f t="shared" si="161"/>
        <v>1</v>
      </c>
      <c r="AY402" s="5" t="b">
        <f t="shared" si="161"/>
        <v>1</v>
      </c>
      <c r="AZ402" s="5" t="b">
        <f t="shared" si="161"/>
        <v>1</v>
      </c>
      <c r="BA402" s="5" t="b">
        <f t="shared" si="161"/>
        <v>1</v>
      </c>
      <c r="BB402" s="5" t="b">
        <f t="shared" si="161"/>
        <v>1</v>
      </c>
      <c r="BC402" s="5" t="b">
        <f t="shared" si="161"/>
        <v>1</v>
      </c>
      <c r="BD402" s="5" t="b">
        <f t="shared" si="161"/>
        <v>1</v>
      </c>
      <c r="BE402" s="5" t="b">
        <f t="shared" si="161"/>
        <v>1</v>
      </c>
      <c r="BF402" s="5" t="b">
        <f t="shared" si="161"/>
        <v>1</v>
      </c>
      <c r="BG402" s="5" t="b">
        <f t="shared" si="161"/>
        <v>1</v>
      </c>
      <c r="BH402" s="5" t="b">
        <f t="shared" si="161"/>
        <v>1</v>
      </c>
      <c r="BI402" s="5" t="b">
        <f t="shared" si="161"/>
        <v>1</v>
      </c>
      <c r="BJ402" s="5" t="b">
        <f t="shared" si="161"/>
        <v>1</v>
      </c>
      <c r="BK402" s="5" t="b">
        <f t="shared" si="161"/>
        <v>1</v>
      </c>
      <c r="BL402" s="5" t="b">
        <f t="shared" si="161"/>
        <v>1</v>
      </c>
      <c r="BM402" s="5" t="b">
        <f t="shared" si="161"/>
        <v>1</v>
      </c>
      <c r="BN402" s="5" t="b">
        <f t="shared" si="161"/>
        <v>1</v>
      </c>
      <c r="BO402" s="5" t="b">
        <f t="shared" si="161"/>
        <v>1</v>
      </c>
      <c r="BP402" s="5" t="b">
        <f t="shared" si="161"/>
        <v>1</v>
      </c>
      <c r="BQ402" s="5" t="b">
        <f t="shared" si="161"/>
        <v>1</v>
      </c>
      <c r="BR402" s="5" t="b">
        <f t="shared" si="161"/>
        <v>1</v>
      </c>
      <c r="BS402" s="5" t="b">
        <f t="shared" si="161"/>
        <v>1</v>
      </c>
      <c r="BT402" s="5" t="b">
        <f t="shared" si="161"/>
        <v>1</v>
      </c>
      <c r="BU402" s="5" t="b">
        <f t="shared" si="161"/>
        <v>1</v>
      </c>
      <c r="BV402" s="5" t="b">
        <f t="shared" si="161"/>
        <v>1</v>
      </c>
      <c r="BW402" s="5" t="b">
        <f t="shared" si="161"/>
        <v>1</v>
      </c>
      <c r="BX402" s="5" t="b">
        <f t="shared" si="161"/>
        <v>1</v>
      </c>
      <c r="BY402" s="5" t="b">
        <f t="shared" si="161"/>
        <v>1</v>
      </c>
      <c r="BZ402" s="5" t="b">
        <f t="shared" si="161"/>
        <v>1</v>
      </c>
      <c r="CA402" s="5" t="b">
        <f t="shared" si="161"/>
        <v>1</v>
      </c>
      <c r="CB402" s="5" t="b">
        <f t="shared" si="161"/>
        <v>1</v>
      </c>
      <c r="CC402" s="5" t="b">
        <f t="shared" si="161"/>
        <v>1</v>
      </c>
      <c r="CD402" s="5" t="b">
        <f t="shared" si="161"/>
        <v>1</v>
      </c>
      <c r="CE402" s="5" t="b">
        <f t="shared" si="161"/>
        <v>1</v>
      </c>
      <c r="CF402" s="5" t="b">
        <f t="shared" si="161"/>
        <v>1</v>
      </c>
      <c r="CG402" s="5" t="b">
        <f t="shared" si="161"/>
        <v>1</v>
      </c>
      <c r="CH402" s="5" t="b">
        <f t="shared" si="161"/>
        <v>1</v>
      </c>
      <c r="CI402" s="5" t="b">
        <f t="shared" si="161"/>
        <v>1</v>
      </c>
      <c r="CJ402" s="5" t="b">
        <f t="shared" si="161"/>
        <v>1</v>
      </c>
      <c r="CK402" s="5" t="b">
        <f t="shared" si="161"/>
        <v>1</v>
      </c>
      <c r="CL402" s="5" t="b">
        <f t="shared" si="161"/>
        <v>1</v>
      </c>
      <c r="CM402" s="5" t="b">
        <f t="shared" si="161"/>
        <v>1</v>
      </c>
      <c r="CN402" s="5" t="b">
        <f t="shared" si="161"/>
        <v>1</v>
      </c>
      <c r="CO402" s="5" t="b">
        <f t="shared" si="161"/>
        <v>1</v>
      </c>
      <c r="CP402" s="5" t="b">
        <f t="shared" si="161"/>
        <v>1</v>
      </c>
      <c r="CQ402" s="5" t="b">
        <f t="shared" si="161"/>
        <v>1</v>
      </c>
      <c r="CR402" s="5" t="b">
        <f t="shared" si="161"/>
        <v>1</v>
      </c>
      <c r="CS402" s="5" t="b">
        <f t="shared" si="161"/>
        <v>1</v>
      </c>
      <c r="CT402" s="5" t="b">
        <f t="shared" si="161"/>
        <v>1</v>
      </c>
      <c r="CU402" s="5" t="b">
        <f t="shared" si="161"/>
        <v>1</v>
      </c>
      <c r="CV402" s="5" t="b">
        <f t="shared" si="161"/>
        <v>1</v>
      </c>
      <c r="CW402" s="5" t="b">
        <f t="shared" si="161"/>
        <v>1</v>
      </c>
      <c r="CX402" s="5" t="b">
        <f t="shared" si="161"/>
        <v>1</v>
      </c>
      <c r="CY402" s="5" t="b">
        <f t="shared" si="161"/>
        <v>1</v>
      </c>
      <c r="CZ402" s="5" t="b">
        <f t="shared" si="161"/>
        <v>1</v>
      </c>
      <c r="DA402" s="5" t="b">
        <f t="shared" si="161"/>
        <v>1</v>
      </c>
      <c r="DB402" s="5" t="b">
        <f t="shared" si="161"/>
        <v>1</v>
      </c>
      <c r="DC402" s="5" t="b">
        <f t="shared" si="161"/>
        <v>1</v>
      </c>
      <c r="DD402" s="5" t="b">
        <f t="shared" si="161"/>
        <v>1</v>
      </c>
      <c r="DE402" s="5" t="b">
        <f t="shared" si="161"/>
        <v>1</v>
      </c>
      <c r="DF402" s="5" t="b">
        <f t="shared" si="161"/>
        <v>1</v>
      </c>
    </row>
    <row r="403">
      <c r="A403" s="3" t="s">
        <v>404</v>
      </c>
      <c r="B403" s="2">
        <v>396.0</v>
      </c>
      <c r="C403" s="4">
        <f t="shared" si="2"/>
        <v>79</v>
      </c>
      <c r="D403" s="4">
        <f t="shared" si="3"/>
        <v>1</v>
      </c>
      <c r="E403" s="4">
        <f>IFERROR(__xludf.DUMMYFUNCTION("SPLIT(A403,"" "")"),83.0)</f>
        <v>83</v>
      </c>
      <c r="F403" s="4">
        <f>IFERROR(__xludf.DUMMYFUNCTION("""COMPUTED_VALUE"""),52.0)</f>
        <v>52</v>
      </c>
      <c r="G403" s="4">
        <f>IFERROR(__xludf.DUMMYFUNCTION("""COMPUTED_VALUE"""),51.0)</f>
        <v>51</v>
      </c>
      <c r="H403" s="4">
        <f>IFERROR(__xludf.DUMMYFUNCTION("""COMPUTED_VALUE"""),80.0)</f>
        <v>80</v>
      </c>
      <c r="I403" s="4">
        <f>IFERROR(__xludf.DUMMYFUNCTION("""COMPUTED_VALUE"""),14.0)</f>
        <v>14</v>
      </c>
      <c r="K403" s="4" t="str">
        <f>IF(K402,SUMOFUNMARKED(E402:I406,$K$6)*LASTCALLED($K$6),)</f>
        <v/>
      </c>
      <c r="L403" s="4" t="str">
        <f t="shared" ref="L403:DF403" si="162">IF(AND(L402,NOT(K402)),SUMOFUNMARKED($E402:$I406,$K$6:L$6)*LASTCALLED($K$6:L$6),)</f>
        <v/>
      </c>
      <c r="M403" s="4" t="str">
        <f t="shared" si="162"/>
        <v/>
      </c>
      <c r="N403" s="4" t="str">
        <f t="shared" si="162"/>
        <v/>
      </c>
      <c r="O403" s="4" t="str">
        <f t="shared" si="162"/>
        <v/>
      </c>
      <c r="P403" s="4" t="str">
        <f t="shared" si="162"/>
        <v/>
      </c>
      <c r="Q403" s="4" t="str">
        <f t="shared" si="162"/>
        <v/>
      </c>
      <c r="R403" s="4" t="str">
        <f t="shared" si="162"/>
        <v/>
      </c>
      <c r="S403" s="4" t="str">
        <f t="shared" si="162"/>
        <v/>
      </c>
      <c r="T403" s="4" t="str">
        <f t="shared" si="162"/>
        <v/>
      </c>
      <c r="U403" s="4" t="str">
        <f t="shared" si="162"/>
        <v/>
      </c>
      <c r="V403" s="4" t="str">
        <f t="shared" si="162"/>
        <v/>
      </c>
      <c r="W403" s="4" t="str">
        <f t="shared" si="162"/>
        <v/>
      </c>
      <c r="X403" s="4" t="str">
        <f t="shared" si="162"/>
        <v/>
      </c>
      <c r="Y403" s="4" t="str">
        <f t="shared" si="162"/>
        <v/>
      </c>
      <c r="Z403" s="4" t="str">
        <f t="shared" si="162"/>
        <v/>
      </c>
      <c r="AA403" s="4" t="str">
        <f t="shared" si="162"/>
        <v/>
      </c>
      <c r="AB403" s="4" t="str">
        <f t="shared" si="162"/>
        <v/>
      </c>
      <c r="AC403" s="4" t="str">
        <f t="shared" si="162"/>
        <v/>
      </c>
      <c r="AD403" s="4" t="str">
        <f t="shared" si="162"/>
        <v/>
      </c>
      <c r="AE403" s="4" t="str">
        <f t="shared" si="162"/>
        <v/>
      </c>
      <c r="AF403" s="4" t="str">
        <f t="shared" si="162"/>
        <v/>
      </c>
      <c r="AG403" s="4" t="str">
        <f t="shared" si="162"/>
        <v/>
      </c>
      <c r="AH403" s="4" t="str">
        <f t="shared" si="162"/>
        <v/>
      </c>
      <c r="AI403" s="4" t="str">
        <f t="shared" si="162"/>
        <v/>
      </c>
      <c r="AJ403" s="4" t="str">
        <f t="shared" si="162"/>
        <v/>
      </c>
      <c r="AK403" s="4" t="str">
        <f t="shared" si="162"/>
        <v/>
      </c>
      <c r="AL403" s="4" t="str">
        <f t="shared" si="162"/>
        <v/>
      </c>
      <c r="AM403" s="4" t="str">
        <f t="shared" si="162"/>
        <v/>
      </c>
      <c r="AN403" s="4" t="str">
        <f t="shared" si="162"/>
        <v/>
      </c>
      <c r="AO403" s="4" t="str">
        <f t="shared" si="162"/>
        <v/>
      </c>
      <c r="AP403" s="4" t="str">
        <f t="shared" si="162"/>
        <v/>
      </c>
      <c r="AQ403" s="4" t="str">
        <f t="shared" si="162"/>
        <v/>
      </c>
      <c r="AR403" s="4">
        <f t="shared" si="162"/>
        <v>55553</v>
      </c>
      <c r="AS403" s="4" t="str">
        <f t="shared" si="162"/>
        <v/>
      </c>
      <c r="AT403" s="4" t="str">
        <f t="shared" si="162"/>
        <v/>
      </c>
      <c r="AU403" s="4" t="str">
        <f t="shared" si="162"/>
        <v/>
      </c>
      <c r="AV403" s="4" t="str">
        <f t="shared" si="162"/>
        <v/>
      </c>
      <c r="AW403" s="4" t="str">
        <f t="shared" si="162"/>
        <v/>
      </c>
      <c r="AX403" s="4" t="str">
        <f t="shared" si="162"/>
        <v/>
      </c>
      <c r="AY403" s="4" t="str">
        <f t="shared" si="162"/>
        <v/>
      </c>
      <c r="AZ403" s="4" t="str">
        <f t="shared" si="162"/>
        <v/>
      </c>
      <c r="BA403" s="4" t="str">
        <f t="shared" si="162"/>
        <v/>
      </c>
      <c r="BB403" s="4" t="str">
        <f t="shared" si="162"/>
        <v/>
      </c>
      <c r="BC403" s="4" t="str">
        <f t="shared" si="162"/>
        <v/>
      </c>
      <c r="BD403" s="4" t="str">
        <f t="shared" si="162"/>
        <v/>
      </c>
      <c r="BE403" s="4" t="str">
        <f t="shared" si="162"/>
        <v/>
      </c>
      <c r="BF403" s="4" t="str">
        <f t="shared" si="162"/>
        <v/>
      </c>
      <c r="BG403" s="4" t="str">
        <f t="shared" si="162"/>
        <v/>
      </c>
      <c r="BH403" s="4" t="str">
        <f t="shared" si="162"/>
        <v/>
      </c>
      <c r="BI403" s="4" t="str">
        <f t="shared" si="162"/>
        <v/>
      </c>
      <c r="BJ403" s="4" t="str">
        <f t="shared" si="162"/>
        <v/>
      </c>
      <c r="BK403" s="4" t="str">
        <f t="shared" si="162"/>
        <v/>
      </c>
      <c r="BL403" s="4" t="str">
        <f t="shared" si="162"/>
        <v/>
      </c>
      <c r="BM403" s="4" t="str">
        <f t="shared" si="162"/>
        <v/>
      </c>
      <c r="BN403" s="4" t="str">
        <f t="shared" si="162"/>
        <v/>
      </c>
      <c r="BO403" s="4" t="str">
        <f t="shared" si="162"/>
        <v/>
      </c>
      <c r="BP403" s="4" t="str">
        <f t="shared" si="162"/>
        <v/>
      </c>
      <c r="BQ403" s="4" t="str">
        <f t="shared" si="162"/>
        <v/>
      </c>
      <c r="BR403" s="4" t="str">
        <f t="shared" si="162"/>
        <v/>
      </c>
      <c r="BS403" s="4" t="str">
        <f t="shared" si="162"/>
        <v/>
      </c>
      <c r="BT403" s="4" t="str">
        <f t="shared" si="162"/>
        <v/>
      </c>
      <c r="BU403" s="4" t="str">
        <f t="shared" si="162"/>
        <v/>
      </c>
      <c r="BV403" s="4" t="str">
        <f t="shared" si="162"/>
        <v/>
      </c>
      <c r="BW403" s="4" t="str">
        <f t="shared" si="162"/>
        <v/>
      </c>
      <c r="BX403" s="4" t="str">
        <f t="shared" si="162"/>
        <v/>
      </c>
      <c r="BY403" s="4" t="str">
        <f t="shared" si="162"/>
        <v/>
      </c>
      <c r="BZ403" s="4" t="str">
        <f t="shared" si="162"/>
        <v/>
      </c>
      <c r="CA403" s="4" t="str">
        <f t="shared" si="162"/>
        <v/>
      </c>
      <c r="CB403" s="4" t="str">
        <f t="shared" si="162"/>
        <v/>
      </c>
      <c r="CC403" s="4" t="str">
        <f t="shared" si="162"/>
        <v/>
      </c>
      <c r="CD403" s="4" t="str">
        <f t="shared" si="162"/>
        <v/>
      </c>
      <c r="CE403" s="4" t="str">
        <f t="shared" si="162"/>
        <v/>
      </c>
      <c r="CF403" s="4" t="str">
        <f t="shared" si="162"/>
        <v/>
      </c>
      <c r="CG403" s="4" t="str">
        <f t="shared" si="162"/>
        <v/>
      </c>
      <c r="CH403" s="4" t="str">
        <f t="shared" si="162"/>
        <v/>
      </c>
      <c r="CI403" s="4" t="str">
        <f t="shared" si="162"/>
        <v/>
      </c>
      <c r="CJ403" s="4" t="str">
        <f t="shared" si="162"/>
        <v/>
      </c>
      <c r="CK403" s="4" t="str">
        <f t="shared" si="162"/>
        <v/>
      </c>
      <c r="CL403" s="4" t="str">
        <f t="shared" si="162"/>
        <v/>
      </c>
      <c r="CM403" s="4" t="str">
        <f t="shared" si="162"/>
        <v/>
      </c>
      <c r="CN403" s="4" t="str">
        <f t="shared" si="162"/>
        <v/>
      </c>
      <c r="CO403" s="4" t="str">
        <f t="shared" si="162"/>
        <v/>
      </c>
      <c r="CP403" s="4" t="str">
        <f t="shared" si="162"/>
        <v/>
      </c>
      <c r="CQ403" s="4" t="str">
        <f t="shared" si="162"/>
        <v/>
      </c>
      <c r="CR403" s="4" t="str">
        <f t="shared" si="162"/>
        <v/>
      </c>
      <c r="CS403" s="4" t="str">
        <f t="shared" si="162"/>
        <v/>
      </c>
      <c r="CT403" s="4" t="str">
        <f t="shared" si="162"/>
        <v/>
      </c>
      <c r="CU403" s="4" t="str">
        <f t="shared" si="162"/>
        <v/>
      </c>
      <c r="CV403" s="4" t="str">
        <f t="shared" si="162"/>
        <v/>
      </c>
      <c r="CW403" s="4" t="str">
        <f t="shared" si="162"/>
        <v/>
      </c>
      <c r="CX403" s="4" t="str">
        <f t="shared" si="162"/>
        <v/>
      </c>
      <c r="CY403" s="4" t="str">
        <f t="shared" si="162"/>
        <v/>
      </c>
      <c r="CZ403" s="4" t="str">
        <f t="shared" si="162"/>
        <v/>
      </c>
      <c r="DA403" s="4" t="str">
        <f t="shared" si="162"/>
        <v/>
      </c>
      <c r="DB403" s="4" t="str">
        <f t="shared" si="162"/>
        <v/>
      </c>
      <c r="DC403" s="4" t="str">
        <f t="shared" si="162"/>
        <v/>
      </c>
      <c r="DD403" s="4" t="str">
        <f t="shared" si="162"/>
        <v/>
      </c>
      <c r="DE403" s="4" t="str">
        <f t="shared" si="162"/>
        <v/>
      </c>
      <c r="DF403" s="4" t="str">
        <f t="shared" si="162"/>
        <v/>
      </c>
    </row>
    <row r="404">
      <c r="A404" s="3" t="s">
        <v>405</v>
      </c>
      <c r="B404" s="2">
        <v>397.0</v>
      </c>
      <c r="C404" s="4">
        <f t="shared" si="2"/>
        <v>79</v>
      </c>
      <c r="D404" s="4">
        <f t="shared" si="3"/>
        <v>2</v>
      </c>
      <c r="E404" s="4">
        <f>IFERROR(__xludf.DUMMYFUNCTION("SPLIT(A404,"" "")"),32.0)</f>
        <v>32</v>
      </c>
      <c r="F404" s="4">
        <f>IFERROR(__xludf.DUMMYFUNCTION("""COMPUTED_VALUE"""),29.0)</f>
        <v>29</v>
      </c>
      <c r="G404" s="4">
        <f>IFERROR(__xludf.DUMMYFUNCTION("""COMPUTED_VALUE"""),67.0)</f>
        <v>67</v>
      </c>
      <c r="H404" s="4">
        <f>IFERROR(__xludf.DUMMYFUNCTION("""COMPUTED_VALUE"""),41.0)</f>
        <v>41</v>
      </c>
      <c r="I404" s="4">
        <f>IFERROR(__xludf.DUMMYFUNCTION("""COMPUTED_VALUE"""),74.0)</f>
        <v>74</v>
      </c>
      <c r="K404" s="6"/>
    </row>
    <row r="405">
      <c r="A405" s="3" t="s">
        <v>406</v>
      </c>
      <c r="B405" s="2">
        <v>398.0</v>
      </c>
      <c r="C405" s="4">
        <f t="shared" si="2"/>
        <v>79</v>
      </c>
      <c r="D405" s="4">
        <f t="shared" si="3"/>
        <v>3</v>
      </c>
      <c r="E405" s="4">
        <f>IFERROR(__xludf.DUMMYFUNCTION("SPLIT(A405,"" "")"),96.0)</f>
        <v>96</v>
      </c>
      <c r="F405" s="4">
        <f>IFERROR(__xludf.DUMMYFUNCTION("""COMPUTED_VALUE"""),62.0)</f>
        <v>62</v>
      </c>
      <c r="G405" s="4">
        <f>IFERROR(__xludf.DUMMYFUNCTION("""COMPUTED_VALUE"""),16.0)</f>
        <v>16</v>
      </c>
      <c r="H405" s="4">
        <f>IFERROR(__xludf.DUMMYFUNCTION("""COMPUTED_VALUE"""),15.0)</f>
        <v>15</v>
      </c>
      <c r="I405" s="4">
        <f>IFERROR(__xludf.DUMMYFUNCTION("""COMPUTED_VALUE"""),98.0)</f>
        <v>98</v>
      </c>
    </row>
    <row r="406">
      <c r="A406" s="3" t="s">
        <v>407</v>
      </c>
      <c r="B406" s="2">
        <v>399.0</v>
      </c>
      <c r="C406" s="4">
        <f t="shared" si="2"/>
        <v>79</v>
      </c>
      <c r="D406" s="4">
        <f t="shared" si="3"/>
        <v>4</v>
      </c>
      <c r="E406" s="4">
        <f>IFERROR(__xludf.DUMMYFUNCTION("SPLIT(A406,"" "")"),73.0)</f>
        <v>73</v>
      </c>
      <c r="F406" s="4">
        <f>IFERROR(__xludf.DUMMYFUNCTION("""COMPUTED_VALUE"""),45.0)</f>
        <v>45</v>
      </c>
      <c r="G406" s="4">
        <f>IFERROR(__xludf.DUMMYFUNCTION("""COMPUTED_VALUE"""),99.0)</f>
        <v>99</v>
      </c>
      <c r="H406" s="4">
        <f>IFERROR(__xludf.DUMMYFUNCTION("""COMPUTED_VALUE"""),48.0)</f>
        <v>48</v>
      </c>
      <c r="I406" s="4">
        <f>IFERROR(__xludf.DUMMYFUNCTION("""COMPUTED_VALUE"""),79.0)</f>
        <v>79</v>
      </c>
    </row>
    <row r="407">
      <c r="A407" s="3" t="s">
        <v>408</v>
      </c>
      <c r="B407" s="2">
        <v>400.0</v>
      </c>
      <c r="C407" s="4">
        <f t="shared" si="2"/>
        <v>80</v>
      </c>
      <c r="D407" s="4">
        <f t="shared" si="3"/>
        <v>0</v>
      </c>
      <c r="E407" s="4">
        <f>IFERROR(__xludf.DUMMYFUNCTION("SPLIT(A407,"" "")"),24.0)</f>
        <v>24</v>
      </c>
      <c r="F407" s="4">
        <f>IFERROR(__xludf.DUMMYFUNCTION("""COMPUTED_VALUE"""),9.0)</f>
        <v>9</v>
      </c>
      <c r="G407" s="4">
        <f>IFERROR(__xludf.DUMMYFUNCTION("""COMPUTED_VALUE"""),5.0)</f>
        <v>5</v>
      </c>
      <c r="H407" s="4">
        <f>IFERROR(__xludf.DUMMYFUNCTION("""COMPUTED_VALUE"""),38.0)</f>
        <v>38</v>
      </c>
      <c r="I407" s="4">
        <f>IFERROR(__xludf.DUMMYFUNCTION("""COMPUTED_VALUE"""),52.0)</f>
        <v>52</v>
      </c>
      <c r="K407" s="5" t="b">
        <f>BINGO(E407:I411,$K$6)</f>
        <v>0</v>
      </c>
      <c r="L407" s="5" t="b">
        <f t="shared" ref="L407:DF407" si="163">OR(K407, BINGO($E407:$I411,$K$6:L$6))</f>
        <v>0</v>
      </c>
      <c r="M407" s="5" t="b">
        <f t="shared" si="163"/>
        <v>0</v>
      </c>
      <c r="N407" s="5" t="b">
        <f t="shared" si="163"/>
        <v>0</v>
      </c>
      <c r="O407" s="5" t="b">
        <f t="shared" si="163"/>
        <v>0</v>
      </c>
      <c r="P407" s="5" t="b">
        <f t="shared" si="163"/>
        <v>0</v>
      </c>
      <c r="Q407" s="5" t="b">
        <f t="shared" si="163"/>
        <v>0</v>
      </c>
      <c r="R407" s="5" t="b">
        <f t="shared" si="163"/>
        <v>0</v>
      </c>
      <c r="S407" s="5" t="b">
        <f t="shared" si="163"/>
        <v>0</v>
      </c>
      <c r="T407" s="5" t="b">
        <f t="shared" si="163"/>
        <v>0</v>
      </c>
      <c r="U407" s="5" t="b">
        <f t="shared" si="163"/>
        <v>0</v>
      </c>
      <c r="V407" s="5" t="b">
        <f t="shared" si="163"/>
        <v>0</v>
      </c>
      <c r="W407" s="5" t="b">
        <f t="shared" si="163"/>
        <v>0</v>
      </c>
      <c r="X407" s="5" t="b">
        <f t="shared" si="163"/>
        <v>0</v>
      </c>
      <c r="Y407" s="5" t="b">
        <f t="shared" si="163"/>
        <v>0</v>
      </c>
      <c r="Z407" s="5" t="b">
        <f t="shared" si="163"/>
        <v>0</v>
      </c>
      <c r="AA407" s="5" t="b">
        <f t="shared" si="163"/>
        <v>0</v>
      </c>
      <c r="AB407" s="5" t="b">
        <f t="shared" si="163"/>
        <v>0</v>
      </c>
      <c r="AC407" s="5" t="b">
        <f t="shared" si="163"/>
        <v>0</v>
      </c>
      <c r="AD407" s="5" t="b">
        <f t="shared" si="163"/>
        <v>0</v>
      </c>
      <c r="AE407" s="5" t="b">
        <f t="shared" si="163"/>
        <v>0</v>
      </c>
      <c r="AF407" s="5" t="b">
        <f t="shared" si="163"/>
        <v>0</v>
      </c>
      <c r="AG407" s="5" t="b">
        <f t="shared" si="163"/>
        <v>0</v>
      </c>
      <c r="AH407" s="5" t="b">
        <f t="shared" si="163"/>
        <v>0</v>
      </c>
      <c r="AI407" s="5" t="b">
        <f t="shared" si="163"/>
        <v>0</v>
      </c>
      <c r="AJ407" s="5" t="b">
        <f t="shared" si="163"/>
        <v>0</v>
      </c>
      <c r="AK407" s="5" t="b">
        <f t="shared" si="163"/>
        <v>0</v>
      </c>
      <c r="AL407" s="5" t="b">
        <f t="shared" si="163"/>
        <v>0</v>
      </c>
      <c r="AM407" s="5" t="b">
        <f t="shared" si="163"/>
        <v>0</v>
      </c>
      <c r="AN407" s="5" t="b">
        <f t="shared" si="163"/>
        <v>0</v>
      </c>
      <c r="AO407" s="5" t="b">
        <f t="shared" si="163"/>
        <v>0</v>
      </c>
      <c r="AP407" s="5" t="b">
        <f t="shared" si="163"/>
        <v>0</v>
      </c>
      <c r="AQ407" s="5" t="b">
        <f t="shared" si="163"/>
        <v>0</v>
      </c>
      <c r="AR407" s="5" t="b">
        <f t="shared" si="163"/>
        <v>0</v>
      </c>
      <c r="AS407" s="5" t="b">
        <f t="shared" si="163"/>
        <v>0</v>
      </c>
      <c r="AT407" s="5" t="b">
        <f t="shared" si="163"/>
        <v>0</v>
      </c>
      <c r="AU407" s="5" t="b">
        <f t="shared" si="163"/>
        <v>0</v>
      </c>
      <c r="AV407" s="5" t="b">
        <f t="shared" si="163"/>
        <v>0</v>
      </c>
      <c r="AW407" s="5" t="b">
        <f t="shared" si="163"/>
        <v>0</v>
      </c>
      <c r="AX407" s="5" t="b">
        <f t="shared" si="163"/>
        <v>0</v>
      </c>
      <c r="AY407" s="5" t="b">
        <f t="shared" si="163"/>
        <v>0</v>
      </c>
      <c r="AZ407" s="5" t="b">
        <f t="shared" si="163"/>
        <v>0</v>
      </c>
      <c r="BA407" s="5" t="b">
        <f t="shared" si="163"/>
        <v>0</v>
      </c>
      <c r="BB407" s="5" t="b">
        <f t="shared" si="163"/>
        <v>0</v>
      </c>
      <c r="BC407" s="5" t="b">
        <f t="shared" si="163"/>
        <v>0</v>
      </c>
      <c r="BD407" s="5" t="b">
        <f t="shared" si="163"/>
        <v>0</v>
      </c>
      <c r="BE407" s="5" t="b">
        <f t="shared" si="163"/>
        <v>0</v>
      </c>
      <c r="BF407" s="5" t="b">
        <f t="shared" si="163"/>
        <v>0</v>
      </c>
      <c r="BG407" s="5" t="b">
        <f t="shared" si="163"/>
        <v>0</v>
      </c>
      <c r="BH407" s="5" t="b">
        <f t="shared" si="163"/>
        <v>0</v>
      </c>
      <c r="BI407" s="5" t="b">
        <f t="shared" si="163"/>
        <v>0</v>
      </c>
      <c r="BJ407" s="5" t="b">
        <f t="shared" si="163"/>
        <v>0</v>
      </c>
      <c r="BK407" s="5" t="b">
        <f t="shared" si="163"/>
        <v>0</v>
      </c>
      <c r="BL407" s="5" t="b">
        <f t="shared" si="163"/>
        <v>0</v>
      </c>
      <c r="BM407" s="5" t="b">
        <f t="shared" si="163"/>
        <v>0</v>
      </c>
      <c r="BN407" s="5" t="b">
        <f t="shared" si="163"/>
        <v>0</v>
      </c>
      <c r="BO407" s="5" t="b">
        <f t="shared" si="163"/>
        <v>0</v>
      </c>
      <c r="BP407" s="5" t="b">
        <f t="shared" si="163"/>
        <v>0</v>
      </c>
      <c r="BQ407" s="5" t="b">
        <f t="shared" si="163"/>
        <v>0</v>
      </c>
      <c r="BR407" s="5" t="b">
        <f t="shared" si="163"/>
        <v>0</v>
      </c>
      <c r="BS407" s="5" t="b">
        <f t="shared" si="163"/>
        <v>0</v>
      </c>
      <c r="BT407" s="5" t="b">
        <f t="shared" si="163"/>
        <v>0</v>
      </c>
      <c r="BU407" s="5" t="b">
        <f t="shared" si="163"/>
        <v>0</v>
      </c>
      <c r="BV407" s="5" t="b">
        <f t="shared" si="163"/>
        <v>0</v>
      </c>
      <c r="BW407" s="5" t="b">
        <f t="shared" si="163"/>
        <v>0</v>
      </c>
      <c r="BX407" s="5" t="b">
        <f t="shared" si="163"/>
        <v>0</v>
      </c>
      <c r="BY407" s="5" t="b">
        <f t="shared" si="163"/>
        <v>0</v>
      </c>
      <c r="BZ407" s="5" t="b">
        <f t="shared" si="163"/>
        <v>0</v>
      </c>
      <c r="CA407" s="5" t="b">
        <f t="shared" si="163"/>
        <v>1</v>
      </c>
      <c r="CB407" s="5" t="b">
        <f t="shared" si="163"/>
        <v>1</v>
      </c>
      <c r="CC407" s="5" t="b">
        <f t="shared" si="163"/>
        <v>1</v>
      </c>
      <c r="CD407" s="5" t="b">
        <f t="shared" si="163"/>
        <v>1</v>
      </c>
      <c r="CE407" s="5" t="b">
        <f t="shared" si="163"/>
        <v>1</v>
      </c>
      <c r="CF407" s="5" t="b">
        <f t="shared" si="163"/>
        <v>1</v>
      </c>
      <c r="CG407" s="5" t="b">
        <f t="shared" si="163"/>
        <v>1</v>
      </c>
      <c r="CH407" s="5" t="b">
        <f t="shared" si="163"/>
        <v>1</v>
      </c>
      <c r="CI407" s="5" t="b">
        <f t="shared" si="163"/>
        <v>1</v>
      </c>
      <c r="CJ407" s="5" t="b">
        <f t="shared" si="163"/>
        <v>1</v>
      </c>
      <c r="CK407" s="5" t="b">
        <f t="shared" si="163"/>
        <v>1</v>
      </c>
      <c r="CL407" s="5" t="b">
        <f t="shared" si="163"/>
        <v>1</v>
      </c>
      <c r="CM407" s="5" t="b">
        <f t="shared" si="163"/>
        <v>1</v>
      </c>
      <c r="CN407" s="5" t="b">
        <f t="shared" si="163"/>
        <v>1</v>
      </c>
      <c r="CO407" s="5" t="b">
        <f t="shared" si="163"/>
        <v>1</v>
      </c>
      <c r="CP407" s="5" t="b">
        <f t="shared" si="163"/>
        <v>1</v>
      </c>
      <c r="CQ407" s="5" t="b">
        <f t="shared" si="163"/>
        <v>1</v>
      </c>
      <c r="CR407" s="5" t="b">
        <f t="shared" si="163"/>
        <v>1</v>
      </c>
      <c r="CS407" s="5" t="b">
        <f t="shared" si="163"/>
        <v>1</v>
      </c>
      <c r="CT407" s="5" t="b">
        <f t="shared" si="163"/>
        <v>1</v>
      </c>
      <c r="CU407" s="5" t="b">
        <f t="shared" si="163"/>
        <v>1</v>
      </c>
      <c r="CV407" s="5" t="b">
        <f t="shared" si="163"/>
        <v>1</v>
      </c>
      <c r="CW407" s="5" t="b">
        <f t="shared" si="163"/>
        <v>1</v>
      </c>
      <c r="CX407" s="5" t="b">
        <f t="shared" si="163"/>
        <v>1</v>
      </c>
      <c r="CY407" s="5" t="b">
        <f t="shared" si="163"/>
        <v>1</v>
      </c>
      <c r="CZ407" s="5" t="b">
        <f t="shared" si="163"/>
        <v>1</v>
      </c>
      <c r="DA407" s="5" t="b">
        <f t="shared" si="163"/>
        <v>1</v>
      </c>
      <c r="DB407" s="5" t="b">
        <f t="shared" si="163"/>
        <v>1</v>
      </c>
      <c r="DC407" s="5" t="b">
        <f t="shared" si="163"/>
        <v>1</v>
      </c>
      <c r="DD407" s="5" t="b">
        <f t="shared" si="163"/>
        <v>1</v>
      </c>
      <c r="DE407" s="5" t="b">
        <f t="shared" si="163"/>
        <v>1</v>
      </c>
      <c r="DF407" s="5" t="b">
        <f t="shared" si="163"/>
        <v>1</v>
      </c>
    </row>
    <row r="408">
      <c r="A408" s="3" t="s">
        <v>409</v>
      </c>
      <c r="B408" s="2">
        <v>401.0</v>
      </c>
      <c r="C408" s="4">
        <f t="shared" si="2"/>
        <v>80</v>
      </c>
      <c r="D408" s="4">
        <f t="shared" si="3"/>
        <v>1</v>
      </c>
      <c r="E408" s="4">
        <f>IFERROR(__xludf.DUMMYFUNCTION("SPLIT(A408,"" "")"),32.0)</f>
        <v>32</v>
      </c>
      <c r="F408" s="4">
        <f>IFERROR(__xludf.DUMMYFUNCTION("""COMPUTED_VALUE"""),57.0)</f>
        <v>57</v>
      </c>
      <c r="G408" s="4">
        <f>IFERROR(__xludf.DUMMYFUNCTION("""COMPUTED_VALUE"""),87.0)</f>
        <v>87</v>
      </c>
      <c r="H408" s="4">
        <f>IFERROR(__xludf.DUMMYFUNCTION("""COMPUTED_VALUE"""),30.0)</f>
        <v>30</v>
      </c>
      <c r="I408" s="4">
        <f>IFERROR(__xludf.DUMMYFUNCTION("""COMPUTED_VALUE"""),90.0)</f>
        <v>90</v>
      </c>
      <c r="K408" s="4" t="str">
        <f>IF(K407,SUMOFUNMARKED(E407:I411,$K$6)*LASTCALLED($K$6),)</f>
        <v/>
      </c>
      <c r="L408" s="4" t="str">
        <f t="shared" ref="L408:DF408" si="164">IF(AND(L407,NOT(K407)),SUMOFUNMARKED($E407:$I411,$K$6:L$6)*LASTCALLED($K$6:L$6),)</f>
        <v/>
      </c>
      <c r="M408" s="4" t="str">
        <f t="shared" si="164"/>
        <v/>
      </c>
      <c r="N408" s="4" t="str">
        <f t="shared" si="164"/>
        <v/>
      </c>
      <c r="O408" s="4" t="str">
        <f t="shared" si="164"/>
        <v/>
      </c>
      <c r="P408" s="4" t="str">
        <f t="shared" si="164"/>
        <v/>
      </c>
      <c r="Q408" s="4" t="str">
        <f t="shared" si="164"/>
        <v/>
      </c>
      <c r="R408" s="4" t="str">
        <f t="shared" si="164"/>
        <v/>
      </c>
      <c r="S408" s="4" t="str">
        <f t="shared" si="164"/>
        <v/>
      </c>
      <c r="T408" s="4" t="str">
        <f t="shared" si="164"/>
        <v/>
      </c>
      <c r="U408" s="4" t="str">
        <f t="shared" si="164"/>
        <v/>
      </c>
      <c r="V408" s="4" t="str">
        <f t="shared" si="164"/>
        <v/>
      </c>
      <c r="W408" s="4" t="str">
        <f t="shared" si="164"/>
        <v/>
      </c>
      <c r="X408" s="4" t="str">
        <f t="shared" si="164"/>
        <v/>
      </c>
      <c r="Y408" s="4" t="str">
        <f t="shared" si="164"/>
        <v/>
      </c>
      <c r="Z408" s="4" t="str">
        <f t="shared" si="164"/>
        <v/>
      </c>
      <c r="AA408" s="4" t="str">
        <f t="shared" si="164"/>
        <v/>
      </c>
      <c r="AB408" s="4" t="str">
        <f t="shared" si="164"/>
        <v/>
      </c>
      <c r="AC408" s="4" t="str">
        <f t="shared" si="164"/>
        <v/>
      </c>
      <c r="AD408" s="4" t="str">
        <f t="shared" si="164"/>
        <v/>
      </c>
      <c r="AE408" s="4" t="str">
        <f t="shared" si="164"/>
        <v/>
      </c>
      <c r="AF408" s="4" t="str">
        <f t="shared" si="164"/>
        <v/>
      </c>
      <c r="AG408" s="4" t="str">
        <f t="shared" si="164"/>
        <v/>
      </c>
      <c r="AH408" s="4" t="str">
        <f t="shared" si="164"/>
        <v/>
      </c>
      <c r="AI408" s="4" t="str">
        <f t="shared" si="164"/>
        <v/>
      </c>
      <c r="AJ408" s="4" t="str">
        <f t="shared" si="164"/>
        <v/>
      </c>
      <c r="AK408" s="4" t="str">
        <f t="shared" si="164"/>
        <v/>
      </c>
      <c r="AL408" s="4" t="str">
        <f t="shared" si="164"/>
        <v/>
      </c>
      <c r="AM408" s="4" t="str">
        <f t="shared" si="164"/>
        <v/>
      </c>
      <c r="AN408" s="4" t="str">
        <f t="shared" si="164"/>
        <v/>
      </c>
      <c r="AO408" s="4" t="str">
        <f t="shared" si="164"/>
        <v/>
      </c>
      <c r="AP408" s="4" t="str">
        <f t="shared" si="164"/>
        <v/>
      </c>
      <c r="AQ408" s="4" t="str">
        <f t="shared" si="164"/>
        <v/>
      </c>
      <c r="AR408" s="4" t="str">
        <f t="shared" si="164"/>
        <v/>
      </c>
      <c r="AS408" s="4" t="str">
        <f t="shared" si="164"/>
        <v/>
      </c>
      <c r="AT408" s="4" t="str">
        <f t="shared" si="164"/>
        <v/>
      </c>
      <c r="AU408" s="4" t="str">
        <f t="shared" si="164"/>
        <v/>
      </c>
      <c r="AV408" s="4" t="str">
        <f t="shared" si="164"/>
        <v/>
      </c>
      <c r="AW408" s="4" t="str">
        <f t="shared" si="164"/>
        <v/>
      </c>
      <c r="AX408" s="4" t="str">
        <f t="shared" si="164"/>
        <v/>
      </c>
      <c r="AY408" s="4" t="str">
        <f t="shared" si="164"/>
        <v/>
      </c>
      <c r="AZ408" s="4" t="str">
        <f t="shared" si="164"/>
        <v/>
      </c>
      <c r="BA408" s="4" t="str">
        <f t="shared" si="164"/>
        <v/>
      </c>
      <c r="BB408" s="4" t="str">
        <f t="shared" si="164"/>
        <v/>
      </c>
      <c r="BC408" s="4" t="str">
        <f t="shared" si="164"/>
        <v/>
      </c>
      <c r="BD408" s="4" t="str">
        <f t="shared" si="164"/>
        <v/>
      </c>
      <c r="BE408" s="4" t="str">
        <f t="shared" si="164"/>
        <v/>
      </c>
      <c r="BF408" s="4" t="str">
        <f t="shared" si="164"/>
        <v/>
      </c>
      <c r="BG408" s="4" t="str">
        <f t="shared" si="164"/>
        <v/>
      </c>
      <c r="BH408" s="4" t="str">
        <f t="shared" si="164"/>
        <v/>
      </c>
      <c r="BI408" s="4" t="str">
        <f t="shared" si="164"/>
        <v/>
      </c>
      <c r="BJ408" s="4" t="str">
        <f t="shared" si="164"/>
        <v/>
      </c>
      <c r="BK408" s="4" t="str">
        <f t="shared" si="164"/>
        <v/>
      </c>
      <c r="BL408" s="4" t="str">
        <f t="shared" si="164"/>
        <v/>
      </c>
      <c r="BM408" s="4" t="str">
        <f t="shared" si="164"/>
        <v/>
      </c>
      <c r="BN408" s="4" t="str">
        <f t="shared" si="164"/>
        <v/>
      </c>
      <c r="BO408" s="4" t="str">
        <f t="shared" si="164"/>
        <v/>
      </c>
      <c r="BP408" s="4" t="str">
        <f t="shared" si="164"/>
        <v/>
      </c>
      <c r="BQ408" s="4" t="str">
        <f t="shared" si="164"/>
        <v/>
      </c>
      <c r="BR408" s="4" t="str">
        <f t="shared" si="164"/>
        <v/>
      </c>
      <c r="BS408" s="4" t="str">
        <f t="shared" si="164"/>
        <v/>
      </c>
      <c r="BT408" s="4" t="str">
        <f t="shared" si="164"/>
        <v/>
      </c>
      <c r="BU408" s="4" t="str">
        <f t="shared" si="164"/>
        <v/>
      </c>
      <c r="BV408" s="4" t="str">
        <f t="shared" si="164"/>
        <v/>
      </c>
      <c r="BW408" s="4" t="str">
        <f t="shared" si="164"/>
        <v/>
      </c>
      <c r="BX408" s="4" t="str">
        <f t="shared" si="164"/>
        <v/>
      </c>
      <c r="BY408" s="4" t="str">
        <f t="shared" si="164"/>
        <v/>
      </c>
      <c r="BZ408" s="4" t="str">
        <f t="shared" si="164"/>
        <v/>
      </c>
      <c r="CA408" s="4">
        <f t="shared" si="164"/>
        <v>18361</v>
      </c>
      <c r="CB408" s="4" t="str">
        <f t="shared" si="164"/>
        <v/>
      </c>
      <c r="CC408" s="4" t="str">
        <f t="shared" si="164"/>
        <v/>
      </c>
      <c r="CD408" s="4" t="str">
        <f t="shared" si="164"/>
        <v/>
      </c>
      <c r="CE408" s="4" t="str">
        <f t="shared" si="164"/>
        <v/>
      </c>
      <c r="CF408" s="4" t="str">
        <f t="shared" si="164"/>
        <v/>
      </c>
      <c r="CG408" s="4" t="str">
        <f t="shared" si="164"/>
        <v/>
      </c>
      <c r="CH408" s="4" t="str">
        <f t="shared" si="164"/>
        <v/>
      </c>
      <c r="CI408" s="4" t="str">
        <f t="shared" si="164"/>
        <v/>
      </c>
      <c r="CJ408" s="4" t="str">
        <f t="shared" si="164"/>
        <v/>
      </c>
      <c r="CK408" s="4" t="str">
        <f t="shared" si="164"/>
        <v/>
      </c>
      <c r="CL408" s="4" t="str">
        <f t="shared" si="164"/>
        <v/>
      </c>
      <c r="CM408" s="4" t="str">
        <f t="shared" si="164"/>
        <v/>
      </c>
      <c r="CN408" s="4" t="str">
        <f t="shared" si="164"/>
        <v/>
      </c>
      <c r="CO408" s="4" t="str">
        <f t="shared" si="164"/>
        <v/>
      </c>
      <c r="CP408" s="4" t="str">
        <f t="shared" si="164"/>
        <v/>
      </c>
      <c r="CQ408" s="4" t="str">
        <f t="shared" si="164"/>
        <v/>
      </c>
      <c r="CR408" s="4" t="str">
        <f t="shared" si="164"/>
        <v/>
      </c>
      <c r="CS408" s="4" t="str">
        <f t="shared" si="164"/>
        <v/>
      </c>
      <c r="CT408" s="4" t="str">
        <f t="shared" si="164"/>
        <v/>
      </c>
      <c r="CU408" s="4" t="str">
        <f t="shared" si="164"/>
        <v/>
      </c>
      <c r="CV408" s="4" t="str">
        <f t="shared" si="164"/>
        <v/>
      </c>
      <c r="CW408" s="4" t="str">
        <f t="shared" si="164"/>
        <v/>
      </c>
      <c r="CX408" s="4" t="str">
        <f t="shared" si="164"/>
        <v/>
      </c>
      <c r="CY408" s="4" t="str">
        <f t="shared" si="164"/>
        <v/>
      </c>
      <c r="CZ408" s="4" t="str">
        <f t="shared" si="164"/>
        <v/>
      </c>
      <c r="DA408" s="4" t="str">
        <f t="shared" si="164"/>
        <v/>
      </c>
      <c r="DB408" s="4" t="str">
        <f t="shared" si="164"/>
        <v/>
      </c>
      <c r="DC408" s="4" t="str">
        <f t="shared" si="164"/>
        <v/>
      </c>
      <c r="DD408" s="4" t="str">
        <f t="shared" si="164"/>
        <v/>
      </c>
      <c r="DE408" s="4" t="str">
        <f t="shared" si="164"/>
        <v/>
      </c>
      <c r="DF408" s="4" t="str">
        <f t="shared" si="164"/>
        <v/>
      </c>
    </row>
    <row r="409">
      <c r="A409" s="3" t="s">
        <v>410</v>
      </c>
      <c r="B409" s="2">
        <v>402.0</v>
      </c>
      <c r="C409" s="4">
        <f t="shared" si="2"/>
        <v>80</v>
      </c>
      <c r="D409" s="4">
        <f t="shared" si="3"/>
        <v>2</v>
      </c>
      <c r="E409" s="4">
        <f>IFERROR(__xludf.DUMMYFUNCTION("SPLIT(A409,"" "")"),7.0)</f>
        <v>7</v>
      </c>
      <c r="F409" s="4">
        <f>IFERROR(__xludf.DUMMYFUNCTION("""COMPUTED_VALUE"""),54.0)</f>
        <v>54</v>
      </c>
      <c r="G409" s="4">
        <f>IFERROR(__xludf.DUMMYFUNCTION("""COMPUTED_VALUE"""),39.0)</f>
        <v>39</v>
      </c>
      <c r="H409" s="4">
        <f>IFERROR(__xludf.DUMMYFUNCTION("""COMPUTED_VALUE"""),43.0)</f>
        <v>43</v>
      </c>
      <c r="I409" s="4">
        <f>IFERROR(__xludf.DUMMYFUNCTION("""COMPUTED_VALUE"""),14.0)</f>
        <v>14</v>
      </c>
      <c r="K409" s="6"/>
    </row>
    <row r="410">
      <c r="A410" s="3" t="s">
        <v>411</v>
      </c>
      <c r="B410" s="2">
        <v>403.0</v>
      </c>
      <c r="C410" s="4">
        <f t="shared" si="2"/>
        <v>80</v>
      </c>
      <c r="D410" s="4">
        <f t="shared" si="3"/>
        <v>3</v>
      </c>
      <c r="E410" s="4">
        <f>IFERROR(__xludf.DUMMYFUNCTION("SPLIT(A410,"" "")"),31.0)</f>
        <v>31</v>
      </c>
      <c r="F410" s="4">
        <f>IFERROR(__xludf.DUMMYFUNCTION("""COMPUTED_VALUE"""),76.0)</f>
        <v>76</v>
      </c>
      <c r="G410" s="4">
        <f>IFERROR(__xludf.DUMMYFUNCTION("""COMPUTED_VALUE"""),96.0)</f>
        <v>96</v>
      </c>
      <c r="H410" s="4">
        <f>IFERROR(__xludf.DUMMYFUNCTION("""COMPUTED_VALUE"""),65.0)</f>
        <v>65</v>
      </c>
      <c r="I410" s="4">
        <f>IFERROR(__xludf.DUMMYFUNCTION("""COMPUTED_VALUE"""),0.0)</f>
        <v>0</v>
      </c>
    </row>
    <row r="411">
      <c r="A411" s="3" t="s">
        <v>412</v>
      </c>
      <c r="B411" s="2">
        <v>404.0</v>
      </c>
      <c r="C411" s="4">
        <f t="shared" si="2"/>
        <v>80</v>
      </c>
      <c r="D411" s="4">
        <f t="shared" si="3"/>
        <v>4</v>
      </c>
      <c r="E411" s="4">
        <f>IFERROR(__xludf.DUMMYFUNCTION("SPLIT(A411,"" "")"),51.0)</f>
        <v>51</v>
      </c>
      <c r="F411" s="4">
        <f>IFERROR(__xludf.DUMMYFUNCTION("""COMPUTED_VALUE"""),99.0)</f>
        <v>99</v>
      </c>
      <c r="G411" s="4">
        <f>IFERROR(__xludf.DUMMYFUNCTION("""COMPUTED_VALUE"""),20.0)</f>
        <v>20</v>
      </c>
      <c r="H411" s="4">
        <f>IFERROR(__xludf.DUMMYFUNCTION("""COMPUTED_VALUE"""),61.0)</f>
        <v>61</v>
      </c>
      <c r="I411" s="4">
        <f>IFERROR(__xludf.DUMMYFUNCTION("""COMPUTED_VALUE"""),92.0)</f>
        <v>92</v>
      </c>
    </row>
    <row r="412">
      <c r="A412" s="3" t="s">
        <v>413</v>
      </c>
      <c r="B412" s="2">
        <v>405.0</v>
      </c>
      <c r="C412" s="4">
        <f t="shared" si="2"/>
        <v>81</v>
      </c>
      <c r="D412" s="4">
        <f t="shared" si="3"/>
        <v>0</v>
      </c>
      <c r="E412" s="4">
        <f>IFERROR(__xludf.DUMMYFUNCTION("SPLIT(A412,"" "")"),19.0)</f>
        <v>19</v>
      </c>
      <c r="F412" s="4">
        <f>IFERROR(__xludf.DUMMYFUNCTION("""COMPUTED_VALUE"""),37.0)</f>
        <v>37</v>
      </c>
      <c r="G412" s="4">
        <f>IFERROR(__xludf.DUMMYFUNCTION("""COMPUTED_VALUE"""),39.0)</f>
        <v>39</v>
      </c>
      <c r="H412" s="4">
        <f>IFERROR(__xludf.DUMMYFUNCTION("""COMPUTED_VALUE"""),15.0)</f>
        <v>15</v>
      </c>
      <c r="I412" s="4">
        <f>IFERROR(__xludf.DUMMYFUNCTION("""COMPUTED_VALUE"""),86.0)</f>
        <v>86</v>
      </c>
      <c r="K412" s="5" t="b">
        <f>BINGO(E412:I416,$K$6)</f>
        <v>0</v>
      </c>
      <c r="L412" s="5" t="b">
        <f t="shared" ref="L412:DF412" si="165">OR(K412, BINGO($E412:$I416,$K$6:L$6))</f>
        <v>0</v>
      </c>
      <c r="M412" s="5" t="b">
        <f t="shared" si="165"/>
        <v>0</v>
      </c>
      <c r="N412" s="5" t="b">
        <f t="shared" si="165"/>
        <v>0</v>
      </c>
      <c r="O412" s="5" t="b">
        <f t="shared" si="165"/>
        <v>0</v>
      </c>
      <c r="P412" s="5" t="b">
        <f t="shared" si="165"/>
        <v>0</v>
      </c>
      <c r="Q412" s="5" t="b">
        <f t="shared" si="165"/>
        <v>0</v>
      </c>
      <c r="R412" s="5" t="b">
        <f t="shared" si="165"/>
        <v>0</v>
      </c>
      <c r="S412" s="5" t="b">
        <f t="shared" si="165"/>
        <v>0</v>
      </c>
      <c r="T412" s="5" t="b">
        <f t="shared" si="165"/>
        <v>0</v>
      </c>
      <c r="U412" s="5" t="b">
        <f t="shared" si="165"/>
        <v>0</v>
      </c>
      <c r="V412" s="5" t="b">
        <f t="shared" si="165"/>
        <v>0</v>
      </c>
      <c r="W412" s="5" t="b">
        <f t="shared" si="165"/>
        <v>0</v>
      </c>
      <c r="X412" s="5" t="b">
        <f t="shared" si="165"/>
        <v>0</v>
      </c>
      <c r="Y412" s="5" t="b">
        <f t="shared" si="165"/>
        <v>0</v>
      </c>
      <c r="Z412" s="5" t="b">
        <f t="shared" si="165"/>
        <v>0</v>
      </c>
      <c r="AA412" s="5" t="b">
        <f t="shared" si="165"/>
        <v>0</v>
      </c>
      <c r="AB412" s="5" t="b">
        <f t="shared" si="165"/>
        <v>0</v>
      </c>
      <c r="AC412" s="5" t="b">
        <f t="shared" si="165"/>
        <v>0</v>
      </c>
      <c r="AD412" s="5" t="b">
        <f t="shared" si="165"/>
        <v>0</v>
      </c>
      <c r="AE412" s="5" t="b">
        <f t="shared" si="165"/>
        <v>0</v>
      </c>
      <c r="AF412" s="5" t="b">
        <f t="shared" si="165"/>
        <v>0</v>
      </c>
      <c r="AG412" s="5" t="b">
        <f t="shared" si="165"/>
        <v>0</v>
      </c>
      <c r="AH412" s="5" t="b">
        <f t="shared" si="165"/>
        <v>0</v>
      </c>
      <c r="AI412" s="5" t="b">
        <f t="shared" si="165"/>
        <v>0</v>
      </c>
      <c r="AJ412" s="5" t="b">
        <f t="shared" si="165"/>
        <v>0</v>
      </c>
      <c r="AK412" s="5" t="b">
        <f t="shared" si="165"/>
        <v>0</v>
      </c>
      <c r="AL412" s="5" t="b">
        <f t="shared" si="165"/>
        <v>0</v>
      </c>
      <c r="AM412" s="5" t="b">
        <f t="shared" si="165"/>
        <v>0</v>
      </c>
      <c r="AN412" s="5" t="b">
        <f t="shared" si="165"/>
        <v>0</v>
      </c>
      <c r="AO412" s="5" t="b">
        <f t="shared" si="165"/>
        <v>0</v>
      </c>
      <c r="AP412" s="5" t="b">
        <f t="shared" si="165"/>
        <v>0</v>
      </c>
      <c r="AQ412" s="5" t="b">
        <f t="shared" si="165"/>
        <v>0</v>
      </c>
      <c r="AR412" s="5" t="b">
        <f t="shared" si="165"/>
        <v>0</v>
      </c>
      <c r="AS412" s="5" t="b">
        <f t="shared" si="165"/>
        <v>0</v>
      </c>
      <c r="AT412" s="5" t="b">
        <f t="shared" si="165"/>
        <v>0</v>
      </c>
      <c r="AU412" s="5" t="b">
        <f t="shared" si="165"/>
        <v>0</v>
      </c>
      <c r="AV412" s="5" t="b">
        <f t="shared" si="165"/>
        <v>0</v>
      </c>
      <c r="AW412" s="5" t="b">
        <f t="shared" si="165"/>
        <v>0</v>
      </c>
      <c r="AX412" s="5" t="b">
        <f t="shared" si="165"/>
        <v>0</v>
      </c>
      <c r="AY412" s="5" t="b">
        <f t="shared" si="165"/>
        <v>0</v>
      </c>
      <c r="AZ412" s="5" t="b">
        <f t="shared" si="165"/>
        <v>1</v>
      </c>
      <c r="BA412" s="5" t="b">
        <f t="shared" si="165"/>
        <v>1</v>
      </c>
      <c r="BB412" s="5" t="b">
        <f t="shared" si="165"/>
        <v>1</v>
      </c>
      <c r="BC412" s="5" t="b">
        <f t="shared" si="165"/>
        <v>1</v>
      </c>
      <c r="BD412" s="5" t="b">
        <f t="shared" si="165"/>
        <v>1</v>
      </c>
      <c r="BE412" s="5" t="b">
        <f t="shared" si="165"/>
        <v>1</v>
      </c>
      <c r="BF412" s="5" t="b">
        <f t="shared" si="165"/>
        <v>1</v>
      </c>
      <c r="BG412" s="5" t="b">
        <f t="shared" si="165"/>
        <v>1</v>
      </c>
      <c r="BH412" s="5" t="b">
        <f t="shared" si="165"/>
        <v>1</v>
      </c>
      <c r="BI412" s="5" t="b">
        <f t="shared" si="165"/>
        <v>1</v>
      </c>
      <c r="BJ412" s="5" t="b">
        <f t="shared" si="165"/>
        <v>1</v>
      </c>
      <c r="BK412" s="5" t="b">
        <f t="shared" si="165"/>
        <v>1</v>
      </c>
      <c r="BL412" s="5" t="b">
        <f t="shared" si="165"/>
        <v>1</v>
      </c>
      <c r="BM412" s="5" t="b">
        <f t="shared" si="165"/>
        <v>1</v>
      </c>
      <c r="BN412" s="5" t="b">
        <f t="shared" si="165"/>
        <v>1</v>
      </c>
      <c r="BO412" s="5" t="b">
        <f t="shared" si="165"/>
        <v>1</v>
      </c>
      <c r="BP412" s="5" t="b">
        <f t="shared" si="165"/>
        <v>1</v>
      </c>
      <c r="BQ412" s="5" t="b">
        <f t="shared" si="165"/>
        <v>1</v>
      </c>
      <c r="BR412" s="5" t="b">
        <f t="shared" si="165"/>
        <v>1</v>
      </c>
      <c r="BS412" s="5" t="b">
        <f t="shared" si="165"/>
        <v>1</v>
      </c>
      <c r="BT412" s="5" t="b">
        <f t="shared" si="165"/>
        <v>1</v>
      </c>
      <c r="BU412" s="5" t="b">
        <f t="shared" si="165"/>
        <v>1</v>
      </c>
      <c r="BV412" s="5" t="b">
        <f t="shared" si="165"/>
        <v>1</v>
      </c>
      <c r="BW412" s="5" t="b">
        <f t="shared" si="165"/>
        <v>1</v>
      </c>
      <c r="BX412" s="5" t="b">
        <f t="shared" si="165"/>
        <v>1</v>
      </c>
      <c r="BY412" s="5" t="b">
        <f t="shared" si="165"/>
        <v>1</v>
      </c>
      <c r="BZ412" s="5" t="b">
        <f t="shared" si="165"/>
        <v>1</v>
      </c>
      <c r="CA412" s="5" t="b">
        <f t="shared" si="165"/>
        <v>1</v>
      </c>
      <c r="CB412" s="5" t="b">
        <f t="shared" si="165"/>
        <v>1</v>
      </c>
      <c r="CC412" s="5" t="b">
        <f t="shared" si="165"/>
        <v>1</v>
      </c>
      <c r="CD412" s="5" t="b">
        <f t="shared" si="165"/>
        <v>1</v>
      </c>
      <c r="CE412" s="5" t="b">
        <f t="shared" si="165"/>
        <v>1</v>
      </c>
      <c r="CF412" s="5" t="b">
        <f t="shared" si="165"/>
        <v>1</v>
      </c>
      <c r="CG412" s="5" t="b">
        <f t="shared" si="165"/>
        <v>1</v>
      </c>
      <c r="CH412" s="5" t="b">
        <f t="shared" si="165"/>
        <v>1</v>
      </c>
      <c r="CI412" s="5" t="b">
        <f t="shared" si="165"/>
        <v>1</v>
      </c>
      <c r="CJ412" s="5" t="b">
        <f t="shared" si="165"/>
        <v>1</v>
      </c>
      <c r="CK412" s="5" t="b">
        <f t="shared" si="165"/>
        <v>1</v>
      </c>
      <c r="CL412" s="5" t="b">
        <f t="shared" si="165"/>
        <v>1</v>
      </c>
      <c r="CM412" s="5" t="b">
        <f t="shared" si="165"/>
        <v>1</v>
      </c>
      <c r="CN412" s="5" t="b">
        <f t="shared" si="165"/>
        <v>1</v>
      </c>
      <c r="CO412" s="5" t="b">
        <f t="shared" si="165"/>
        <v>1</v>
      </c>
      <c r="CP412" s="5" t="b">
        <f t="shared" si="165"/>
        <v>1</v>
      </c>
      <c r="CQ412" s="5" t="b">
        <f t="shared" si="165"/>
        <v>1</v>
      </c>
      <c r="CR412" s="5" t="b">
        <f t="shared" si="165"/>
        <v>1</v>
      </c>
      <c r="CS412" s="5" t="b">
        <f t="shared" si="165"/>
        <v>1</v>
      </c>
      <c r="CT412" s="5" t="b">
        <f t="shared" si="165"/>
        <v>1</v>
      </c>
      <c r="CU412" s="5" t="b">
        <f t="shared" si="165"/>
        <v>1</v>
      </c>
      <c r="CV412" s="5" t="b">
        <f t="shared" si="165"/>
        <v>1</v>
      </c>
      <c r="CW412" s="5" t="b">
        <f t="shared" si="165"/>
        <v>1</v>
      </c>
      <c r="CX412" s="5" t="b">
        <f t="shared" si="165"/>
        <v>1</v>
      </c>
      <c r="CY412" s="5" t="b">
        <f t="shared" si="165"/>
        <v>1</v>
      </c>
      <c r="CZ412" s="5" t="b">
        <f t="shared" si="165"/>
        <v>1</v>
      </c>
      <c r="DA412" s="5" t="b">
        <f t="shared" si="165"/>
        <v>1</v>
      </c>
      <c r="DB412" s="5" t="b">
        <f t="shared" si="165"/>
        <v>1</v>
      </c>
      <c r="DC412" s="5" t="b">
        <f t="shared" si="165"/>
        <v>1</v>
      </c>
      <c r="DD412" s="5" t="b">
        <f t="shared" si="165"/>
        <v>1</v>
      </c>
      <c r="DE412" s="5" t="b">
        <f t="shared" si="165"/>
        <v>1</v>
      </c>
      <c r="DF412" s="5" t="b">
        <f t="shared" si="165"/>
        <v>1</v>
      </c>
    </row>
    <row r="413">
      <c r="A413" s="3" t="s">
        <v>414</v>
      </c>
      <c r="B413" s="2">
        <v>406.0</v>
      </c>
      <c r="C413" s="4">
        <f t="shared" si="2"/>
        <v>81</v>
      </c>
      <c r="D413" s="4">
        <f t="shared" si="3"/>
        <v>1</v>
      </c>
      <c r="E413" s="4">
        <f>IFERROR(__xludf.DUMMYFUNCTION("SPLIT(A413,"" "")"),53.0)</f>
        <v>53</v>
      </c>
      <c r="F413" s="4">
        <f>IFERROR(__xludf.DUMMYFUNCTION("""COMPUTED_VALUE"""),32.0)</f>
        <v>32</v>
      </c>
      <c r="G413" s="4">
        <f>IFERROR(__xludf.DUMMYFUNCTION("""COMPUTED_VALUE"""),42.0)</f>
        <v>42</v>
      </c>
      <c r="H413" s="4">
        <f>IFERROR(__xludf.DUMMYFUNCTION("""COMPUTED_VALUE"""),57.0)</f>
        <v>57</v>
      </c>
      <c r="I413" s="4">
        <f>IFERROR(__xludf.DUMMYFUNCTION("""COMPUTED_VALUE"""),70.0)</f>
        <v>70</v>
      </c>
      <c r="K413" s="4" t="str">
        <f>IF(K412,SUMOFUNMARKED(E412:I416,$K$6)*LASTCALLED($K$6),)</f>
        <v/>
      </c>
      <c r="L413" s="4" t="str">
        <f t="shared" ref="L413:DF413" si="166">IF(AND(L412,NOT(K412)),SUMOFUNMARKED($E412:$I416,$K$6:L$6)*LASTCALLED($K$6:L$6),)</f>
        <v/>
      </c>
      <c r="M413" s="4" t="str">
        <f t="shared" si="166"/>
        <v/>
      </c>
      <c r="N413" s="4" t="str">
        <f t="shared" si="166"/>
        <v/>
      </c>
      <c r="O413" s="4" t="str">
        <f t="shared" si="166"/>
        <v/>
      </c>
      <c r="P413" s="4" t="str">
        <f t="shared" si="166"/>
        <v/>
      </c>
      <c r="Q413" s="4" t="str">
        <f t="shared" si="166"/>
        <v/>
      </c>
      <c r="R413" s="4" t="str">
        <f t="shared" si="166"/>
        <v/>
      </c>
      <c r="S413" s="4" t="str">
        <f t="shared" si="166"/>
        <v/>
      </c>
      <c r="T413" s="4" t="str">
        <f t="shared" si="166"/>
        <v/>
      </c>
      <c r="U413" s="4" t="str">
        <f t="shared" si="166"/>
        <v/>
      </c>
      <c r="V413" s="4" t="str">
        <f t="shared" si="166"/>
        <v/>
      </c>
      <c r="W413" s="4" t="str">
        <f t="shared" si="166"/>
        <v/>
      </c>
      <c r="X413" s="4" t="str">
        <f t="shared" si="166"/>
        <v/>
      </c>
      <c r="Y413" s="4" t="str">
        <f t="shared" si="166"/>
        <v/>
      </c>
      <c r="Z413" s="4" t="str">
        <f t="shared" si="166"/>
        <v/>
      </c>
      <c r="AA413" s="4" t="str">
        <f t="shared" si="166"/>
        <v/>
      </c>
      <c r="AB413" s="4" t="str">
        <f t="shared" si="166"/>
        <v/>
      </c>
      <c r="AC413" s="4" t="str">
        <f t="shared" si="166"/>
        <v/>
      </c>
      <c r="AD413" s="4" t="str">
        <f t="shared" si="166"/>
        <v/>
      </c>
      <c r="AE413" s="4" t="str">
        <f t="shared" si="166"/>
        <v/>
      </c>
      <c r="AF413" s="4" t="str">
        <f t="shared" si="166"/>
        <v/>
      </c>
      <c r="AG413" s="4" t="str">
        <f t="shared" si="166"/>
        <v/>
      </c>
      <c r="AH413" s="4" t="str">
        <f t="shared" si="166"/>
        <v/>
      </c>
      <c r="AI413" s="4" t="str">
        <f t="shared" si="166"/>
        <v/>
      </c>
      <c r="AJ413" s="4" t="str">
        <f t="shared" si="166"/>
        <v/>
      </c>
      <c r="AK413" s="4" t="str">
        <f t="shared" si="166"/>
        <v/>
      </c>
      <c r="AL413" s="4" t="str">
        <f t="shared" si="166"/>
        <v/>
      </c>
      <c r="AM413" s="4" t="str">
        <f t="shared" si="166"/>
        <v/>
      </c>
      <c r="AN413" s="4" t="str">
        <f t="shared" si="166"/>
        <v/>
      </c>
      <c r="AO413" s="4" t="str">
        <f t="shared" si="166"/>
        <v/>
      </c>
      <c r="AP413" s="4" t="str">
        <f t="shared" si="166"/>
        <v/>
      </c>
      <c r="AQ413" s="4" t="str">
        <f t="shared" si="166"/>
        <v/>
      </c>
      <c r="AR413" s="4" t="str">
        <f t="shared" si="166"/>
        <v/>
      </c>
      <c r="AS413" s="4" t="str">
        <f t="shared" si="166"/>
        <v/>
      </c>
      <c r="AT413" s="4" t="str">
        <f t="shared" si="166"/>
        <v/>
      </c>
      <c r="AU413" s="4" t="str">
        <f t="shared" si="166"/>
        <v/>
      </c>
      <c r="AV413" s="4" t="str">
        <f t="shared" si="166"/>
        <v/>
      </c>
      <c r="AW413" s="4" t="str">
        <f t="shared" si="166"/>
        <v/>
      </c>
      <c r="AX413" s="4" t="str">
        <f t="shared" si="166"/>
        <v/>
      </c>
      <c r="AY413" s="4" t="str">
        <f t="shared" si="166"/>
        <v/>
      </c>
      <c r="AZ413" s="4">
        <f t="shared" si="166"/>
        <v>4011</v>
      </c>
      <c r="BA413" s="4" t="str">
        <f t="shared" si="166"/>
        <v/>
      </c>
      <c r="BB413" s="4" t="str">
        <f t="shared" si="166"/>
        <v/>
      </c>
      <c r="BC413" s="4" t="str">
        <f t="shared" si="166"/>
        <v/>
      </c>
      <c r="BD413" s="4" t="str">
        <f t="shared" si="166"/>
        <v/>
      </c>
      <c r="BE413" s="4" t="str">
        <f t="shared" si="166"/>
        <v/>
      </c>
      <c r="BF413" s="4" t="str">
        <f t="shared" si="166"/>
        <v/>
      </c>
      <c r="BG413" s="4" t="str">
        <f t="shared" si="166"/>
        <v/>
      </c>
      <c r="BH413" s="4" t="str">
        <f t="shared" si="166"/>
        <v/>
      </c>
      <c r="BI413" s="4" t="str">
        <f t="shared" si="166"/>
        <v/>
      </c>
      <c r="BJ413" s="4" t="str">
        <f t="shared" si="166"/>
        <v/>
      </c>
      <c r="BK413" s="4" t="str">
        <f t="shared" si="166"/>
        <v/>
      </c>
      <c r="BL413" s="4" t="str">
        <f t="shared" si="166"/>
        <v/>
      </c>
      <c r="BM413" s="4" t="str">
        <f t="shared" si="166"/>
        <v/>
      </c>
      <c r="BN413" s="4" t="str">
        <f t="shared" si="166"/>
        <v/>
      </c>
      <c r="BO413" s="4" t="str">
        <f t="shared" si="166"/>
        <v/>
      </c>
      <c r="BP413" s="4" t="str">
        <f t="shared" si="166"/>
        <v/>
      </c>
      <c r="BQ413" s="4" t="str">
        <f t="shared" si="166"/>
        <v/>
      </c>
      <c r="BR413" s="4" t="str">
        <f t="shared" si="166"/>
        <v/>
      </c>
      <c r="BS413" s="4" t="str">
        <f t="shared" si="166"/>
        <v/>
      </c>
      <c r="BT413" s="4" t="str">
        <f t="shared" si="166"/>
        <v/>
      </c>
      <c r="BU413" s="4" t="str">
        <f t="shared" si="166"/>
        <v/>
      </c>
      <c r="BV413" s="4" t="str">
        <f t="shared" si="166"/>
        <v/>
      </c>
      <c r="BW413" s="4" t="str">
        <f t="shared" si="166"/>
        <v/>
      </c>
      <c r="BX413" s="4" t="str">
        <f t="shared" si="166"/>
        <v/>
      </c>
      <c r="BY413" s="4" t="str">
        <f t="shared" si="166"/>
        <v/>
      </c>
      <c r="BZ413" s="4" t="str">
        <f t="shared" si="166"/>
        <v/>
      </c>
      <c r="CA413" s="4" t="str">
        <f t="shared" si="166"/>
        <v/>
      </c>
      <c r="CB413" s="4" t="str">
        <f t="shared" si="166"/>
        <v/>
      </c>
      <c r="CC413" s="4" t="str">
        <f t="shared" si="166"/>
        <v/>
      </c>
      <c r="CD413" s="4" t="str">
        <f t="shared" si="166"/>
        <v/>
      </c>
      <c r="CE413" s="4" t="str">
        <f t="shared" si="166"/>
        <v/>
      </c>
      <c r="CF413" s="4" t="str">
        <f t="shared" si="166"/>
        <v/>
      </c>
      <c r="CG413" s="4" t="str">
        <f t="shared" si="166"/>
        <v/>
      </c>
      <c r="CH413" s="4" t="str">
        <f t="shared" si="166"/>
        <v/>
      </c>
      <c r="CI413" s="4" t="str">
        <f t="shared" si="166"/>
        <v/>
      </c>
      <c r="CJ413" s="4" t="str">
        <f t="shared" si="166"/>
        <v/>
      </c>
      <c r="CK413" s="4" t="str">
        <f t="shared" si="166"/>
        <v/>
      </c>
      <c r="CL413" s="4" t="str">
        <f t="shared" si="166"/>
        <v/>
      </c>
      <c r="CM413" s="4" t="str">
        <f t="shared" si="166"/>
        <v/>
      </c>
      <c r="CN413" s="4" t="str">
        <f t="shared" si="166"/>
        <v/>
      </c>
      <c r="CO413" s="4" t="str">
        <f t="shared" si="166"/>
        <v/>
      </c>
      <c r="CP413" s="4" t="str">
        <f t="shared" si="166"/>
        <v/>
      </c>
      <c r="CQ413" s="4" t="str">
        <f t="shared" si="166"/>
        <v/>
      </c>
      <c r="CR413" s="4" t="str">
        <f t="shared" si="166"/>
        <v/>
      </c>
      <c r="CS413" s="4" t="str">
        <f t="shared" si="166"/>
        <v/>
      </c>
      <c r="CT413" s="4" t="str">
        <f t="shared" si="166"/>
        <v/>
      </c>
      <c r="CU413" s="4" t="str">
        <f t="shared" si="166"/>
        <v/>
      </c>
      <c r="CV413" s="4" t="str">
        <f t="shared" si="166"/>
        <v/>
      </c>
      <c r="CW413" s="4" t="str">
        <f t="shared" si="166"/>
        <v/>
      </c>
      <c r="CX413" s="4" t="str">
        <f t="shared" si="166"/>
        <v/>
      </c>
      <c r="CY413" s="4" t="str">
        <f t="shared" si="166"/>
        <v/>
      </c>
      <c r="CZ413" s="4" t="str">
        <f t="shared" si="166"/>
        <v/>
      </c>
      <c r="DA413" s="4" t="str">
        <f t="shared" si="166"/>
        <v/>
      </c>
      <c r="DB413" s="4" t="str">
        <f t="shared" si="166"/>
        <v/>
      </c>
      <c r="DC413" s="4" t="str">
        <f t="shared" si="166"/>
        <v/>
      </c>
      <c r="DD413" s="4" t="str">
        <f t="shared" si="166"/>
        <v/>
      </c>
      <c r="DE413" s="4" t="str">
        <f t="shared" si="166"/>
        <v/>
      </c>
      <c r="DF413" s="4" t="str">
        <f t="shared" si="166"/>
        <v/>
      </c>
    </row>
    <row r="414">
      <c r="A414" s="3" t="s">
        <v>415</v>
      </c>
      <c r="B414" s="2">
        <v>407.0</v>
      </c>
      <c r="C414" s="4">
        <f t="shared" si="2"/>
        <v>81</v>
      </c>
      <c r="D414" s="4">
        <f t="shared" si="3"/>
        <v>2</v>
      </c>
      <c r="E414" s="4">
        <f>IFERROR(__xludf.DUMMYFUNCTION("SPLIT(A414,"" "")"),9.0)</f>
        <v>9</v>
      </c>
      <c r="F414" s="4">
        <f>IFERROR(__xludf.DUMMYFUNCTION("""COMPUTED_VALUE"""),26.0)</f>
        <v>26</v>
      </c>
      <c r="G414" s="4">
        <f>IFERROR(__xludf.DUMMYFUNCTION("""COMPUTED_VALUE"""),84.0)</f>
        <v>84</v>
      </c>
      <c r="H414" s="4">
        <f>IFERROR(__xludf.DUMMYFUNCTION("""COMPUTED_VALUE"""),93.0)</f>
        <v>93</v>
      </c>
      <c r="I414" s="4">
        <f>IFERROR(__xludf.DUMMYFUNCTION("""COMPUTED_VALUE"""),10.0)</f>
        <v>10</v>
      </c>
      <c r="K414" s="6"/>
    </row>
    <row r="415">
      <c r="A415" s="3" t="s">
        <v>416</v>
      </c>
      <c r="B415" s="2">
        <v>408.0</v>
      </c>
      <c r="C415" s="4">
        <f t="shared" si="2"/>
        <v>81</v>
      </c>
      <c r="D415" s="4">
        <f t="shared" si="3"/>
        <v>3</v>
      </c>
      <c r="E415" s="4">
        <f>IFERROR(__xludf.DUMMYFUNCTION("SPLIT(A415,"" "")"),33.0)</f>
        <v>33</v>
      </c>
      <c r="F415" s="4">
        <f>IFERROR(__xludf.DUMMYFUNCTION("""COMPUTED_VALUE"""),25.0)</f>
        <v>25</v>
      </c>
      <c r="G415" s="4">
        <f>IFERROR(__xludf.DUMMYFUNCTION("""COMPUTED_VALUE"""),61.0)</f>
        <v>61</v>
      </c>
      <c r="H415" s="4">
        <f>IFERROR(__xludf.DUMMYFUNCTION("""COMPUTED_VALUE"""),21.0)</f>
        <v>21</v>
      </c>
      <c r="I415" s="4">
        <f>IFERROR(__xludf.DUMMYFUNCTION("""COMPUTED_VALUE"""),0.0)</f>
        <v>0</v>
      </c>
    </row>
    <row r="416">
      <c r="A416" s="3" t="s">
        <v>417</v>
      </c>
      <c r="B416" s="2">
        <v>409.0</v>
      </c>
      <c r="C416" s="4">
        <f t="shared" si="2"/>
        <v>81</v>
      </c>
      <c r="D416" s="4">
        <f t="shared" si="3"/>
        <v>4</v>
      </c>
      <c r="E416" s="4">
        <f>IFERROR(__xludf.DUMMYFUNCTION("SPLIT(A416,"" "")"),34.0)</f>
        <v>34</v>
      </c>
      <c r="F416" s="4">
        <f>IFERROR(__xludf.DUMMYFUNCTION("""COMPUTED_VALUE"""),60.0)</f>
        <v>60</v>
      </c>
      <c r="G416" s="4">
        <f>IFERROR(__xludf.DUMMYFUNCTION("""COMPUTED_VALUE"""),30.0)</f>
        <v>30</v>
      </c>
      <c r="H416" s="4">
        <f>IFERROR(__xludf.DUMMYFUNCTION("""COMPUTED_VALUE"""),99.0)</f>
        <v>99</v>
      </c>
      <c r="I416" s="4">
        <f>IFERROR(__xludf.DUMMYFUNCTION("""COMPUTED_VALUE"""),7.0)</f>
        <v>7</v>
      </c>
    </row>
    <row r="417">
      <c r="A417" s="3" t="s">
        <v>418</v>
      </c>
      <c r="B417" s="2">
        <v>410.0</v>
      </c>
      <c r="C417" s="4">
        <f t="shared" si="2"/>
        <v>82</v>
      </c>
      <c r="D417" s="4">
        <f t="shared" si="3"/>
        <v>0</v>
      </c>
      <c r="E417" s="4">
        <f>IFERROR(__xludf.DUMMYFUNCTION("SPLIT(A417,"" "")"),62.0)</f>
        <v>62</v>
      </c>
      <c r="F417" s="4">
        <f>IFERROR(__xludf.DUMMYFUNCTION("""COMPUTED_VALUE"""),50.0)</f>
        <v>50</v>
      </c>
      <c r="G417" s="4">
        <f>IFERROR(__xludf.DUMMYFUNCTION("""COMPUTED_VALUE"""),33.0)</f>
        <v>33</v>
      </c>
      <c r="H417" s="4">
        <f>IFERROR(__xludf.DUMMYFUNCTION("""COMPUTED_VALUE"""),29.0)</f>
        <v>29</v>
      </c>
      <c r="I417" s="4">
        <f>IFERROR(__xludf.DUMMYFUNCTION("""COMPUTED_VALUE"""),54.0)</f>
        <v>54</v>
      </c>
      <c r="K417" s="5" t="b">
        <f>BINGO(E417:I421,$K$6)</f>
        <v>0</v>
      </c>
      <c r="L417" s="5" t="b">
        <f t="shared" ref="L417:DF417" si="167">OR(K417, BINGO($E417:$I421,$K$6:L$6))</f>
        <v>0</v>
      </c>
      <c r="M417" s="5" t="b">
        <f t="shared" si="167"/>
        <v>0</v>
      </c>
      <c r="N417" s="5" t="b">
        <f t="shared" si="167"/>
        <v>0</v>
      </c>
      <c r="O417" s="5" t="b">
        <f t="shared" si="167"/>
        <v>0</v>
      </c>
      <c r="P417" s="5" t="b">
        <f t="shared" si="167"/>
        <v>0</v>
      </c>
      <c r="Q417" s="5" t="b">
        <f t="shared" si="167"/>
        <v>0</v>
      </c>
      <c r="R417" s="5" t="b">
        <f t="shared" si="167"/>
        <v>0</v>
      </c>
      <c r="S417" s="5" t="b">
        <f t="shared" si="167"/>
        <v>0</v>
      </c>
      <c r="T417" s="5" t="b">
        <f t="shared" si="167"/>
        <v>0</v>
      </c>
      <c r="U417" s="5" t="b">
        <f t="shared" si="167"/>
        <v>0</v>
      </c>
      <c r="V417" s="5" t="b">
        <f t="shared" si="167"/>
        <v>0</v>
      </c>
      <c r="W417" s="5" t="b">
        <f t="shared" si="167"/>
        <v>0</v>
      </c>
      <c r="X417" s="5" t="b">
        <f t="shared" si="167"/>
        <v>0</v>
      </c>
      <c r="Y417" s="5" t="b">
        <f t="shared" si="167"/>
        <v>0</v>
      </c>
      <c r="Z417" s="5" t="b">
        <f t="shared" si="167"/>
        <v>0</v>
      </c>
      <c r="AA417" s="5" t="b">
        <f t="shared" si="167"/>
        <v>0</v>
      </c>
      <c r="AB417" s="5" t="b">
        <f t="shared" si="167"/>
        <v>0</v>
      </c>
      <c r="AC417" s="5" t="b">
        <f t="shared" si="167"/>
        <v>0</v>
      </c>
      <c r="AD417" s="5" t="b">
        <f t="shared" si="167"/>
        <v>0</v>
      </c>
      <c r="AE417" s="5" t="b">
        <f t="shared" si="167"/>
        <v>0</v>
      </c>
      <c r="AF417" s="5" t="b">
        <f t="shared" si="167"/>
        <v>0</v>
      </c>
      <c r="AG417" s="5" t="b">
        <f t="shared" si="167"/>
        <v>0</v>
      </c>
      <c r="AH417" s="5" t="b">
        <f t="shared" si="167"/>
        <v>0</v>
      </c>
      <c r="AI417" s="5" t="b">
        <f t="shared" si="167"/>
        <v>0</v>
      </c>
      <c r="AJ417" s="5" t="b">
        <f t="shared" si="167"/>
        <v>0</v>
      </c>
      <c r="AK417" s="5" t="b">
        <f t="shared" si="167"/>
        <v>0</v>
      </c>
      <c r="AL417" s="5" t="b">
        <f t="shared" si="167"/>
        <v>0</v>
      </c>
      <c r="AM417" s="5" t="b">
        <f t="shared" si="167"/>
        <v>0</v>
      </c>
      <c r="AN417" s="5" t="b">
        <f t="shared" si="167"/>
        <v>0</v>
      </c>
      <c r="AO417" s="5" t="b">
        <f t="shared" si="167"/>
        <v>0</v>
      </c>
      <c r="AP417" s="5" t="b">
        <f t="shared" si="167"/>
        <v>0</v>
      </c>
      <c r="AQ417" s="5" t="b">
        <f t="shared" si="167"/>
        <v>0</v>
      </c>
      <c r="AR417" s="5" t="b">
        <f t="shared" si="167"/>
        <v>0</v>
      </c>
      <c r="AS417" s="5" t="b">
        <f t="shared" si="167"/>
        <v>0</v>
      </c>
      <c r="AT417" s="5" t="b">
        <f t="shared" si="167"/>
        <v>0</v>
      </c>
      <c r="AU417" s="5" t="b">
        <f t="shared" si="167"/>
        <v>0</v>
      </c>
      <c r="AV417" s="5" t="b">
        <f t="shared" si="167"/>
        <v>0</v>
      </c>
      <c r="AW417" s="5" t="b">
        <f t="shared" si="167"/>
        <v>0</v>
      </c>
      <c r="AX417" s="5" t="b">
        <f t="shared" si="167"/>
        <v>0</v>
      </c>
      <c r="AY417" s="5" t="b">
        <f t="shared" si="167"/>
        <v>0</v>
      </c>
      <c r="AZ417" s="5" t="b">
        <f t="shared" si="167"/>
        <v>0</v>
      </c>
      <c r="BA417" s="5" t="b">
        <f t="shared" si="167"/>
        <v>0</v>
      </c>
      <c r="BB417" s="5" t="b">
        <f t="shared" si="167"/>
        <v>0</v>
      </c>
      <c r="BC417" s="5" t="b">
        <f t="shared" si="167"/>
        <v>0</v>
      </c>
      <c r="BD417" s="5" t="b">
        <f t="shared" si="167"/>
        <v>0</v>
      </c>
      <c r="BE417" s="5" t="b">
        <f t="shared" si="167"/>
        <v>0</v>
      </c>
      <c r="BF417" s="5" t="b">
        <f t="shared" si="167"/>
        <v>0</v>
      </c>
      <c r="BG417" s="5" t="b">
        <f t="shared" si="167"/>
        <v>0</v>
      </c>
      <c r="BH417" s="5" t="b">
        <f t="shared" si="167"/>
        <v>0</v>
      </c>
      <c r="BI417" s="5" t="b">
        <f t="shared" si="167"/>
        <v>0</v>
      </c>
      <c r="BJ417" s="5" t="b">
        <f t="shared" si="167"/>
        <v>0</v>
      </c>
      <c r="BK417" s="5" t="b">
        <f t="shared" si="167"/>
        <v>0</v>
      </c>
      <c r="BL417" s="5" t="b">
        <f t="shared" si="167"/>
        <v>0</v>
      </c>
      <c r="BM417" s="5" t="b">
        <f t="shared" si="167"/>
        <v>0</v>
      </c>
      <c r="BN417" s="5" t="b">
        <f t="shared" si="167"/>
        <v>0</v>
      </c>
      <c r="BO417" s="5" t="b">
        <f t="shared" si="167"/>
        <v>0</v>
      </c>
      <c r="BP417" s="5" t="b">
        <f t="shared" si="167"/>
        <v>0</v>
      </c>
      <c r="BQ417" s="5" t="b">
        <f t="shared" si="167"/>
        <v>0</v>
      </c>
      <c r="BR417" s="5" t="b">
        <f t="shared" si="167"/>
        <v>0</v>
      </c>
      <c r="BS417" s="5" t="b">
        <f t="shared" si="167"/>
        <v>0</v>
      </c>
      <c r="BT417" s="5" t="b">
        <f t="shared" si="167"/>
        <v>0</v>
      </c>
      <c r="BU417" s="5" t="b">
        <f t="shared" si="167"/>
        <v>0</v>
      </c>
      <c r="BV417" s="5" t="b">
        <f t="shared" si="167"/>
        <v>0</v>
      </c>
      <c r="BW417" s="5" t="b">
        <f t="shared" si="167"/>
        <v>1</v>
      </c>
      <c r="BX417" s="5" t="b">
        <f t="shared" si="167"/>
        <v>1</v>
      </c>
      <c r="BY417" s="5" t="b">
        <f t="shared" si="167"/>
        <v>1</v>
      </c>
      <c r="BZ417" s="5" t="b">
        <f t="shared" si="167"/>
        <v>1</v>
      </c>
      <c r="CA417" s="5" t="b">
        <f t="shared" si="167"/>
        <v>1</v>
      </c>
      <c r="CB417" s="5" t="b">
        <f t="shared" si="167"/>
        <v>1</v>
      </c>
      <c r="CC417" s="5" t="b">
        <f t="shared" si="167"/>
        <v>1</v>
      </c>
      <c r="CD417" s="5" t="b">
        <f t="shared" si="167"/>
        <v>1</v>
      </c>
      <c r="CE417" s="5" t="b">
        <f t="shared" si="167"/>
        <v>1</v>
      </c>
      <c r="CF417" s="5" t="b">
        <f t="shared" si="167"/>
        <v>1</v>
      </c>
      <c r="CG417" s="5" t="b">
        <f t="shared" si="167"/>
        <v>1</v>
      </c>
      <c r="CH417" s="5" t="b">
        <f t="shared" si="167"/>
        <v>1</v>
      </c>
      <c r="CI417" s="5" t="b">
        <f t="shared" si="167"/>
        <v>1</v>
      </c>
      <c r="CJ417" s="5" t="b">
        <f t="shared" si="167"/>
        <v>1</v>
      </c>
      <c r="CK417" s="5" t="b">
        <f t="shared" si="167"/>
        <v>1</v>
      </c>
      <c r="CL417" s="5" t="b">
        <f t="shared" si="167"/>
        <v>1</v>
      </c>
      <c r="CM417" s="5" t="b">
        <f t="shared" si="167"/>
        <v>1</v>
      </c>
      <c r="CN417" s="5" t="b">
        <f t="shared" si="167"/>
        <v>1</v>
      </c>
      <c r="CO417" s="5" t="b">
        <f t="shared" si="167"/>
        <v>1</v>
      </c>
      <c r="CP417" s="5" t="b">
        <f t="shared" si="167"/>
        <v>1</v>
      </c>
      <c r="CQ417" s="5" t="b">
        <f t="shared" si="167"/>
        <v>1</v>
      </c>
      <c r="CR417" s="5" t="b">
        <f t="shared" si="167"/>
        <v>1</v>
      </c>
      <c r="CS417" s="5" t="b">
        <f t="shared" si="167"/>
        <v>1</v>
      </c>
      <c r="CT417" s="5" t="b">
        <f t="shared" si="167"/>
        <v>1</v>
      </c>
      <c r="CU417" s="5" t="b">
        <f t="shared" si="167"/>
        <v>1</v>
      </c>
      <c r="CV417" s="5" t="b">
        <f t="shared" si="167"/>
        <v>1</v>
      </c>
      <c r="CW417" s="5" t="b">
        <f t="shared" si="167"/>
        <v>1</v>
      </c>
      <c r="CX417" s="5" t="b">
        <f t="shared" si="167"/>
        <v>1</v>
      </c>
      <c r="CY417" s="5" t="b">
        <f t="shared" si="167"/>
        <v>1</v>
      </c>
      <c r="CZ417" s="5" t="b">
        <f t="shared" si="167"/>
        <v>1</v>
      </c>
      <c r="DA417" s="5" t="b">
        <f t="shared" si="167"/>
        <v>1</v>
      </c>
      <c r="DB417" s="5" t="b">
        <f t="shared" si="167"/>
        <v>1</v>
      </c>
      <c r="DC417" s="5" t="b">
        <f t="shared" si="167"/>
        <v>1</v>
      </c>
      <c r="DD417" s="5" t="b">
        <f t="shared" si="167"/>
        <v>1</v>
      </c>
      <c r="DE417" s="5" t="b">
        <f t="shared" si="167"/>
        <v>1</v>
      </c>
      <c r="DF417" s="5" t="b">
        <f t="shared" si="167"/>
        <v>1</v>
      </c>
    </row>
    <row r="418">
      <c r="A418" s="3" t="s">
        <v>419</v>
      </c>
      <c r="B418" s="2">
        <v>411.0</v>
      </c>
      <c r="C418" s="4">
        <f t="shared" si="2"/>
        <v>82</v>
      </c>
      <c r="D418" s="4">
        <f t="shared" si="3"/>
        <v>1</v>
      </c>
      <c r="E418" s="4">
        <f>IFERROR(__xludf.DUMMYFUNCTION("SPLIT(A418,"" "")"),92.0)</f>
        <v>92</v>
      </c>
      <c r="F418" s="4">
        <f>IFERROR(__xludf.DUMMYFUNCTION("""COMPUTED_VALUE"""),12.0)</f>
        <v>12</v>
      </c>
      <c r="G418" s="4">
        <f>IFERROR(__xludf.DUMMYFUNCTION("""COMPUTED_VALUE"""),81.0)</f>
        <v>81</v>
      </c>
      <c r="H418" s="4">
        <f>IFERROR(__xludf.DUMMYFUNCTION("""COMPUTED_VALUE"""),0.0)</f>
        <v>0</v>
      </c>
      <c r="I418" s="4">
        <f>IFERROR(__xludf.DUMMYFUNCTION("""COMPUTED_VALUE"""),87.0)</f>
        <v>87</v>
      </c>
      <c r="K418" s="4" t="str">
        <f>IF(K417,SUMOFUNMARKED(E417:I421,$K$6)*LASTCALLED($K$6),)</f>
        <v/>
      </c>
      <c r="L418" s="4" t="str">
        <f t="shared" ref="L418:DF418" si="168">IF(AND(L417,NOT(K417)),SUMOFUNMARKED($E417:$I421,$K$6:L$6)*LASTCALLED($K$6:L$6),)</f>
        <v/>
      </c>
      <c r="M418" s="4" t="str">
        <f t="shared" si="168"/>
        <v/>
      </c>
      <c r="N418" s="4" t="str">
        <f t="shared" si="168"/>
        <v/>
      </c>
      <c r="O418" s="4" t="str">
        <f t="shared" si="168"/>
        <v/>
      </c>
      <c r="P418" s="4" t="str">
        <f t="shared" si="168"/>
        <v/>
      </c>
      <c r="Q418" s="4" t="str">
        <f t="shared" si="168"/>
        <v/>
      </c>
      <c r="R418" s="4" t="str">
        <f t="shared" si="168"/>
        <v/>
      </c>
      <c r="S418" s="4" t="str">
        <f t="shared" si="168"/>
        <v/>
      </c>
      <c r="T418" s="4" t="str">
        <f t="shared" si="168"/>
        <v/>
      </c>
      <c r="U418" s="4" t="str">
        <f t="shared" si="168"/>
        <v/>
      </c>
      <c r="V418" s="4" t="str">
        <f t="shared" si="168"/>
        <v/>
      </c>
      <c r="W418" s="4" t="str">
        <f t="shared" si="168"/>
        <v/>
      </c>
      <c r="X418" s="4" t="str">
        <f t="shared" si="168"/>
        <v/>
      </c>
      <c r="Y418" s="4" t="str">
        <f t="shared" si="168"/>
        <v/>
      </c>
      <c r="Z418" s="4" t="str">
        <f t="shared" si="168"/>
        <v/>
      </c>
      <c r="AA418" s="4" t="str">
        <f t="shared" si="168"/>
        <v/>
      </c>
      <c r="AB418" s="4" t="str">
        <f t="shared" si="168"/>
        <v/>
      </c>
      <c r="AC418" s="4" t="str">
        <f t="shared" si="168"/>
        <v/>
      </c>
      <c r="AD418" s="4" t="str">
        <f t="shared" si="168"/>
        <v/>
      </c>
      <c r="AE418" s="4" t="str">
        <f t="shared" si="168"/>
        <v/>
      </c>
      <c r="AF418" s="4" t="str">
        <f t="shared" si="168"/>
        <v/>
      </c>
      <c r="AG418" s="4" t="str">
        <f t="shared" si="168"/>
        <v/>
      </c>
      <c r="AH418" s="4" t="str">
        <f t="shared" si="168"/>
        <v/>
      </c>
      <c r="AI418" s="4" t="str">
        <f t="shared" si="168"/>
        <v/>
      </c>
      <c r="AJ418" s="4" t="str">
        <f t="shared" si="168"/>
        <v/>
      </c>
      <c r="AK418" s="4" t="str">
        <f t="shared" si="168"/>
        <v/>
      </c>
      <c r="AL418" s="4" t="str">
        <f t="shared" si="168"/>
        <v/>
      </c>
      <c r="AM418" s="4" t="str">
        <f t="shared" si="168"/>
        <v/>
      </c>
      <c r="AN418" s="4" t="str">
        <f t="shared" si="168"/>
        <v/>
      </c>
      <c r="AO418" s="4" t="str">
        <f t="shared" si="168"/>
        <v/>
      </c>
      <c r="AP418" s="4" t="str">
        <f t="shared" si="168"/>
        <v/>
      </c>
      <c r="AQ418" s="4" t="str">
        <f t="shared" si="168"/>
        <v/>
      </c>
      <c r="AR418" s="4" t="str">
        <f t="shared" si="168"/>
        <v/>
      </c>
      <c r="AS418" s="4" t="str">
        <f t="shared" si="168"/>
        <v/>
      </c>
      <c r="AT418" s="4" t="str">
        <f t="shared" si="168"/>
        <v/>
      </c>
      <c r="AU418" s="4" t="str">
        <f t="shared" si="168"/>
        <v/>
      </c>
      <c r="AV418" s="4" t="str">
        <f t="shared" si="168"/>
        <v/>
      </c>
      <c r="AW418" s="4" t="str">
        <f t="shared" si="168"/>
        <v/>
      </c>
      <c r="AX418" s="4" t="str">
        <f t="shared" si="168"/>
        <v/>
      </c>
      <c r="AY418" s="4" t="str">
        <f t="shared" si="168"/>
        <v/>
      </c>
      <c r="AZ418" s="4" t="str">
        <f t="shared" si="168"/>
        <v/>
      </c>
      <c r="BA418" s="4" t="str">
        <f t="shared" si="168"/>
        <v/>
      </c>
      <c r="BB418" s="4" t="str">
        <f t="shared" si="168"/>
        <v/>
      </c>
      <c r="BC418" s="4" t="str">
        <f t="shared" si="168"/>
        <v/>
      </c>
      <c r="BD418" s="4" t="str">
        <f t="shared" si="168"/>
        <v/>
      </c>
      <c r="BE418" s="4" t="str">
        <f t="shared" si="168"/>
        <v/>
      </c>
      <c r="BF418" s="4" t="str">
        <f t="shared" si="168"/>
        <v/>
      </c>
      <c r="BG418" s="4" t="str">
        <f t="shared" si="168"/>
        <v/>
      </c>
      <c r="BH418" s="4" t="str">
        <f t="shared" si="168"/>
        <v/>
      </c>
      <c r="BI418" s="4" t="str">
        <f t="shared" si="168"/>
        <v/>
      </c>
      <c r="BJ418" s="4" t="str">
        <f t="shared" si="168"/>
        <v/>
      </c>
      <c r="BK418" s="4" t="str">
        <f t="shared" si="168"/>
        <v/>
      </c>
      <c r="BL418" s="4" t="str">
        <f t="shared" si="168"/>
        <v/>
      </c>
      <c r="BM418" s="4" t="str">
        <f t="shared" si="168"/>
        <v/>
      </c>
      <c r="BN418" s="4" t="str">
        <f t="shared" si="168"/>
        <v/>
      </c>
      <c r="BO418" s="4" t="str">
        <f t="shared" si="168"/>
        <v/>
      </c>
      <c r="BP418" s="4" t="str">
        <f t="shared" si="168"/>
        <v/>
      </c>
      <c r="BQ418" s="4" t="str">
        <f t="shared" si="168"/>
        <v/>
      </c>
      <c r="BR418" s="4" t="str">
        <f t="shared" si="168"/>
        <v/>
      </c>
      <c r="BS418" s="4" t="str">
        <f t="shared" si="168"/>
        <v/>
      </c>
      <c r="BT418" s="4" t="str">
        <f t="shared" si="168"/>
        <v/>
      </c>
      <c r="BU418" s="4" t="str">
        <f t="shared" si="168"/>
        <v/>
      </c>
      <c r="BV418" s="4" t="str">
        <f t="shared" si="168"/>
        <v/>
      </c>
      <c r="BW418" s="4">
        <f t="shared" si="168"/>
        <v>9666</v>
      </c>
      <c r="BX418" s="4" t="str">
        <f t="shared" si="168"/>
        <v/>
      </c>
      <c r="BY418" s="4" t="str">
        <f t="shared" si="168"/>
        <v/>
      </c>
      <c r="BZ418" s="4" t="str">
        <f t="shared" si="168"/>
        <v/>
      </c>
      <c r="CA418" s="4" t="str">
        <f t="shared" si="168"/>
        <v/>
      </c>
      <c r="CB418" s="4" t="str">
        <f t="shared" si="168"/>
        <v/>
      </c>
      <c r="CC418" s="4" t="str">
        <f t="shared" si="168"/>
        <v/>
      </c>
      <c r="CD418" s="4" t="str">
        <f t="shared" si="168"/>
        <v/>
      </c>
      <c r="CE418" s="4" t="str">
        <f t="shared" si="168"/>
        <v/>
      </c>
      <c r="CF418" s="4" t="str">
        <f t="shared" si="168"/>
        <v/>
      </c>
      <c r="CG418" s="4" t="str">
        <f t="shared" si="168"/>
        <v/>
      </c>
      <c r="CH418" s="4" t="str">
        <f t="shared" si="168"/>
        <v/>
      </c>
      <c r="CI418" s="4" t="str">
        <f t="shared" si="168"/>
        <v/>
      </c>
      <c r="CJ418" s="4" t="str">
        <f t="shared" si="168"/>
        <v/>
      </c>
      <c r="CK418" s="4" t="str">
        <f t="shared" si="168"/>
        <v/>
      </c>
      <c r="CL418" s="4" t="str">
        <f t="shared" si="168"/>
        <v/>
      </c>
      <c r="CM418" s="4" t="str">
        <f t="shared" si="168"/>
        <v/>
      </c>
      <c r="CN418" s="4" t="str">
        <f t="shared" si="168"/>
        <v/>
      </c>
      <c r="CO418" s="4" t="str">
        <f t="shared" si="168"/>
        <v/>
      </c>
      <c r="CP418" s="4" t="str">
        <f t="shared" si="168"/>
        <v/>
      </c>
      <c r="CQ418" s="4" t="str">
        <f t="shared" si="168"/>
        <v/>
      </c>
      <c r="CR418" s="4" t="str">
        <f t="shared" si="168"/>
        <v/>
      </c>
      <c r="CS418" s="4" t="str">
        <f t="shared" si="168"/>
        <v/>
      </c>
      <c r="CT418" s="4" t="str">
        <f t="shared" si="168"/>
        <v/>
      </c>
      <c r="CU418" s="4" t="str">
        <f t="shared" si="168"/>
        <v/>
      </c>
      <c r="CV418" s="4" t="str">
        <f t="shared" si="168"/>
        <v/>
      </c>
      <c r="CW418" s="4" t="str">
        <f t="shared" si="168"/>
        <v/>
      </c>
      <c r="CX418" s="4" t="str">
        <f t="shared" si="168"/>
        <v/>
      </c>
      <c r="CY418" s="4" t="str">
        <f t="shared" si="168"/>
        <v/>
      </c>
      <c r="CZ418" s="4" t="str">
        <f t="shared" si="168"/>
        <v/>
      </c>
      <c r="DA418" s="4" t="str">
        <f t="shared" si="168"/>
        <v/>
      </c>
      <c r="DB418" s="4" t="str">
        <f t="shared" si="168"/>
        <v/>
      </c>
      <c r="DC418" s="4" t="str">
        <f t="shared" si="168"/>
        <v/>
      </c>
      <c r="DD418" s="4" t="str">
        <f t="shared" si="168"/>
        <v/>
      </c>
      <c r="DE418" s="4" t="str">
        <f t="shared" si="168"/>
        <v/>
      </c>
      <c r="DF418" s="4" t="str">
        <f t="shared" si="168"/>
        <v/>
      </c>
    </row>
    <row r="419">
      <c r="A419" s="3" t="s">
        <v>420</v>
      </c>
      <c r="B419" s="2">
        <v>412.0</v>
      </c>
      <c r="C419" s="4">
        <f t="shared" si="2"/>
        <v>82</v>
      </c>
      <c r="D419" s="4">
        <f t="shared" si="3"/>
        <v>2</v>
      </c>
      <c r="E419" s="4">
        <f>IFERROR(__xludf.DUMMYFUNCTION("SPLIT(A419,"" "")"),60.0)</f>
        <v>60</v>
      </c>
      <c r="F419" s="4">
        <f>IFERROR(__xludf.DUMMYFUNCTION("""COMPUTED_VALUE"""),2.0)</f>
        <v>2</v>
      </c>
      <c r="G419" s="4">
        <f>IFERROR(__xludf.DUMMYFUNCTION("""COMPUTED_VALUE"""),27.0)</f>
        <v>27</v>
      </c>
      <c r="H419" s="4">
        <f>IFERROR(__xludf.DUMMYFUNCTION("""COMPUTED_VALUE"""),7.0)</f>
        <v>7</v>
      </c>
      <c r="I419" s="4">
        <f>IFERROR(__xludf.DUMMYFUNCTION("""COMPUTED_VALUE"""),9.0)</f>
        <v>9</v>
      </c>
      <c r="K419" s="6"/>
    </row>
    <row r="420">
      <c r="A420" s="3" t="s">
        <v>421</v>
      </c>
      <c r="B420" s="2">
        <v>413.0</v>
      </c>
      <c r="C420" s="4">
        <f t="shared" si="2"/>
        <v>82</v>
      </c>
      <c r="D420" s="4">
        <f t="shared" si="3"/>
        <v>3</v>
      </c>
      <c r="E420" s="4">
        <f>IFERROR(__xludf.DUMMYFUNCTION("SPLIT(A420,"" "")"),28.0)</f>
        <v>28</v>
      </c>
      <c r="F420" s="4">
        <f>IFERROR(__xludf.DUMMYFUNCTION("""COMPUTED_VALUE"""),18.0)</f>
        <v>18</v>
      </c>
      <c r="G420" s="4">
        <f>IFERROR(__xludf.DUMMYFUNCTION("""COMPUTED_VALUE"""),31.0)</f>
        <v>31</v>
      </c>
      <c r="H420" s="4">
        <f>IFERROR(__xludf.DUMMYFUNCTION("""COMPUTED_VALUE"""),35.0)</f>
        <v>35</v>
      </c>
      <c r="I420" s="4">
        <f>IFERROR(__xludf.DUMMYFUNCTION("""COMPUTED_VALUE"""),59.0)</f>
        <v>59</v>
      </c>
    </row>
    <row r="421">
      <c r="A421" s="3" t="s">
        <v>422</v>
      </c>
      <c r="B421" s="2">
        <v>414.0</v>
      </c>
      <c r="C421" s="4">
        <f t="shared" si="2"/>
        <v>82</v>
      </c>
      <c r="D421" s="4">
        <f t="shared" si="3"/>
        <v>4</v>
      </c>
      <c r="E421" s="4">
        <f>IFERROR(__xludf.DUMMYFUNCTION("SPLIT(A421,"" "")"),20.0)</f>
        <v>20</v>
      </c>
      <c r="F421" s="4">
        <f>IFERROR(__xludf.DUMMYFUNCTION("""COMPUTED_VALUE"""),63.0)</f>
        <v>63</v>
      </c>
      <c r="G421" s="4">
        <f>IFERROR(__xludf.DUMMYFUNCTION("""COMPUTED_VALUE"""),38.0)</f>
        <v>38</v>
      </c>
      <c r="H421" s="4">
        <f>IFERROR(__xludf.DUMMYFUNCTION("""COMPUTED_VALUE"""),72.0)</f>
        <v>72</v>
      </c>
      <c r="I421" s="4">
        <f>IFERROR(__xludf.DUMMYFUNCTION("""COMPUTED_VALUE"""),14.0)</f>
        <v>14</v>
      </c>
    </row>
    <row r="422">
      <c r="A422" s="3" t="s">
        <v>423</v>
      </c>
      <c r="B422" s="2">
        <v>415.0</v>
      </c>
      <c r="C422" s="4">
        <f t="shared" si="2"/>
        <v>83</v>
      </c>
      <c r="D422" s="4">
        <f t="shared" si="3"/>
        <v>0</v>
      </c>
      <c r="E422" s="4">
        <f>IFERROR(__xludf.DUMMYFUNCTION("SPLIT(A422,"" "")"),96.0)</f>
        <v>96</v>
      </c>
      <c r="F422" s="4">
        <f>IFERROR(__xludf.DUMMYFUNCTION("""COMPUTED_VALUE"""),89.0)</f>
        <v>89</v>
      </c>
      <c r="G422" s="4">
        <f>IFERROR(__xludf.DUMMYFUNCTION("""COMPUTED_VALUE"""),34.0)</f>
        <v>34</v>
      </c>
      <c r="H422" s="4">
        <f>IFERROR(__xludf.DUMMYFUNCTION("""COMPUTED_VALUE"""),56.0)</f>
        <v>56</v>
      </c>
      <c r="I422" s="4">
        <f>IFERROR(__xludf.DUMMYFUNCTION("""COMPUTED_VALUE"""),63.0)</f>
        <v>63</v>
      </c>
      <c r="K422" s="5" t="b">
        <f>BINGO(E422:I426,$K$6)</f>
        <v>0</v>
      </c>
      <c r="L422" s="5" t="b">
        <f t="shared" ref="L422:DF422" si="169">OR(K422, BINGO($E422:$I426,$K$6:L$6))</f>
        <v>0</v>
      </c>
      <c r="M422" s="5" t="b">
        <f t="shared" si="169"/>
        <v>0</v>
      </c>
      <c r="N422" s="5" t="b">
        <f t="shared" si="169"/>
        <v>0</v>
      </c>
      <c r="O422" s="5" t="b">
        <f t="shared" si="169"/>
        <v>0</v>
      </c>
      <c r="P422" s="5" t="b">
        <f t="shared" si="169"/>
        <v>0</v>
      </c>
      <c r="Q422" s="5" t="b">
        <f t="shared" si="169"/>
        <v>0</v>
      </c>
      <c r="R422" s="5" t="b">
        <f t="shared" si="169"/>
        <v>0</v>
      </c>
      <c r="S422" s="5" t="b">
        <f t="shared" si="169"/>
        <v>0</v>
      </c>
      <c r="T422" s="5" t="b">
        <f t="shared" si="169"/>
        <v>0</v>
      </c>
      <c r="U422" s="5" t="b">
        <f t="shared" si="169"/>
        <v>0</v>
      </c>
      <c r="V422" s="5" t="b">
        <f t="shared" si="169"/>
        <v>0</v>
      </c>
      <c r="W422" s="5" t="b">
        <f t="shared" si="169"/>
        <v>0</v>
      </c>
      <c r="X422" s="5" t="b">
        <f t="shared" si="169"/>
        <v>0</v>
      </c>
      <c r="Y422" s="5" t="b">
        <f t="shared" si="169"/>
        <v>0</v>
      </c>
      <c r="Z422" s="5" t="b">
        <f t="shared" si="169"/>
        <v>0</v>
      </c>
      <c r="AA422" s="5" t="b">
        <f t="shared" si="169"/>
        <v>0</v>
      </c>
      <c r="AB422" s="5" t="b">
        <f t="shared" si="169"/>
        <v>0</v>
      </c>
      <c r="AC422" s="5" t="b">
        <f t="shared" si="169"/>
        <v>0</v>
      </c>
      <c r="AD422" s="5" t="b">
        <f t="shared" si="169"/>
        <v>0</v>
      </c>
      <c r="AE422" s="5" t="b">
        <f t="shared" si="169"/>
        <v>0</v>
      </c>
      <c r="AF422" s="5" t="b">
        <f t="shared" si="169"/>
        <v>0</v>
      </c>
      <c r="AG422" s="5" t="b">
        <f t="shared" si="169"/>
        <v>0</v>
      </c>
      <c r="AH422" s="5" t="b">
        <f t="shared" si="169"/>
        <v>0</v>
      </c>
      <c r="AI422" s="5" t="b">
        <f t="shared" si="169"/>
        <v>0</v>
      </c>
      <c r="AJ422" s="5" t="b">
        <f t="shared" si="169"/>
        <v>0</v>
      </c>
      <c r="AK422" s="5" t="b">
        <f t="shared" si="169"/>
        <v>0</v>
      </c>
      <c r="AL422" s="5" t="b">
        <f t="shared" si="169"/>
        <v>0</v>
      </c>
      <c r="AM422" s="5" t="b">
        <f t="shared" si="169"/>
        <v>0</v>
      </c>
      <c r="AN422" s="5" t="b">
        <f t="shared" si="169"/>
        <v>0</v>
      </c>
      <c r="AO422" s="5" t="b">
        <f t="shared" si="169"/>
        <v>0</v>
      </c>
      <c r="AP422" s="5" t="b">
        <f t="shared" si="169"/>
        <v>0</v>
      </c>
      <c r="AQ422" s="5" t="b">
        <f t="shared" si="169"/>
        <v>0</v>
      </c>
      <c r="AR422" s="5" t="b">
        <f t="shared" si="169"/>
        <v>0</v>
      </c>
      <c r="AS422" s="5" t="b">
        <f t="shared" si="169"/>
        <v>0</v>
      </c>
      <c r="AT422" s="5" t="b">
        <f t="shared" si="169"/>
        <v>0</v>
      </c>
      <c r="AU422" s="5" t="b">
        <f t="shared" si="169"/>
        <v>0</v>
      </c>
      <c r="AV422" s="5" t="b">
        <f t="shared" si="169"/>
        <v>0</v>
      </c>
      <c r="AW422" s="5" t="b">
        <f t="shared" si="169"/>
        <v>0</v>
      </c>
      <c r="AX422" s="5" t="b">
        <f t="shared" si="169"/>
        <v>0</v>
      </c>
      <c r="AY422" s="5" t="b">
        <f t="shared" si="169"/>
        <v>0</v>
      </c>
      <c r="AZ422" s="5" t="b">
        <f t="shared" si="169"/>
        <v>0</v>
      </c>
      <c r="BA422" s="5" t="b">
        <f t="shared" si="169"/>
        <v>0</v>
      </c>
      <c r="BB422" s="5" t="b">
        <f t="shared" si="169"/>
        <v>0</v>
      </c>
      <c r="BC422" s="5" t="b">
        <f t="shared" si="169"/>
        <v>0</v>
      </c>
      <c r="BD422" s="5" t="b">
        <f t="shared" si="169"/>
        <v>0</v>
      </c>
      <c r="BE422" s="5" t="b">
        <f t="shared" si="169"/>
        <v>0</v>
      </c>
      <c r="BF422" s="5" t="b">
        <f t="shared" si="169"/>
        <v>0</v>
      </c>
      <c r="BG422" s="5" t="b">
        <f t="shared" si="169"/>
        <v>0</v>
      </c>
      <c r="BH422" s="5" t="b">
        <f t="shared" si="169"/>
        <v>0</v>
      </c>
      <c r="BI422" s="5" t="b">
        <f t="shared" si="169"/>
        <v>0</v>
      </c>
      <c r="BJ422" s="5" t="b">
        <f t="shared" si="169"/>
        <v>0</v>
      </c>
      <c r="BK422" s="5" t="b">
        <f t="shared" si="169"/>
        <v>0</v>
      </c>
      <c r="BL422" s="5" t="b">
        <f t="shared" si="169"/>
        <v>0</v>
      </c>
      <c r="BM422" s="5" t="b">
        <f t="shared" si="169"/>
        <v>0</v>
      </c>
      <c r="BN422" s="5" t="b">
        <f t="shared" si="169"/>
        <v>0</v>
      </c>
      <c r="BO422" s="5" t="b">
        <f t="shared" si="169"/>
        <v>0</v>
      </c>
      <c r="BP422" s="5" t="b">
        <f t="shared" si="169"/>
        <v>0</v>
      </c>
      <c r="BQ422" s="5" t="b">
        <f t="shared" si="169"/>
        <v>0</v>
      </c>
      <c r="BR422" s="5" t="b">
        <f t="shared" si="169"/>
        <v>1</v>
      </c>
      <c r="BS422" s="5" t="b">
        <f t="shared" si="169"/>
        <v>1</v>
      </c>
      <c r="BT422" s="5" t="b">
        <f t="shared" si="169"/>
        <v>1</v>
      </c>
      <c r="BU422" s="5" t="b">
        <f t="shared" si="169"/>
        <v>1</v>
      </c>
      <c r="BV422" s="5" t="b">
        <f t="shared" si="169"/>
        <v>1</v>
      </c>
      <c r="BW422" s="5" t="b">
        <f t="shared" si="169"/>
        <v>1</v>
      </c>
      <c r="BX422" s="5" t="b">
        <f t="shared" si="169"/>
        <v>1</v>
      </c>
      <c r="BY422" s="5" t="b">
        <f t="shared" si="169"/>
        <v>1</v>
      </c>
      <c r="BZ422" s="5" t="b">
        <f t="shared" si="169"/>
        <v>1</v>
      </c>
      <c r="CA422" s="5" t="b">
        <f t="shared" si="169"/>
        <v>1</v>
      </c>
      <c r="CB422" s="5" t="b">
        <f t="shared" si="169"/>
        <v>1</v>
      </c>
      <c r="CC422" s="5" t="b">
        <f t="shared" si="169"/>
        <v>1</v>
      </c>
      <c r="CD422" s="5" t="b">
        <f t="shared" si="169"/>
        <v>1</v>
      </c>
      <c r="CE422" s="5" t="b">
        <f t="shared" si="169"/>
        <v>1</v>
      </c>
      <c r="CF422" s="5" t="b">
        <f t="shared" si="169"/>
        <v>1</v>
      </c>
      <c r="CG422" s="5" t="b">
        <f t="shared" si="169"/>
        <v>1</v>
      </c>
      <c r="CH422" s="5" t="b">
        <f t="shared" si="169"/>
        <v>1</v>
      </c>
      <c r="CI422" s="5" t="b">
        <f t="shared" si="169"/>
        <v>1</v>
      </c>
      <c r="CJ422" s="5" t="b">
        <f t="shared" si="169"/>
        <v>1</v>
      </c>
      <c r="CK422" s="5" t="b">
        <f t="shared" si="169"/>
        <v>1</v>
      </c>
      <c r="CL422" s="5" t="b">
        <f t="shared" si="169"/>
        <v>1</v>
      </c>
      <c r="CM422" s="5" t="b">
        <f t="shared" si="169"/>
        <v>1</v>
      </c>
      <c r="CN422" s="5" t="b">
        <f t="shared" si="169"/>
        <v>1</v>
      </c>
      <c r="CO422" s="5" t="b">
        <f t="shared" si="169"/>
        <v>1</v>
      </c>
      <c r="CP422" s="5" t="b">
        <f t="shared" si="169"/>
        <v>1</v>
      </c>
      <c r="CQ422" s="5" t="b">
        <f t="shared" si="169"/>
        <v>1</v>
      </c>
      <c r="CR422" s="5" t="b">
        <f t="shared" si="169"/>
        <v>1</v>
      </c>
      <c r="CS422" s="5" t="b">
        <f t="shared" si="169"/>
        <v>1</v>
      </c>
      <c r="CT422" s="5" t="b">
        <f t="shared" si="169"/>
        <v>1</v>
      </c>
      <c r="CU422" s="5" t="b">
        <f t="shared" si="169"/>
        <v>1</v>
      </c>
      <c r="CV422" s="5" t="b">
        <f t="shared" si="169"/>
        <v>1</v>
      </c>
      <c r="CW422" s="5" t="b">
        <f t="shared" si="169"/>
        <v>1</v>
      </c>
      <c r="CX422" s="5" t="b">
        <f t="shared" si="169"/>
        <v>1</v>
      </c>
      <c r="CY422" s="5" t="b">
        <f t="shared" si="169"/>
        <v>1</v>
      </c>
      <c r="CZ422" s="5" t="b">
        <f t="shared" si="169"/>
        <v>1</v>
      </c>
      <c r="DA422" s="5" t="b">
        <f t="shared" si="169"/>
        <v>1</v>
      </c>
      <c r="DB422" s="5" t="b">
        <f t="shared" si="169"/>
        <v>1</v>
      </c>
      <c r="DC422" s="5" t="b">
        <f t="shared" si="169"/>
        <v>1</v>
      </c>
      <c r="DD422" s="5" t="b">
        <f t="shared" si="169"/>
        <v>1</v>
      </c>
      <c r="DE422" s="5" t="b">
        <f t="shared" si="169"/>
        <v>1</v>
      </c>
      <c r="DF422" s="5" t="b">
        <f t="shared" si="169"/>
        <v>1</v>
      </c>
    </row>
    <row r="423">
      <c r="A423" s="3" t="s">
        <v>424</v>
      </c>
      <c r="B423" s="2">
        <v>416.0</v>
      </c>
      <c r="C423" s="4">
        <f t="shared" si="2"/>
        <v>83</v>
      </c>
      <c r="D423" s="4">
        <f t="shared" si="3"/>
        <v>1</v>
      </c>
      <c r="E423" s="4">
        <f>IFERROR(__xludf.DUMMYFUNCTION("SPLIT(A423,"" "")"),61.0)</f>
        <v>61</v>
      </c>
      <c r="F423" s="4">
        <f>IFERROR(__xludf.DUMMYFUNCTION("""COMPUTED_VALUE"""),8.0)</f>
        <v>8</v>
      </c>
      <c r="G423" s="4">
        <f>IFERROR(__xludf.DUMMYFUNCTION("""COMPUTED_VALUE"""),25.0)</f>
        <v>25</v>
      </c>
      <c r="H423" s="4">
        <f>IFERROR(__xludf.DUMMYFUNCTION("""COMPUTED_VALUE"""),90.0)</f>
        <v>90</v>
      </c>
      <c r="I423" s="4">
        <f>IFERROR(__xludf.DUMMYFUNCTION("""COMPUTED_VALUE"""),78.0)</f>
        <v>78</v>
      </c>
      <c r="K423" s="4" t="str">
        <f>IF(K422,SUMOFUNMARKED(E422:I426,$K$6)*LASTCALLED($K$6),)</f>
        <v/>
      </c>
      <c r="L423" s="4" t="str">
        <f t="shared" ref="L423:DF423" si="170">IF(AND(L422,NOT(K422)),SUMOFUNMARKED($E422:$I426,$K$6:L$6)*LASTCALLED($K$6:L$6),)</f>
        <v/>
      </c>
      <c r="M423" s="4" t="str">
        <f t="shared" si="170"/>
        <v/>
      </c>
      <c r="N423" s="4" t="str">
        <f t="shared" si="170"/>
        <v/>
      </c>
      <c r="O423" s="4" t="str">
        <f t="shared" si="170"/>
        <v/>
      </c>
      <c r="P423" s="4" t="str">
        <f t="shared" si="170"/>
        <v/>
      </c>
      <c r="Q423" s="4" t="str">
        <f t="shared" si="170"/>
        <v/>
      </c>
      <c r="R423" s="4" t="str">
        <f t="shared" si="170"/>
        <v/>
      </c>
      <c r="S423" s="4" t="str">
        <f t="shared" si="170"/>
        <v/>
      </c>
      <c r="T423" s="4" t="str">
        <f t="shared" si="170"/>
        <v/>
      </c>
      <c r="U423" s="4" t="str">
        <f t="shared" si="170"/>
        <v/>
      </c>
      <c r="V423" s="4" t="str">
        <f t="shared" si="170"/>
        <v/>
      </c>
      <c r="W423" s="4" t="str">
        <f t="shared" si="170"/>
        <v/>
      </c>
      <c r="X423" s="4" t="str">
        <f t="shared" si="170"/>
        <v/>
      </c>
      <c r="Y423" s="4" t="str">
        <f t="shared" si="170"/>
        <v/>
      </c>
      <c r="Z423" s="4" t="str">
        <f t="shared" si="170"/>
        <v/>
      </c>
      <c r="AA423" s="4" t="str">
        <f t="shared" si="170"/>
        <v/>
      </c>
      <c r="AB423" s="4" t="str">
        <f t="shared" si="170"/>
        <v/>
      </c>
      <c r="AC423" s="4" t="str">
        <f t="shared" si="170"/>
        <v/>
      </c>
      <c r="AD423" s="4" t="str">
        <f t="shared" si="170"/>
        <v/>
      </c>
      <c r="AE423" s="4" t="str">
        <f t="shared" si="170"/>
        <v/>
      </c>
      <c r="AF423" s="4" t="str">
        <f t="shared" si="170"/>
        <v/>
      </c>
      <c r="AG423" s="4" t="str">
        <f t="shared" si="170"/>
        <v/>
      </c>
      <c r="AH423" s="4" t="str">
        <f t="shared" si="170"/>
        <v/>
      </c>
      <c r="AI423" s="4" t="str">
        <f t="shared" si="170"/>
        <v/>
      </c>
      <c r="AJ423" s="4" t="str">
        <f t="shared" si="170"/>
        <v/>
      </c>
      <c r="AK423" s="4" t="str">
        <f t="shared" si="170"/>
        <v/>
      </c>
      <c r="AL423" s="4" t="str">
        <f t="shared" si="170"/>
        <v/>
      </c>
      <c r="AM423" s="4" t="str">
        <f t="shared" si="170"/>
        <v/>
      </c>
      <c r="AN423" s="4" t="str">
        <f t="shared" si="170"/>
        <v/>
      </c>
      <c r="AO423" s="4" t="str">
        <f t="shared" si="170"/>
        <v/>
      </c>
      <c r="AP423" s="4" t="str">
        <f t="shared" si="170"/>
        <v/>
      </c>
      <c r="AQ423" s="4" t="str">
        <f t="shared" si="170"/>
        <v/>
      </c>
      <c r="AR423" s="4" t="str">
        <f t="shared" si="170"/>
        <v/>
      </c>
      <c r="AS423" s="4" t="str">
        <f t="shared" si="170"/>
        <v/>
      </c>
      <c r="AT423" s="4" t="str">
        <f t="shared" si="170"/>
        <v/>
      </c>
      <c r="AU423" s="4" t="str">
        <f t="shared" si="170"/>
        <v/>
      </c>
      <c r="AV423" s="4" t="str">
        <f t="shared" si="170"/>
        <v/>
      </c>
      <c r="AW423" s="4" t="str">
        <f t="shared" si="170"/>
        <v/>
      </c>
      <c r="AX423" s="4" t="str">
        <f t="shared" si="170"/>
        <v/>
      </c>
      <c r="AY423" s="4" t="str">
        <f t="shared" si="170"/>
        <v/>
      </c>
      <c r="AZ423" s="4" t="str">
        <f t="shared" si="170"/>
        <v/>
      </c>
      <c r="BA423" s="4" t="str">
        <f t="shared" si="170"/>
        <v/>
      </c>
      <c r="BB423" s="4" t="str">
        <f t="shared" si="170"/>
        <v/>
      </c>
      <c r="BC423" s="4" t="str">
        <f t="shared" si="170"/>
        <v/>
      </c>
      <c r="BD423" s="4" t="str">
        <f t="shared" si="170"/>
        <v/>
      </c>
      <c r="BE423" s="4" t="str">
        <f t="shared" si="170"/>
        <v/>
      </c>
      <c r="BF423" s="4" t="str">
        <f t="shared" si="170"/>
        <v/>
      </c>
      <c r="BG423" s="4" t="str">
        <f t="shared" si="170"/>
        <v/>
      </c>
      <c r="BH423" s="4" t="str">
        <f t="shared" si="170"/>
        <v/>
      </c>
      <c r="BI423" s="4" t="str">
        <f t="shared" si="170"/>
        <v/>
      </c>
      <c r="BJ423" s="4" t="str">
        <f t="shared" si="170"/>
        <v/>
      </c>
      <c r="BK423" s="4" t="str">
        <f t="shared" si="170"/>
        <v/>
      </c>
      <c r="BL423" s="4" t="str">
        <f t="shared" si="170"/>
        <v/>
      </c>
      <c r="BM423" s="4" t="str">
        <f t="shared" si="170"/>
        <v/>
      </c>
      <c r="BN423" s="4" t="str">
        <f t="shared" si="170"/>
        <v/>
      </c>
      <c r="BO423" s="4" t="str">
        <f t="shared" si="170"/>
        <v/>
      </c>
      <c r="BP423" s="4" t="str">
        <f t="shared" si="170"/>
        <v/>
      </c>
      <c r="BQ423" s="4" t="str">
        <f t="shared" si="170"/>
        <v/>
      </c>
      <c r="BR423" s="4">
        <f t="shared" si="170"/>
        <v>502</v>
      </c>
      <c r="BS423" s="4" t="str">
        <f t="shared" si="170"/>
        <v/>
      </c>
      <c r="BT423" s="4" t="str">
        <f t="shared" si="170"/>
        <v/>
      </c>
      <c r="BU423" s="4" t="str">
        <f t="shared" si="170"/>
        <v/>
      </c>
      <c r="BV423" s="4" t="str">
        <f t="shared" si="170"/>
        <v/>
      </c>
      <c r="BW423" s="4" t="str">
        <f t="shared" si="170"/>
        <v/>
      </c>
      <c r="BX423" s="4" t="str">
        <f t="shared" si="170"/>
        <v/>
      </c>
      <c r="BY423" s="4" t="str">
        <f t="shared" si="170"/>
        <v/>
      </c>
      <c r="BZ423" s="4" t="str">
        <f t="shared" si="170"/>
        <v/>
      </c>
      <c r="CA423" s="4" t="str">
        <f t="shared" si="170"/>
        <v/>
      </c>
      <c r="CB423" s="4" t="str">
        <f t="shared" si="170"/>
        <v/>
      </c>
      <c r="CC423" s="4" t="str">
        <f t="shared" si="170"/>
        <v/>
      </c>
      <c r="CD423" s="4" t="str">
        <f t="shared" si="170"/>
        <v/>
      </c>
      <c r="CE423" s="4" t="str">
        <f t="shared" si="170"/>
        <v/>
      </c>
      <c r="CF423" s="4" t="str">
        <f t="shared" si="170"/>
        <v/>
      </c>
      <c r="CG423" s="4" t="str">
        <f t="shared" si="170"/>
        <v/>
      </c>
      <c r="CH423" s="4" t="str">
        <f t="shared" si="170"/>
        <v/>
      </c>
      <c r="CI423" s="4" t="str">
        <f t="shared" si="170"/>
        <v/>
      </c>
      <c r="CJ423" s="4" t="str">
        <f t="shared" si="170"/>
        <v/>
      </c>
      <c r="CK423" s="4" t="str">
        <f t="shared" si="170"/>
        <v/>
      </c>
      <c r="CL423" s="4" t="str">
        <f t="shared" si="170"/>
        <v/>
      </c>
      <c r="CM423" s="4" t="str">
        <f t="shared" si="170"/>
        <v/>
      </c>
      <c r="CN423" s="4" t="str">
        <f t="shared" si="170"/>
        <v/>
      </c>
      <c r="CO423" s="4" t="str">
        <f t="shared" si="170"/>
        <v/>
      </c>
      <c r="CP423" s="4" t="str">
        <f t="shared" si="170"/>
        <v/>
      </c>
      <c r="CQ423" s="4" t="str">
        <f t="shared" si="170"/>
        <v/>
      </c>
      <c r="CR423" s="4" t="str">
        <f t="shared" si="170"/>
        <v/>
      </c>
      <c r="CS423" s="4" t="str">
        <f t="shared" si="170"/>
        <v/>
      </c>
      <c r="CT423" s="4" t="str">
        <f t="shared" si="170"/>
        <v/>
      </c>
      <c r="CU423" s="4" t="str">
        <f t="shared" si="170"/>
        <v/>
      </c>
      <c r="CV423" s="4" t="str">
        <f t="shared" si="170"/>
        <v/>
      </c>
      <c r="CW423" s="4" t="str">
        <f t="shared" si="170"/>
        <v/>
      </c>
      <c r="CX423" s="4" t="str">
        <f t="shared" si="170"/>
        <v/>
      </c>
      <c r="CY423" s="4" t="str">
        <f t="shared" si="170"/>
        <v/>
      </c>
      <c r="CZ423" s="4" t="str">
        <f t="shared" si="170"/>
        <v/>
      </c>
      <c r="DA423" s="4" t="str">
        <f t="shared" si="170"/>
        <v/>
      </c>
      <c r="DB423" s="4" t="str">
        <f t="shared" si="170"/>
        <v/>
      </c>
      <c r="DC423" s="4" t="str">
        <f t="shared" si="170"/>
        <v/>
      </c>
      <c r="DD423" s="4" t="str">
        <f t="shared" si="170"/>
        <v/>
      </c>
      <c r="DE423" s="4" t="str">
        <f t="shared" si="170"/>
        <v/>
      </c>
      <c r="DF423" s="4" t="str">
        <f t="shared" si="170"/>
        <v/>
      </c>
    </row>
    <row r="424">
      <c r="A424" s="3" t="s">
        <v>425</v>
      </c>
      <c r="B424" s="2">
        <v>417.0</v>
      </c>
      <c r="C424" s="4">
        <f t="shared" si="2"/>
        <v>83</v>
      </c>
      <c r="D424" s="4">
        <f t="shared" si="3"/>
        <v>2</v>
      </c>
      <c r="E424" s="4">
        <f>IFERROR(__xludf.DUMMYFUNCTION("SPLIT(A424,"" "")"),94.0)</f>
        <v>94</v>
      </c>
      <c r="F424" s="4">
        <f>IFERROR(__xludf.DUMMYFUNCTION("""COMPUTED_VALUE"""),26.0)</f>
        <v>26</v>
      </c>
      <c r="G424" s="4">
        <f>IFERROR(__xludf.DUMMYFUNCTION("""COMPUTED_VALUE"""),10.0)</f>
        <v>10</v>
      </c>
      <c r="H424" s="4">
        <f>IFERROR(__xludf.DUMMYFUNCTION("""COMPUTED_VALUE"""),47.0)</f>
        <v>47</v>
      </c>
      <c r="I424" s="4">
        <f>IFERROR(__xludf.DUMMYFUNCTION("""COMPUTED_VALUE"""),84.0)</f>
        <v>84</v>
      </c>
      <c r="K424" s="6"/>
    </row>
    <row r="425">
      <c r="A425" s="3" t="s">
        <v>426</v>
      </c>
      <c r="B425" s="2">
        <v>418.0</v>
      </c>
      <c r="C425" s="4">
        <f t="shared" si="2"/>
        <v>83</v>
      </c>
      <c r="D425" s="4">
        <f t="shared" si="3"/>
        <v>3</v>
      </c>
      <c r="E425" s="4">
        <f>IFERROR(__xludf.DUMMYFUNCTION("SPLIT(A425,"" "")"),1.0)</f>
        <v>1</v>
      </c>
      <c r="F425" s="4">
        <f>IFERROR(__xludf.DUMMYFUNCTION("""COMPUTED_VALUE"""),32.0)</f>
        <v>32</v>
      </c>
      <c r="G425" s="4">
        <f>IFERROR(__xludf.DUMMYFUNCTION("""COMPUTED_VALUE"""),7.0)</f>
        <v>7</v>
      </c>
      <c r="H425" s="4">
        <f>IFERROR(__xludf.DUMMYFUNCTION("""COMPUTED_VALUE"""),83.0)</f>
        <v>83</v>
      </c>
      <c r="I425" s="4">
        <f>IFERROR(__xludf.DUMMYFUNCTION("""COMPUTED_VALUE"""),73.0)</f>
        <v>73</v>
      </c>
    </row>
    <row r="426">
      <c r="A426" s="3" t="s">
        <v>427</v>
      </c>
      <c r="B426" s="2">
        <v>419.0</v>
      </c>
      <c r="C426" s="4">
        <f t="shared" si="2"/>
        <v>83</v>
      </c>
      <c r="D426" s="4">
        <f t="shared" si="3"/>
        <v>4</v>
      </c>
      <c r="E426" s="4">
        <f>IFERROR(__xludf.DUMMYFUNCTION("SPLIT(A426,"" "")"),16.0)</f>
        <v>16</v>
      </c>
      <c r="F426" s="4">
        <f>IFERROR(__xludf.DUMMYFUNCTION("""COMPUTED_VALUE"""),65.0)</f>
        <v>65</v>
      </c>
      <c r="G426" s="4">
        <f>IFERROR(__xludf.DUMMYFUNCTION("""COMPUTED_VALUE"""),69.0)</f>
        <v>69</v>
      </c>
      <c r="H426" s="4">
        <f>IFERROR(__xludf.DUMMYFUNCTION("""COMPUTED_VALUE"""),23.0)</f>
        <v>23</v>
      </c>
      <c r="I426" s="4">
        <f>IFERROR(__xludf.DUMMYFUNCTION("""COMPUTED_VALUE"""),97.0)</f>
        <v>97</v>
      </c>
    </row>
    <row r="427">
      <c r="A427" s="3" t="s">
        <v>428</v>
      </c>
      <c r="B427" s="2">
        <v>420.0</v>
      </c>
      <c r="C427" s="4">
        <f t="shared" si="2"/>
        <v>84</v>
      </c>
      <c r="D427" s="4">
        <f t="shared" si="3"/>
        <v>0</v>
      </c>
      <c r="E427" s="4">
        <f>IFERROR(__xludf.DUMMYFUNCTION("SPLIT(A427,"" "")"),44.0)</f>
        <v>44</v>
      </c>
      <c r="F427" s="4">
        <f>IFERROR(__xludf.DUMMYFUNCTION("""COMPUTED_VALUE"""),59.0)</f>
        <v>59</v>
      </c>
      <c r="G427" s="4">
        <f>IFERROR(__xludf.DUMMYFUNCTION("""COMPUTED_VALUE"""),87.0)</f>
        <v>87</v>
      </c>
      <c r="H427" s="4">
        <f>IFERROR(__xludf.DUMMYFUNCTION("""COMPUTED_VALUE"""),16.0)</f>
        <v>16</v>
      </c>
      <c r="I427" s="4">
        <f>IFERROR(__xludf.DUMMYFUNCTION("""COMPUTED_VALUE"""),18.0)</f>
        <v>18</v>
      </c>
      <c r="K427" s="5" t="b">
        <f>BINGO(E427:I431,$K$6)</f>
        <v>0</v>
      </c>
      <c r="L427" s="5" t="b">
        <f t="shared" ref="L427:DF427" si="171">OR(K427, BINGO($E427:$I431,$K$6:L$6))</f>
        <v>0</v>
      </c>
      <c r="M427" s="5" t="b">
        <f t="shared" si="171"/>
        <v>0</v>
      </c>
      <c r="N427" s="5" t="b">
        <f t="shared" si="171"/>
        <v>0</v>
      </c>
      <c r="O427" s="5" t="b">
        <f t="shared" si="171"/>
        <v>0</v>
      </c>
      <c r="P427" s="5" t="b">
        <f t="shared" si="171"/>
        <v>0</v>
      </c>
      <c r="Q427" s="5" t="b">
        <f t="shared" si="171"/>
        <v>0</v>
      </c>
      <c r="R427" s="5" t="b">
        <f t="shared" si="171"/>
        <v>0</v>
      </c>
      <c r="S427" s="5" t="b">
        <f t="shared" si="171"/>
        <v>0</v>
      </c>
      <c r="T427" s="5" t="b">
        <f t="shared" si="171"/>
        <v>0</v>
      </c>
      <c r="U427" s="5" t="b">
        <f t="shared" si="171"/>
        <v>0</v>
      </c>
      <c r="V427" s="5" t="b">
        <f t="shared" si="171"/>
        <v>0</v>
      </c>
      <c r="W427" s="5" t="b">
        <f t="shared" si="171"/>
        <v>0</v>
      </c>
      <c r="X427" s="5" t="b">
        <f t="shared" si="171"/>
        <v>0</v>
      </c>
      <c r="Y427" s="5" t="b">
        <f t="shared" si="171"/>
        <v>0</v>
      </c>
      <c r="Z427" s="5" t="b">
        <f t="shared" si="171"/>
        <v>0</v>
      </c>
      <c r="AA427" s="5" t="b">
        <f t="shared" si="171"/>
        <v>0</v>
      </c>
      <c r="AB427" s="5" t="b">
        <f t="shared" si="171"/>
        <v>0</v>
      </c>
      <c r="AC427" s="5" t="b">
        <f t="shared" si="171"/>
        <v>0</v>
      </c>
      <c r="AD427" s="5" t="b">
        <f t="shared" si="171"/>
        <v>0</v>
      </c>
      <c r="AE427" s="5" t="b">
        <f t="shared" si="171"/>
        <v>0</v>
      </c>
      <c r="AF427" s="5" t="b">
        <f t="shared" si="171"/>
        <v>0</v>
      </c>
      <c r="AG427" s="5" t="b">
        <f t="shared" si="171"/>
        <v>0</v>
      </c>
      <c r="AH427" s="5" t="b">
        <f t="shared" si="171"/>
        <v>0</v>
      </c>
      <c r="AI427" s="5" t="b">
        <f t="shared" si="171"/>
        <v>0</v>
      </c>
      <c r="AJ427" s="5" t="b">
        <f t="shared" si="171"/>
        <v>0</v>
      </c>
      <c r="AK427" s="5" t="b">
        <f t="shared" si="171"/>
        <v>0</v>
      </c>
      <c r="AL427" s="5" t="b">
        <f t="shared" si="171"/>
        <v>0</v>
      </c>
      <c r="AM427" s="5" t="b">
        <f t="shared" si="171"/>
        <v>0</v>
      </c>
      <c r="AN427" s="5" t="b">
        <f t="shared" si="171"/>
        <v>0</v>
      </c>
      <c r="AO427" s="5" t="b">
        <f t="shared" si="171"/>
        <v>0</v>
      </c>
      <c r="AP427" s="5" t="b">
        <f t="shared" si="171"/>
        <v>0</v>
      </c>
      <c r="AQ427" s="5" t="b">
        <f t="shared" si="171"/>
        <v>0</v>
      </c>
      <c r="AR427" s="5" t="b">
        <f t="shared" si="171"/>
        <v>0</v>
      </c>
      <c r="AS427" s="5" t="b">
        <f t="shared" si="171"/>
        <v>0</v>
      </c>
      <c r="AT427" s="5" t="b">
        <f t="shared" si="171"/>
        <v>0</v>
      </c>
      <c r="AU427" s="5" t="b">
        <f t="shared" si="171"/>
        <v>0</v>
      </c>
      <c r="AV427" s="5" t="b">
        <f t="shared" si="171"/>
        <v>0</v>
      </c>
      <c r="AW427" s="5" t="b">
        <f t="shared" si="171"/>
        <v>0</v>
      </c>
      <c r="AX427" s="5" t="b">
        <f t="shared" si="171"/>
        <v>0</v>
      </c>
      <c r="AY427" s="5" t="b">
        <f t="shared" si="171"/>
        <v>0</v>
      </c>
      <c r="AZ427" s="5" t="b">
        <f t="shared" si="171"/>
        <v>0</v>
      </c>
      <c r="BA427" s="5" t="b">
        <f t="shared" si="171"/>
        <v>0</v>
      </c>
      <c r="BB427" s="5" t="b">
        <f t="shared" si="171"/>
        <v>0</v>
      </c>
      <c r="BC427" s="5" t="b">
        <f t="shared" si="171"/>
        <v>0</v>
      </c>
      <c r="BD427" s="5" t="b">
        <f t="shared" si="171"/>
        <v>0</v>
      </c>
      <c r="BE427" s="5" t="b">
        <f t="shared" si="171"/>
        <v>0</v>
      </c>
      <c r="BF427" s="5" t="b">
        <f t="shared" si="171"/>
        <v>0</v>
      </c>
      <c r="BG427" s="5" t="b">
        <f t="shared" si="171"/>
        <v>0</v>
      </c>
      <c r="BH427" s="5" t="b">
        <f t="shared" si="171"/>
        <v>0</v>
      </c>
      <c r="BI427" s="5" t="b">
        <f t="shared" si="171"/>
        <v>0</v>
      </c>
      <c r="BJ427" s="5" t="b">
        <f t="shared" si="171"/>
        <v>0</v>
      </c>
      <c r="BK427" s="5" t="b">
        <f t="shared" si="171"/>
        <v>0</v>
      </c>
      <c r="BL427" s="5" t="b">
        <f t="shared" si="171"/>
        <v>0</v>
      </c>
      <c r="BM427" s="5" t="b">
        <f t="shared" si="171"/>
        <v>0</v>
      </c>
      <c r="BN427" s="5" t="b">
        <f t="shared" si="171"/>
        <v>0</v>
      </c>
      <c r="BO427" s="5" t="b">
        <f t="shared" si="171"/>
        <v>0</v>
      </c>
      <c r="BP427" s="5" t="b">
        <f t="shared" si="171"/>
        <v>0</v>
      </c>
      <c r="BQ427" s="5" t="b">
        <f t="shared" si="171"/>
        <v>0</v>
      </c>
      <c r="BR427" s="5" t="b">
        <f t="shared" si="171"/>
        <v>0</v>
      </c>
      <c r="BS427" s="5" t="b">
        <f t="shared" si="171"/>
        <v>0</v>
      </c>
      <c r="BT427" s="5" t="b">
        <f t="shared" si="171"/>
        <v>0</v>
      </c>
      <c r="BU427" s="5" t="b">
        <f t="shared" si="171"/>
        <v>0</v>
      </c>
      <c r="BV427" s="5" t="b">
        <f t="shared" si="171"/>
        <v>0</v>
      </c>
      <c r="BW427" s="5" t="b">
        <f t="shared" si="171"/>
        <v>0</v>
      </c>
      <c r="BX427" s="5" t="b">
        <f t="shared" si="171"/>
        <v>1</v>
      </c>
      <c r="BY427" s="5" t="b">
        <f t="shared" si="171"/>
        <v>1</v>
      </c>
      <c r="BZ427" s="5" t="b">
        <f t="shared" si="171"/>
        <v>1</v>
      </c>
      <c r="CA427" s="5" t="b">
        <f t="shared" si="171"/>
        <v>1</v>
      </c>
      <c r="CB427" s="5" t="b">
        <f t="shared" si="171"/>
        <v>1</v>
      </c>
      <c r="CC427" s="5" t="b">
        <f t="shared" si="171"/>
        <v>1</v>
      </c>
      <c r="CD427" s="5" t="b">
        <f t="shared" si="171"/>
        <v>1</v>
      </c>
      <c r="CE427" s="5" t="b">
        <f t="shared" si="171"/>
        <v>1</v>
      </c>
      <c r="CF427" s="5" t="b">
        <f t="shared" si="171"/>
        <v>1</v>
      </c>
      <c r="CG427" s="5" t="b">
        <f t="shared" si="171"/>
        <v>1</v>
      </c>
      <c r="CH427" s="5" t="b">
        <f t="shared" si="171"/>
        <v>1</v>
      </c>
      <c r="CI427" s="5" t="b">
        <f t="shared" si="171"/>
        <v>1</v>
      </c>
      <c r="CJ427" s="5" t="b">
        <f t="shared" si="171"/>
        <v>1</v>
      </c>
      <c r="CK427" s="5" t="b">
        <f t="shared" si="171"/>
        <v>1</v>
      </c>
      <c r="CL427" s="5" t="b">
        <f t="shared" si="171"/>
        <v>1</v>
      </c>
      <c r="CM427" s="5" t="b">
        <f t="shared" si="171"/>
        <v>1</v>
      </c>
      <c r="CN427" s="5" t="b">
        <f t="shared" si="171"/>
        <v>1</v>
      </c>
      <c r="CO427" s="5" t="b">
        <f t="shared" si="171"/>
        <v>1</v>
      </c>
      <c r="CP427" s="5" t="b">
        <f t="shared" si="171"/>
        <v>1</v>
      </c>
      <c r="CQ427" s="5" t="b">
        <f t="shared" si="171"/>
        <v>1</v>
      </c>
      <c r="CR427" s="5" t="b">
        <f t="shared" si="171"/>
        <v>1</v>
      </c>
      <c r="CS427" s="5" t="b">
        <f t="shared" si="171"/>
        <v>1</v>
      </c>
      <c r="CT427" s="5" t="b">
        <f t="shared" si="171"/>
        <v>1</v>
      </c>
      <c r="CU427" s="5" t="b">
        <f t="shared" si="171"/>
        <v>1</v>
      </c>
      <c r="CV427" s="5" t="b">
        <f t="shared" si="171"/>
        <v>1</v>
      </c>
      <c r="CW427" s="5" t="b">
        <f t="shared" si="171"/>
        <v>1</v>
      </c>
      <c r="CX427" s="5" t="b">
        <f t="shared" si="171"/>
        <v>1</v>
      </c>
      <c r="CY427" s="5" t="b">
        <f t="shared" si="171"/>
        <v>1</v>
      </c>
      <c r="CZ427" s="5" t="b">
        <f t="shared" si="171"/>
        <v>1</v>
      </c>
      <c r="DA427" s="5" t="b">
        <f t="shared" si="171"/>
        <v>1</v>
      </c>
      <c r="DB427" s="5" t="b">
        <f t="shared" si="171"/>
        <v>1</v>
      </c>
      <c r="DC427" s="5" t="b">
        <f t="shared" si="171"/>
        <v>1</v>
      </c>
      <c r="DD427" s="5" t="b">
        <f t="shared" si="171"/>
        <v>1</v>
      </c>
      <c r="DE427" s="5" t="b">
        <f t="shared" si="171"/>
        <v>1</v>
      </c>
      <c r="DF427" s="5" t="b">
        <f t="shared" si="171"/>
        <v>1</v>
      </c>
    </row>
    <row r="428">
      <c r="A428" s="3" t="s">
        <v>429</v>
      </c>
      <c r="B428" s="2">
        <v>421.0</v>
      </c>
      <c r="C428" s="4">
        <f t="shared" si="2"/>
        <v>84</v>
      </c>
      <c r="D428" s="4">
        <f t="shared" si="3"/>
        <v>1</v>
      </c>
      <c r="E428" s="4">
        <f>IFERROR(__xludf.DUMMYFUNCTION("SPLIT(A428,"" "")"),31.0)</f>
        <v>31</v>
      </c>
      <c r="F428" s="4">
        <f>IFERROR(__xludf.DUMMYFUNCTION("""COMPUTED_VALUE"""),50.0)</f>
        <v>50</v>
      </c>
      <c r="G428" s="4">
        <f>IFERROR(__xludf.DUMMYFUNCTION("""COMPUTED_VALUE"""),27.0)</f>
        <v>27</v>
      </c>
      <c r="H428" s="4">
        <f>IFERROR(__xludf.DUMMYFUNCTION("""COMPUTED_VALUE"""),9.0)</f>
        <v>9</v>
      </c>
      <c r="I428" s="4">
        <f>IFERROR(__xludf.DUMMYFUNCTION("""COMPUTED_VALUE"""),38.0)</f>
        <v>38</v>
      </c>
      <c r="K428" s="4" t="str">
        <f>IF(K427,SUMOFUNMARKED(E427:I431,$K$6)*LASTCALLED($K$6),)</f>
        <v/>
      </c>
      <c r="L428" s="4" t="str">
        <f t="shared" ref="L428:DF428" si="172">IF(AND(L427,NOT(K427)),SUMOFUNMARKED($E427:$I431,$K$6:L$6)*LASTCALLED($K$6:L$6),)</f>
        <v/>
      </c>
      <c r="M428" s="4" t="str">
        <f t="shared" si="172"/>
        <v/>
      </c>
      <c r="N428" s="4" t="str">
        <f t="shared" si="172"/>
        <v/>
      </c>
      <c r="O428" s="4" t="str">
        <f t="shared" si="172"/>
        <v/>
      </c>
      <c r="P428" s="4" t="str">
        <f t="shared" si="172"/>
        <v/>
      </c>
      <c r="Q428" s="4" t="str">
        <f t="shared" si="172"/>
        <v/>
      </c>
      <c r="R428" s="4" t="str">
        <f t="shared" si="172"/>
        <v/>
      </c>
      <c r="S428" s="4" t="str">
        <f t="shared" si="172"/>
        <v/>
      </c>
      <c r="T428" s="4" t="str">
        <f t="shared" si="172"/>
        <v/>
      </c>
      <c r="U428" s="4" t="str">
        <f t="shared" si="172"/>
        <v/>
      </c>
      <c r="V428" s="4" t="str">
        <f t="shared" si="172"/>
        <v/>
      </c>
      <c r="W428" s="4" t="str">
        <f t="shared" si="172"/>
        <v/>
      </c>
      <c r="X428" s="4" t="str">
        <f t="shared" si="172"/>
        <v/>
      </c>
      <c r="Y428" s="4" t="str">
        <f t="shared" si="172"/>
        <v/>
      </c>
      <c r="Z428" s="4" t="str">
        <f t="shared" si="172"/>
        <v/>
      </c>
      <c r="AA428" s="4" t="str">
        <f t="shared" si="172"/>
        <v/>
      </c>
      <c r="AB428" s="4" t="str">
        <f t="shared" si="172"/>
        <v/>
      </c>
      <c r="AC428" s="4" t="str">
        <f t="shared" si="172"/>
        <v/>
      </c>
      <c r="AD428" s="4" t="str">
        <f t="shared" si="172"/>
        <v/>
      </c>
      <c r="AE428" s="4" t="str">
        <f t="shared" si="172"/>
        <v/>
      </c>
      <c r="AF428" s="4" t="str">
        <f t="shared" si="172"/>
        <v/>
      </c>
      <c r="AG428" s="4" t="str">
        <f t="shared" si="172"/>
        <v/>
      </c>
      <c r="AH428" s="4" t="str">
        <f t="shared" si="172"/>
        <v/>
      </c>
      <c r="AI428" s="4" t="str">
        <f t="shared" si="172"/>
        <v/>
      </c>
      <c r="AJ428" s="4" t="str">
        <f t="shared" si="172"/>
        <v/>
      </c>
      <c r="AK428" s="4" t="str">
        <f t="shared" si="172"/>
        <v/>
      </c>
      <c r="AL428" s="4" t="str">
        <f t="shared" si="172"/>
        <v/>
      </c>
      <c r="AM428" s="4" t="str">
        <f t="shared" si="172"/>
        <v/>
      </c>
      <c r="AN428" s="4" t="str">
        <f t="shared" si="172"/>
        <v/>
      </c>
      <c r="AO428" s="4" t="str">
        <f t="shared" si="172"/>
        <v/>
      </c>
      <c r="AP428" s="4" t="str">
        <f t="shared" si="172"/>
        <v/>
      </c>
      <c r="AQ428" s="4" t="str">
        <f t="shared" si="172"/>
        <v/>
      </c>
      <c r="AR428" s="4" t="str">
        <f t="shared" si="172"/>
        <v/>
      </c>
      <c r="AS428" s="4" t="str">
        <f t="shared" si="172"/>
        <v/>
      </c>
      <c r="AT428" s="4" t="str">
        <f t="shared" si="172"/>
        <v/>
      </c>
      <c r="AU428" s="4" t="str">
        <f t="shared" si="172"/>
        <v/>
      </c>
      <c r="AV428" s="4" t="str">
        <f t="shared" si="172"/>
        <v/>
      </c>
      <c r="AW428" s="4" t="str">
        <f t="shared" si="172"/>
        <v/>
      </c>
      <c r="AX428" s="4" t="str">
        <f t="shared" si="172"/>
        <v/>
      </c>
      <c r="AY428" s="4" t="str">
        <f t="shared" si="172"/>
        <v/>
      </c>
      <c r="AZ428" s="4" t="str">
        <f t="shared" si="172"/>
        <v/>
      </c>
      <c r="BA428" s="4" t="str">
        <f t="shared" si="172"/>
        <v/>
      </c>
      <c r="BB428" s="4" t="str">
        <f t="shared" si="172"/>
        <v/>
      </c>
      <c r="BC428" s="4" t="str">
        <f t="shared" si="172"/>
        <v/>
      </c>
      <c r="BD428" s="4" t="str">
        <f t="shared" si="172"/>
        <v/>
      </c>
      <c r="BE428" s="4" t="str">
        <f t="shared" si="172"/>
        <v/>
      </c>
      <c r="BF428" s="4" t="str">
        <f t="shared" si="172"/>
        <v/>
      </c>
      <c r="BG428" s="4" t="str">
        <f t="shared" si="172"/>
        <v/>
      </c>
      <c r="BH428" s="4" t="str">
        <f t="shared" si="172"/>
        <v/>
      </c>
      <c r="BI428" s="4" t="str">
        <f t="shared" si="172"/>
        <v/>
      </c>
      <c r="BJ428" s="4" t="str">
        <f t="shared" si="172"/>
        <v/>
      </c>
      <c r="BK428" s="4" t="str">
        <f t="shared" si="172"/>
        <v/>
      </c>
      <c r="BL428" s="4" t="str">
        <f t="shared" si="172"/>
        <v/>
      </c>
      <c r="BM428" s="4" t="str">
        <f t="shared" si="172"/>
        <v/>
      </c>
      <c r="BN428" s="4" t="str">
        <f t="shared" si="172"/>
        <v/>
      </c>
      <c r="BO428" s="4" t="str">
        <f t="shared" si="172"/>
        <v/>
      </c>
      <c r="BP428" s="4" t="str">
        <f t="shared" si="172"/>
        <v/>
      </c>
      <c r="BQ428" s="4" t="str">
        <f t="shared" si="172"/>
        <v/>
      </c>
      <c r="BR428" s="4" t="str">
        <f t="shared" si="172"/>
        <v/>
      </c>
      <c r="BS428" s="4" t="str">
        <f t="shared" si="172"/>
        <v/>
      </c>
      <c r="BT428" s="4" t="str">
        <f t="shared" si="172"/>
        <v/>
      </c>
      <c r="BU428" s="4" t="str">
        <f t="shared" si="172"/>
        <v/>
      </c>
      <c r="BV428" s="4" t="str">
        <f t="shared" si="172"/>
        <v/>
      </c>
      <c r="BW428" s="4" t="str">
        <f t="shared" si="172"/>
        <v/>
      </c>
      <c r="BX428" s="4">
        <f t="shared" si="172"/>
        <v>13051</v>
      </c>
      <c r="BY428" s="4" t="str">
        <f t="shared" si="172"/>
        <v/>
      </c>
      <c r="BZ428" s="4" t="str">
        <f t="shared" si="172"/>
        <v/>
      </c>
      <c r="CA428" s="4" t="str">
        <f t="shared" si="172"/>
        <v/>
      </c>
      <c r="CB428" s="4" t="str">
        <f t="shared" si="172"/>
        <v/>
      </c>
      <c r="CC428" s="4" t="str">
        <f t="shared" si="172"/>
        <v/>
      </c>
      <c r="CD428" s="4" t="str">
        <f t="shared" si="172"/>
        <v/>
      </c>
      <c r="CE428" s="4" t="str">
        <f t="shared" si="172"/>
        <v/>
      </c>
      <c r="CF428" s="4" t="str">
        <f t="shared" si="172"/>
        <v/>
      </c>
      <c r="CG428" s="4" t="str">
        <f t="shared" si="172"/>
        <v/>
      </c>
      <c r="CH428" s="4" t="str">
        <f t="shared" si="172"/>
        <v/>
      </c>
      <c r="CI428" s="4" t="str">
        <f t="shared" si="172"/>
        <v/>
      </c>
      <c r="CJ428" s="4" t="str">
        <f t="shared" si="172"/>
        <v/>
      </c>
      <c r="CK428" s="4" t="str">
        <f t="shared" si="172"/>
        <v/>
      </c>
      <c r="CL428" s="4" t="str">
        <f t="shared" si="172"/>
        <v/>
      </c>
      <c r="CM428" s="4" t="str">
        <f t="shared" si="172"/>
        <v/>
      </c>
      <c r="CN428" s="4" t="str">
        <f t="shared" si="172"/>
        <v/>
      </c>
      <c r="CO428" s="4" t="str">
        <f t="shared" si="172"/>
        <v/>
      </c>
      <c r="CP428" s="4" t="str">
        <f t="shared" si="172"/>
        <v/>
      </c>
      <c r="CQ428" s="4" t="str">
        <f t="shared" si="172"/>
        <v/>
      </c>
      <c r="CR428" s="4" t="str">
        <f t="shared" si="172"/>
        <v/>
      </c>
      <c r="CS428" s="4" t="str">
        <f t="shared" si="172"/>
        <v/>
      </c>
      <c r="CT428" s="4" t="str">
        <f t="shared" si="172"/>
        <v/>
      </c>
      <c r="CU428" s="4" t="str">
        <f t="shared" si="172"/>
        <v/>
      </c>
      <c r="CV428" s="4" t="str">
        <f t="shared" si="172"/>
        <v/>
      </c>
      <c r="CW428" s="4" t="str">
        <f t="shared" si="172"/>
        <v/>
      </c>
      <c r="CX428" s="4" t="str">
        <f t="shared" si="172"/>
        <v/>
      </c>
      <c r="CY428" s="4" t="str">
        <f t="shared" si="172"/>
        <v/>
      </c>
      <c r="CZ428" s="4" t="str">
        <f t="shared" si="172"/>
        <v/>
      </c>
      <c r="DA428" s="4" t="str">
        <f t="shared" si="172"/>
        <v/>
      </c>
      <c r="DB428" s="4" t="str">
        <f t="shared" si="172"/>
        <v/>
      </c>
      <c r="DC428" s="4" t="str">
        <f t="shared" si="172"/>
        <v/>
      </c>
      <c r="DD428" s="4" t="str">
        <f t="shared" si="172"/>
        <v/>
      </c>
      <c r="DE428" s="4" t="str">
        <f t="shared" si="172"/>
        <v/>
      </c>
      <c r="DF428" s="4" t="str">
        <f t="shared" si="172"/>
        <v/>
      </c>
    </row>
    <row r="429">
      <c r="A429" s="3" t="s">
        <v>430</v>
      </c>
      <c r="B429" s="2">
        <v>422.0</v>
      </c>
      <c r="C429" s="4">
        <f t="shared" si="2"/>
        <v>84</v>
      </c>
      <c r="D429" s="4">
        <f t="shared" si="3"/>
        <v>2</v>
      </c>
      <c r="E429" s="4">
        <f>IFERROR(__xludf.DUMMYFUNCTION("SPLIT(A429,"" "")"),49.0)</f>
        <v>49</v>
      </c>
      <c r="F429" s="4">
        <f>IFERROR(__xludf.DUMMYFUNCTION("""COMPUTED_VALUE"""),10.0)</f>
        <v>10</v>
      </c>
      <c r="G429" s="4">
        <f>IFERROR(__xludf.DUMMYFUNCTION("""COMPUTED_VALUE"""),56.0)</f>
        <v>56</v>
      </c>
      <c r="H429" s="4">
        <f>IFERROR(__xludf.DUMMYFUNCTION("""COMPUTED_VALUE"""),69.0)</f>
        <v>69</v>
      </c>
      <c r="I429" s="4">
        <f>IFERROR(__xludf.DUMMYFUNCTION("""COMPUTED_VALUE"""),35.0)</f>
        <v>35</v>
      </c>
      <c r="K429" s="6"/>
    </row>
    <row r="430">
      <c r="A430" s="3" t="s">
        <v>431</v>
      </c>
      <c r="B430" s="2">
        <v>423.0</v>
      </c>
      <c r="C430" s="4">
        <f t="shared" si="2"/>
        <v>84</v>
      </c>
      <c r="D430" s="4">
        <f t="shared" si="3"/>
        <v>3</v>
      </c>
      <c r="E430" s="4">
        <f>IFERROR(__xludf.DUMMYFUNCTION("SPLIT(A430,"" "")"),13.0)</f>
        <v>13</v>
      </c>
      <c r="F430" s="4">
        <f>IFERROR(__xludf.DUMMYFUNCTION("""COMPUTED_VALUE"""),24.0)</f>
        <v>24</v>
      </c>
      <c r="G430" s="4">
        <f>IFERROR(__xludf.DUMMYFUNCTION("""COMPUTED_VALUE"""),91.0)</f>
        <v>91</v>
      </c>
      <c r="H430" s="4">
        <f>IFERROR(__xludf.DUMMYFUNCTION("""COMPUTED_VALUE"""),46.0)</f>
        <v>46</v>
      </c>
      <c r="I430" s="4">
        <f>IFERROR(__xludf.DUMMYFUNCTION("""COMPUTED_VALUE"""),70.0)</f>
        <v>70</v>
      </c>
    </row>
    <row r="431">
      <c r="A431" s="3" t="s">
        <v>432</v>
      </c>
      <c r="B431" s="2">
        <v>424.0</v>
      </c>
      <c r="C431" s="4">
        <f t="shared" si="2"/>
        <v>84</v>
      </c>
      <c r="D431" s="4">
        <f t="shared" si="3"/>
        <v>4</v>
      </c>
      <c r="E431" s="4">
        <f>IFERROR(__xludf.DUMMYFUNCTION("SPLIT(A431,"" "")"),22.0)</f>
        <v>22</v>
      </c>
      <c r="F431" s="4">
        <f>IFERROR(__xludf.DUMMYFUNCTION("""COMPUTED_VALUE"""),37.0)</f>
        <v>37</v>
      </c>
      <c r="G431" s="4">
        <f>IFERROR(__xludf.DUMMYFUNCTION("""COMPUTED_VALUE"""),6.0)</f>
        <v>6</v>
      </c>
      <c r="H431" s="4">
        <f>IFERROR(__xludf.DUMMYFUNCTION("""COMPUTED_VALUE"""),43.0)</f>
        <v>43</v>
      </c>
      <c r="I431" s="4">
        <f>IFERROR(__xludf.DUMMYFUNCTION("""COMPUTED_VALUE"""),25.0)</f>
        <v>25</v>
      </c>
    </row>
    <row r="432">
      <c r="A432" s="3" t="s">
        <v>433</v>
      </c>
      <c r="B432" s="2">
        <v>425.0</v>
      </c>
      <c r="C432" s="4">
        <f t="shared" si="2"/>
        <v>85</v>
      </c>
      <c r="D432" s="4">
        <f t="shared" si="3"/>
        <v>0</v>
      </c>
      <c r="E432" s="4">
        <f>IFERROR(__xludf.DUMMYFUNCTION("SPLIT(A432,"" "")"),87.0)</f>
        <v>87</v>
      </c>
      <c r="F432" s="4">
        <f>IFERROR(__xludf.DUMMYFUNCTION("""COMPUTED_VALUE"""),79.0)</f>
        <v>79</v>
      </c>
      <c r="G432" s="4">
        <f>IFERROR(__xludf.DUMMYFUNCTION("""COMPUTED_VALUE"""),59.0)</f>
        <v>59</v>
      </c>
      <c r="H432" s="4">
        <f>IFERROR(__xludf.DUMMYFUNCTION("""COMPUTED_VALUE"""),26.0)</f>
        <v>26</v>
      </c>
      <c r="I432" s="4">
        <f>IFERROR(__xludf.DUMMYFUNCTION("""COMPUTED_VALUE"""),35.0)</f>
        <v>35</v>
      </c>
      <c r="K432" s="5" t="b">
        <f>BINGO(E432:I436,$K$6)</f>
        <v>0</v>
      </c>
      <c r="L432" s="5" t="b">
        <f t="shared" ref="L432:DF432" si="173">OR(K432, BINGO($E432:$I436,$K$6:L$6))</f>
        <v>0</v>
      </c>
      <c r="M432" s="5" t="b">
        <f t="shared" si="173"/>
        <v>0</v>
      </c>
      <c r="N432" s="5" t="b">
        <f t="shared" si="173"/>
        <v>0</v>
      </c>
      <c r="O432" s="5" t="b">
        <f t="shared" si="173"/>
        <v>0</v>
      </c>
      <c r="P432" s="5" t="b">
        <f t="shared" si="173"/>
        <v>0</v>
      </c>
      <c r="Q432" s="5" t="b">
        <f t="shared" si="173"/>
        <v>0</v>
      </c>
      <c r="R432" s="5" t="b">
        <f t="shared" si="173"/>
        <v>0</v>
      </c>
      <c r="S432" s="5" t="b">
        <f t="shared" si="173"/>
        <v>0</v>
      </c>
      <c r="T432" s="5" t="b">
        <f t="shared" si="173"/>
        <v>0</v>
      </c>
      <c r="U432" s="5" t="b">
        <f t="shared" si="173"/>
        <v>0</v>
      </c>
      <c r="V432" s="5" t="b">
        <f t="shared" si="173"/>
        <v>0</v>
      </c>
      <c r="W432" s="5" t="b">
        <f t="shared" si="173"/>
        <v>0</v>
      </c>
      <c r="X432" s="5" t="b">
        <f t="shared" si="173"/>
        <v>0</v>
      </c>
      <c r="Y432" s="5" t="b">
        <f t="shared" si="173"/>
        <v>0</v>
      </c>
      <c r="Z432" s="5" t="b">
        <f t="shared" si="173"/>
        <v>0</v>
      </c>
      <c r="AA432" s="5" t="b">
        <f t="shared" si="173"/>
        <v>0</v>
      </c>
      <c r="AB432" s="5" t="b">
        <f t="shared" si="173"/>
        <v>0</v>
      </c>
      <c r="AC432" s="5" t="b">
        <f t="shared" si="173"/>
        <v>0</v>
      </c>
      <c r="AD432" s="5" t="b">
        <f t="shared" si="173"/>
        <v>0</v>
      </c>
      <c r="AE432" s="5" t="b">
        <f t="shared" si="173"/>
        <v>0</v>
      </c>
      <c r="AF432" s="5" t="b">
        <f t="shared" si="173"/>
        <v>0</v>
      </c>
      <c r="AG432" s="5" t="b">
        <f t="shared" si="173"/>
        <v>0</v>
      </c>
      <c r="AH432" s="5" t="b">
        <f t="shared" si="173"/>
        <v>0</v>
      </c>
      <c r="AI432" s="5" t="b">
        <f t="shared" si="173"/>
        <v>0</v>
      </c>
      <c r="AJ432" s="5" t="b">
        <f t="shared" si="173"/>
        <v>0</v>
      </c>
      <c r="AK432" s="5" t="b">
        <f t="shared" si="173"/>
        <v>0</v>
      </c>
      <c r="AL432" s="5" t="b">
        <f t="shared" si="173"/>
        <v>0</v>
      </c>
      <c r="AM432" s="5" t="b">
        <f t="shared" si="173"/>
        <v>0</v>
      </c>
      <c r="AN432" s="5" t="b">
        <f t="shared" si="173"/>
        <v>0</v>
      </c>
      <c r="AO432" s="5" t="b">
        <f t="shared" si="173"/>
        <v>0</v>
      </c>
      <c r="AP432" s="5" t="b">
        <f t="shared" si="173"/>
        <v>0</v>
      </c>
      <c r="AQ432" s="5" t="b">
        <f t="shared" si="173"/>
        <v>0</v>
      </c>
      <c r="AR432" s="5" t="b">
        <f t="shared" si="173"/>
        <v>0</v>
      </c>
      <c r="AS432" s="5" t="b">
        <f t="shared" si="173"/>
        <v>0</v>
      </c>
      <c r="AT432" s="5" t="b">
        <f t="shared" si="173"/>
        <v>0</v>
      </c>
      <c r="AU432" s="5" t="b">
        <f t="shared" si="173"/>
        <v>0</v>
      </c>
      <c r="AV432" s="5" t="b">
        <f t="shared" si="173"/>
        <v>0</v>
      </c>
      <c r="AW432" s="5" t="b">
        <f t="shared" si="173"/>
        <v>0</v>
      </c>
      <c r="AX432" s="5" t="b">
        <f t="shared" si="173"/>
        <v>0</v>
      </c>
      <c r="AY432" s="5" t="b">
        <f t="shared" si="173"/>
        <v>0</v>
      </c>
      <c r="AZ432" s="5" t="b">
        <f t="shared" si="173"/>
        <v>0</v>
      </c>
      <c r="BA432" s="5" t="b">
        <f t="shared" si="173"/>
        <v>0</v>
      </c>
      <c r="BB432" s="5" t="b">
        <f t="shared" si="173"/>
        <v>0</v>
      </c>
      <c r="BC432" s="5" t="b">
        <f t="shared" si="173"/>
        <v>0</v>
      </c>
      <c r="BD432" s="5" t="b">
        <f t="shared" si="173"/>
        <v>0</v>
      </c>
      <c r="BE432" s="5" t="b">
        <f t="shared" si="173"/>
        <v>0</v>
      </c>
      <c r="BF432" s="5" t="b">
        <f t="shared" si="173"/>
        <v>0</v>
      </c>
      <c r="BG432" s="5" t="b">
        <f t="shared" si="173"/>
        <v>0</v>
      </c>
      <c r="BH432" s="5" t="b">
        <f t="shared" si="173"/>
        <v>0</v>
      </c>
      <c r="BI432" s="5" t="b">
        <f t="shared" si="173"/>
        <v>0</v>
      </c>
      <c r="BJ432" s="5" t="b">
        <f t="shared" si="173"/>
        <v>0</v>
      </c>
      <c r="BK432" s="5" t="b">
        <f t="shared" si="173"/>
        <v>0</v>
      </c>
      <c r="BL432" s="5" t="b">
        <f t="shared" si="173"/>
        <v>0</v>
      </c>
      <c r="BM432" s="5" t="b">
        <f t="shared" si="173"/>
        <v>0</v>
      </c>
      <c r="BN432" s="5" t="b">
        <f t="shared" si="173"/>
        <v>0</v>
      </c>
      <c r="BO432" s="5" t="b">
        <f t="shared" si="173"/>
        <v>0</v>
      </c>
      <c r="BP432" s="5" t="b">
        <f t="shared" si="173"/>
        <v>0</v>
      </c>
      <c r="BQ432" s="5" t="b">
        <f t="shared" si="173"/>
        <v>0</v>
      </c>
      <c r="BR432" s="5" t="b">
        <f t="shared" si="173"/>
        <v>0</v>
      </c>
      <c r="BS432" s="5" t="b">
        <f t="shared" si="173"/>
        <v>0</v>
      </c>
      <c r="BT432" s="5" t="b">
        <f t="shared" si="173"/>
        <v>1</v>
      </c>
      <c r="BU432" s="5" t="b">
        <f t="shared" si="173"/>
        <v>1</v>
      </c>
      <c r="BV432" s="5" t="b">
        <f t="shared" si="173"/>
        <v>1</v>
      </c>
      <c r="BW432" s="5" t="b">
        <f t="shared" si="173"/>
        <v>1</v>
      </c>
      <c r="BX432" s="5" t="b">
        <f t="shared" si="173"/>
        <v>1</v>
      </c>
      <c r="BY432" s="5" t="b">
        <f t="shared" si="173"/>
        <v>1</v>
      </c>
      <c r="BZ432" s="5" t="b">
        <f t="shared" si="173"/>
        <v>1</v>
      </c>
      <c r="CA432" s="5" t="b">
        <f t="shared" si="173"/>
        <v>1</v>
      </c>
      <c r="CB432" s="5" t="b">
        <f t="shared" si="173"/>
        <v>1</v>
      </c>
      <c r="CC432" s="5" t="b">
        <f t="shared" si="173"/>
        <v>1</v>
      </c>
      <c r="CD432" s="5" t="b">
        <f t="shared" si="173"/>
        <v>1</v>
      </c>
      <c r="CE432" s="5" t="b">
        <f t="shared" si="173"/>
        <v>1</v>
      </c>
      <c r="CF432" s="5" t="b">
        <f t="shared" si="173"/>
        <v>1</v>
      </c>
      <c r="CG432" s="5" t="b">
        <f t="shared" si="173"/>
        <v>1</v>
      </c>
      <c r="CH432" s="5" t="b">
        <f t="shared" si="173"/>
        <v>1</v>
      </c>
      <c r="CI432" s="5" t="b">
        <f t="shared" si="173"/>
        <v>1</v>
      </c>
      <c r="CJ432" s="5" t="b">
        <f t="shared" si="173"/>
        <v>1</v>
      </c>
      <c r="CK432" s="5" t="b">
        <f t="shared" si="173"/>
        <v>1</v>
      </c>
      <c r="CL432" s="5" t="b">
        <f t="shared" si="173"/>
        <v>1</v>
      </c>
      <c r="CM432" s="5" t="b">
        <f t="shared" si="173"/>
        <v>1</v>
      </c>
      <c r="CN432" s="5" t="b">
        <f t="shared" si="173"/>
        <v>1</v>
      </c>
      <c r="CO432" s="5" t="b">
        <f t="shared" si="173"/>
        <v>1</v>
      </c>
      <c r="CP432" s="5" t="b">
        <f t="shared" si="173"/>
        <v>1</v>
      </c>
      <c r="CQ432" s="5" t="b">
        <f t="shared" si="173"/>
        <v>1</v>
      </c>
      <c r="CR432" s="5" t="b">
        <f t="shared" si="173"/>
        <v>1</v>
      </c>
      <c r="CS432" s="5" t="b">
        <f t="shared" si="173"/>
        <v>1</v>
      </c>
      <c r="CT432" s="5" t="b">
        <f t="shared" si="173"/>
        <v>1</v>
      </c>
      <c r="CU432" s="5" t="b">
        <f t="shared" si="173"/>
        <v>1</v>
      </c>
      <c r="CV432" s="5" t="b">
        <f t="shared" si="173"/>
        <v>1</v>
      </c>
      <c r="CW432" s="5" t="b">
        <f t="shared" si="173"/>
        <v>1</v>
      </c>
      <c r="CX432" s="5" t="b">
        <f t="shared" si="173"/>
        <v>1</v>
      </c>
      <c r="CY432" s="5" t="b">
        <f t="shared" si="173"/>
        <v>1</v>
      </c>
      <c r="CZ432" s="5" t="b">
        <f t="shared" si="173"/>
        <v>1</v>
      </c>
      <c r="DA432" s="5" t="b">
        <f t="shared" si="173"/>
        <v>1</v>
      </c>
      <c r="DB432" s="5" t="b">
        <f t="shared" si="173"/>
        <v>1</v>
      </c>
      <c r="DC432" s="5" t="b">
        <f t="shared" si="173"/>
        <v>1</v>
      </c>
      <c r="DD432" s="5" t="b">
        <f t="shared" si="173"/>
        <v>1</v>
      </c>
      <c r="DE432" s="5" t="b">
        <f t="shared" si="173"/>
        <v>1</v>
      </c>
      <c r="DF432" s="5" t="b">
        <f t="shared" si="173"/>
        <v>1</v>
      </c>
    </row>
    <row r="433">
      <c r="A433" s="3" t="s">
        <v>434</v>
      </c>
      <c r="B433" s="2">
        <v>426.0</v>
      </c>
      <c r="C433" s="4">
        <f t="shared" si="2"/>
        <v>85</v>
      </c>
      <c r="D433" s="4">
        <f t="shared" si="3"/>
        <v>1</v>
      </c>
      <c r="E433" s="4">
        <f>IFERROR(__xludf.DUMMYFUNCTION("SPLIT(A433,"" "")"),81.0)</f>
        <v>81</v>
      </c>
      <c r="F433" s="4">
        <f>IFERROR(__xludf.DUMMYFUNCTION("""COMPUTED_VALUE"""),73.0)</f>
        <v>73</v>
      </c>
      <c r="G433" s="4">
        <f>IFERROR(__xludf.DUMMYFUNCTION("""COMPUTED_VALUE"""),36.0)</f>
        <v>36</v>
      </c>
      <c r="H433" s="4">
        <f>IFERROR(__xludf.DUMMYFUNCTION("""COMPUTED_VALUE"""),66.0)</f>
        <v>66</v>
      </c>
      <c r="I433" s="4">
        <f>IFERROR(__xludf.DUMMYFUNCTION("""COMPUTED_VALUE"""),51.0)</f>
        <v>51</v>
      </c>
      <c r="K433" s="4" t="str">
        <f>IF(K432,SUMOFUNMARKED(E432:I436,$K$6)*LASTCALLED($K$6),)</f>
        <v/>
      </c>
      <c r="L433" s="4" t="str">
        <f t="shared" ref="L433:DF433" si="174">IF(AND(L432,NOT(K432)),SUMOFUNMARKED($E432:$I436,$K$6:L$6)*LASTCALLED($K$6:L$6),)</f>
        <v/>
      </c>
      <c r="M433" s="4" t="str">
        <f t="shared" si="174"/>
        <v/>
      </c>
      <c r="N433" s="4" t="str">
        <f t="shared" si="174"/>
        <v/>
      </c>
      <c r="O433" s="4" t="str">
        <f t="shared" si="174"/>
        <v/>
      </c>
      <c r="P433" s="4" t="str">
        <f t="shared" si="174"/>
        <v/>
      </c>
      <c r="Q433" s="4" t="str">
        <f t="shared" si="174"/>
        <v/>
      </c>
      <c r="R433" s="4" t="str">
        <f t="shared" si="174"/>
        <v/>
      </c>
      <c r="S433" s="4" t="str">
        <f t="shared" si="174"/>
        <v/>
      </c>
      <c r="T433" s="4" t="str">
        <f t="shared" si="174"/>
        <v/>
      </c>
      <c r="U433" s="4" t="str">
        <f t="shared" si="174"/>
        <v/>
      </c>
      <c r="V433" s="4" t="str">
        <f t="shared" si="174"/>
        <v/>
      </c>
      <c r="W433" s="4" t="str">
        <f t="shared" si="174"/>
        <v/>
      </c>
      <c r="X433" s="4" t="str">
        <f t="shared" si="174"/>
        <v/>
      </c>
      <c r="Y433" s="4" t="str">
        <f t="shared" si="174"/>
        <v/>
      </c>
      <c r="Z433" s="4" t="str">
        <f t="shared" si="174"/>
        <v/>
      </c>
      <c r="AA433" s="4" t="str">
        <f t="shared" si="174"/>
        <v/>
      </c>
      <c r="AB433" s="4" t="str">
        <f t="shared" si="174"/>
        <v/>
      </c>
      <c r="AC433" s="4" t="str">
        <f t="shared" si="174"/>
        <v/>
      </c>
      <c r="AD433" s="4" t="str">
        <f t="shared" si="174"/>
        <v/>
      </c>
      <c r="AE433" s="4" t="str">
        <f t="shared" si="174"/>
        <v/>
      </c>
      <c r="AF433" s="4" t="str">
        <f t="shared" si="174"/>
        <v/>
      </c>
      <c r="AG433" s="4" t="str">
        <f t="shared" si="174"/>
        <v/>
      </c>
      <c r="AH433" s="4" t="str">
        <f t="shared" si="174"/>
        <v/>
      </c>
      <c r="AI433" s="4" t="str">
        <f t="shared" si="174"/>
        <v/>
      </c>
      <c r="AJ433" s="4" t="str">
        <f t="shared" si="174"/>
        <v/>
      </c>
      <c r="AK433" s="4" t="str">
        <f t="shared" si="174"/>
        <v/>
      </c>
      <c r="AL433" s="4" t="str">
        <f t="shared" si="174"/>
        <v/>
      </c>
      <c r="AM433" s="4" t="str">
        <f t="shared" si="174"/>
        <v/>
      </c>
      <c r="AN433" s="4" t="str">
        <f t="shared" si="174"/>
        <v/>
      </c>
      <c r="AO433" s="4" t="str">
        <f t="shared" si="174"/>
        <v/>
      </c>
      <c r="AP433" s="4" t="str">
        <f t="shared" si="174"/>
        <v/>
      </c>
      <c r="AQ433" s="4" t="str">
        <f t="shared" si="174"/>
        <v/>
      </c>
      <c r="AR433" s="4" t="str">
        <f t="shared" si="174"/>
        <v/>
      </c>
      <c r="AS433" s="4" t="str">
        <f t="shared" si="174"/>
        <v/>
      </c>
      <c r="AT433" s="4" t="str">
        <f t="shared" si="174"/>
        <v/>
      </c>
      <c r="AU433" s="4" t="str">
        <f t="shared" si="174"/>
        <v/>
      </c>
      <c r="AV433" s="4" t="str">
        <f t="shared" si="174"/>
        <v/>
      </c>
      <c r="AW433" s="4" t="str">
        <f t="shared" si="174"/>
        <v/>
      </c>
      <c r="AX433" s="4" t="str">
        <f t="shared" si="174"/>
        <v/>
      </c>
      <c r="AY433" s="4" t="str">
        <f t="shared" si="174"/>
        <v/>
      </c>
      <c r="AZ433" s="4" t="str">
        <f t="shared" si="174"/>
        <v/>
      </c>
      <c r="BA433" s="4" t="str">
        <f t="shared" si="174"/>
        <v/>
      </c>
      <c r="BB433" s="4" t="str">
        <f t="shared" si="174"/>
        <v/>
      </c>
      <c r="BC433" s="4" t="str">
        <f t="shared" si="174"/>
        <v/>
      </c>
      <c r="BD433" s="4" t="str">
        <f t="shared" si="174"/>
        <v/>
      </c>
      <c r="BE433" s="4" t="str">
        <f t="shared" si="174"/>
        <v/>
      </c>
      <c r="BF433" s="4" t="str">
        <f t="shared" si="174"/>
        <v/>
      </c>
      <c r="BG433" s="4" t="str">
        <f t="shared" si="174"/>
        <v/>
      </c>
      <c r="BH433" s="4" t="str">
        <f t="shared" si="174"/>
        <v/>
      </c>
      <c r="BI433" s="4" t="str">
        <f t="shared" si="174"/>
        <v/>
      </c>
      <c r="BJ433" s="4" t="str">
        <f t="shared" si="174"/>
        <v/>
      </c>
      <c r="BK433" s="4" t="str">
        <f t="shared" si="174"/>
        <v/>
      </c>
      <c r="BL433" s="4" t="str">
        <f t="shared" si="174"/>
        <v/>
      </c>
      <c r="BM433" s="4" t="str">
        <f t="shared" si="174"/>
        <v/>
      </c>
      <c r="BN433" s="4" t="str">
        <f t="shared" si="174"/>
        <v/>
      </c>
      <c r="BO433" s="4" t="str">
        <f t="shared" si="174"/>
        <v/>
      </c>
      <c r="BP433" s="4" t="str">
        <f t="shared" si="174"/>
        <v/>
      </c>
      <c r="BQ433" s="4" t="str">
        <f t="shared" si="174"/>
        <v/>
      </c>
      <c r="BR433" s="4" t="str">
        <f t="shared" si="174"/>
        <v/>
      </c>
      <c r="BS433" s="4" t="str">
        <f t="shared" si="174"/>
        <v/>
      </c>
      <c r="BT433" s="4">
        <f t="shared" si="174"/>
        <v>25755</v>
      </c>
      <c r="BU433" s="4" t="str">
        <f t="shared" si="174"/>
        <v/>
      </c>
      <c r="BV433" s="4" t="str">
        <f t="shared" si="174"/>
        <v/>
      </c>
      <c r="BW433" s="4" t="str">
        <f t="shared" si="174"/>
        <v/>
      </c>
      <c r="BX433" s="4" t="str">
        <f t="shared" si="174"/>
        <v/>
      </c>
      <c r="BY433" s="4" t="str">
        <f t="shared" si="174"/>
        <v/>
      </c>
      <c r="BZ433" s="4" t="str">
        <f t="shared" si="174"/>
        <v/>
      </c>
      <c r="CA433" s="4" t="str">
        <f t="shared" si="174"/>
        <v/>
      </c>
      <c r="CB433" s="4" t="str">
        <f t="shared" si="174"/>
        <v/>
      </c>
      <c r="CC433" s="4" t="str">
        <f t="shared" si="174"/>
        <v/>
      </c>
      <c r="CD433" s="4" t="str">
        <f t="shared" si="174"/>
        <v/>
      </c>
      <c r="CE433" s="4" t="str">
        <f t="shared" si="174"/>
        <v/>
      </c>
      <c r="CF433" s="4" t="str">
        <f t="shared" si="174"/>
        <v/>
      </c>
      <c r="CG433" s="4" t="str">
        <f t="shared" si="174"/>
        <v/>
      </c>
      <c r="CH433" s="4" t="str">
        <f t="shared" si="174"/>
        <v/>
      </c>
      <c r="CI433" s="4" t="str">
        <f t="shared" si="174"/>
        <v/>
      </c>
      <c r="CJ433" s="4" t="str">
        <f t="shared" si="174"/>
        <v/>
      </c>
      <c r="CK433" s="4" t="str">
        <f t="shared" si="174"/>
        <v/>
      </c>
      <c r="CL433" s="4" t="str">
        <f t="shared" si="174"/>
        <v/>
      </c>
      <c r="CM433" s="4" t="str">
        <f t="shared" si="174"/>
        <v/>
      </c>
      <c r="CN433" s="4" t="str">
        <f t="shared" si="174"/>
        <v/>
      </c>
      <c r="CO433" s="4" t="str">
        <f t="shared" si="174"/>
        <v/>
      </c>
      <c r="CP433" s="4" t="str">
        <f t="shared" si="174"/>
        <v/>
      </c>
      <c r="CQ433" s="4" t="str">
        <f t="shared" si="174"/>
        <v/>
      </c>
      <c r="CR433" s="4" t="str">
        <f t="shared" si="174"/>
        <v/>
      </c>
      <c r="CS433" s="4" t="str">
        <f t="shared" si="174"/>
        <v/>
      </c>
      <c r="CT433" s="4" t="str">
        <f t="shared" si="174"/>
        <v/>
      </c>
      <c r="CU433" s="4" t="str">
        <f t="shared" si="174"/>
        <v/>
      </c>
      <c r="CV433" s="4" t="str">
        <f t="shared" si="174"/>
        <v/>
      </c>
      <c r="CW433" s="4" t="str">
        <f t="shared" si="174"/>
        <v/>
      </c>
      <c r="CX433" s="4" t="str">
        <f t="shared" si="174"/>
        <v/>
      </c>
      <c r="CY433" s="4" t="str">
        <f t="shared" si="174"/>
        <v/>
      </c>
      <c r="CZ433" s="4" t="str">
        <f t="shared" si="174"/>
        <v/>
      </c>
      <c r="DA433" s="4" t="str">
        <f t="shared" si="174"/>
        <v/>
      </c>
      <c r="DB433" s="4" t="str">
        <f t="shared" si="174"/>
        <v/>
      </c>
      <c r="DC433" s="4" t="str">
        <f t="shared" si="174"/>
        <v/>
      </c>
      <c r="DD433" s="4" t="str">
        <f t="shared" si="174"/>
        <v/>
      </c>
      <c r="DE433" s="4" t="str">
        <f t="shared" si="174"/>
        <v/>
      </c>
      <c r="DF433" s="4" t="str">
        <f t="shared" si="174"/>
        <v/>
      </c>
    </row>
    <row r="434">
      <c r="A434" s="3" t="s">
        <v>435</v>
      </c>
      <c r="B434" s="2">
        <v>427.0</v>
      </c>
      <c r="C434" s="4">
        <f t="shared" si="2"/>
        <v>85</v>
      </c>
      <c r="D434" s="4">
        <f t="shared" si="3"/>
        <v>2</v>
      </c>
      <c r="E434" s="4">
        <f>IFERROR(__xludf.DUMMYFUNCTION("SPLIT(A434,"" "")"),97.0)</f>
        <v>97</v>
      </c>
      <c r="F434" s="4">
        <f>IFERROR(__xludf.DUMMYFUNCTION("""COMPUTED_VALUE"""),11.0)</f>
        <v>11</v>
      </c>
      <c r="G434" s="4">
        <f>IFERROR(__xludf.DUMMYFUNCTION("""COMPUTED_VALUE"""),43.0)</f>
        <v>43</v>
      </c>
      <c r="H434" s="4">
        <f>IFERROR(__xludf.DUMMYFUNCTION("""COMPUTED_VALUE"""),17.0)</f>
        <v>17</v>
      </c>
      <c r="I434" s="4">
        <f>IFERROR(__xludf.DUMMYFUNCTION("""COMPUTED_VALUE"""),7.0)</f>
        <v>7</v>
      </c>
      <c r="K434" s="6"/>
    </row>
    <row r="435">
      <c r="A435" s="3" t="s">
        <v>436</v>
      </c>
      <c r="B435" s="2">
        <v>428.0</v>
      </c>
      <c r="C435" s="4">
        <f t="shared" si="2"/>
        <v>85</v>
      </c>
      <c r="D435" s="4">
        <f t="shared" si="3"/>
        <v>3</v>
      </c>
      <c r="E435" s="4">
        <f>IFERROR(__xludf.DUMMYFUNCTION("SPLIT(A435,"" "")"),24.0)</f>
        <v>24</v>
      </c>
      <c r="F435" s="4">
        <f>IFERROR(__xludf.DUMMYFUNCTION("""COMPUTED_VALUE"""),94.0)</f>
        <v>94</v>
      </c>
      <c r="G435" s="4">
        <f>IFERROR(__xludf.DUMMYFUNCTION("""COMPUTED_VALUE"""),71.0)</f>
        <v>71</v>
      </c>
      <c r="H435" s="4">
        <f>IFERROR(__xludf.DUMMYFUNCTION("""COMPUTED_VALUE"""),91.0)</f>
        <v>91</v>
      </c>
      <c r="I435" s="4">
        <f>IFERROR(__xludf.DUMMYFUNCTION("""COMPUTED_VALUE"""),48.0)</f>
        <v>48</v>
      </c>
    </row>
    <row r="436">
      <c r="A436" s="3" t="s">
        <v>437</v>
      </c>
      <c r="B436" s="2">
        <v>429.0</v>
      </c>
      <c r="C436" s="4">
        <f t="shared" si="2"/>
        <v>85</v>
      </c>
      <c r="D436" s="4">
        <f t="shared" si="3"/>
        <v>4</v>
      </c>
      <c r="E436" s="4">
        <f>IFERROR(__xludf.DUMMYFUNCTION("SPLIT(A436,"" "")"),12.0)</f>
        <v>12</v>
      </c>
      <c r="F436" s="4">
        <f>IFERROR(__xludf.DUMMYFUNCTION("""COMPUTED_VALUE"""),77.0)</f>
        <v>77</v>
      </c>
      <c r="G436" s="4">
        <f>IFERROR(__xludf.DUMMYFUNCTION("""COMPUTED_VALUE"""),93.0)</f>
        <v>93</v>
      </c>
      <c r="H436" s="4">
        <f>IFERROR(__xludf.DUMMYFUNCTION("""COMPUTED_VALUE"""),55.0)</f>
        <v>55</v>
      </c>
      <c r="I436" s="4">
        <f>IFERROR(__xludf.DUMMYFUNCTION("""COMPUTED_VALUE"""),34.0)</f>
        <v>34</v>
      </c>
    </row>
    <row r="437">
      <c r="A437" s="3" t="s">
        <v>438</v>
      </c>
      <c r="B437" s="2">
        <v>430.0</v>
      </c>
      <c r="C437" s="4">
        <f t="shared" si="2"/>
        <v>86</v>
      </c>
      <c r="D437" s="4">
        <f t="shared" si="3"/>
        <v>0</v>
      </c>
      <c r="E437" s="4">
        <f>IFERROR(__xludf.DUMMYFUNCTION("SPLIT(A437,"" "")"),91.0)</f>
        <v>91</v>
      </c>
      <c r="F437" s="4">
        <f>IFERROR(__xludf.DUMMYFUNCTION("""COMPUTED_VALUE"""),93.0)</f>
        <v>93</v>
      </c>
      <c r="G437" s="4">
        <f>IFERROR(__xludf.DUMMYFUNCTION("""COMPUTED_VALUE"""),56.0)</f>
        <v>56</v>
      </c>
      <c r="H437" s="4">
        <f>IFERROR(__xludf.DUMMYFUNCTION("""COMPUTED_VALUE"""),55.0)</f>
        <v>55</v>
      </c>
      <c r="I437" s="4">
        <f>IFERROR(__xludf.DUMMYFUNCTION("""COMPUTED_VALUE"""),58.0)</f>
        <v>58</v>
      </c>
      <c r="K437" s="5" t="b">
        <f>BINGO(E437:I441,$K$6)</f>
        <v>0</v>
      </c>
      <c r="L437" s="5" t="b">
        <f t="shared" ref="L437:DF437" si="175">OR(K437, BINGO($E437:$I441,$K$6:L$6))</f>
        <v>0</v>
      </c>
      <c r="M437" s="5" t="b">
        <f t="shared" si="175"/>
        <v>0</v>
      </c>
      <c r="N437" s="5" t="b">
        <f t="shared" si="175"/>
        <v>0</v>
      </c>
      <c r="O437" s="5" t="b">
        <f t="shared" si="175"/>
        <v>0</v>
      </c>
      <c r="P437" s="5" t="b">
        <f t="shared" si="175"/>
        <v>0</v>
      </c>
      <c r="Q437" s="5" t="b">
        <f t="shared" si="175"/>
        <v>0</v>
      </c>
      <c r="R437" s="5" t="b">
        <f t="shared" si="175"/>
        <v>0</v>
      </c>
      <c r="S437" s="5" t="b">
        <f t="shared" si="175"/>
        <v>0</v>
      </c>
      <c r="T437" s="5" t="b">
        <f t="shared" si="175"/>
        <v>0</v>
      </c>
      <c r="U437" s="5" t="b">
        <f t="shared" si="175"/>
        <v>0</v>
      </c>
      <c r="V437" s="5" t="b">
        <f t="shared" si="175"/>
        <v>0</v>
      </c>
      <c r="W437" s="5" t="b">
        <f t="shared" si="175"/>
        <v>0</v>
      </c>
      <c r="X437" s="5" t="b">
        <f t="shared" si="175"/>
        <v>0</v>
      </c>
      <c r="Y437" s="5" t="b">
        <f t="shared" si="175"/>
        <v>0</v>
      </c>
      <c r="Z437" s="5" t="b">
        <f t="shared" si="175"/>
        <v>0</v>
      </c>
      <c r="AA437" s="5" t="b">
        <f t="shared" si="175"/>
        <v>0</v>
      </c>
      <c r="AB437" s="5" t="b">
        <f t="shared" si="175"/>
        <v>0</v>
      </c>
      <c r="AC437" s="5" t="b">
        <f t="shared" si="175"/>
        <v>0</v>
      </c>
      <c r="AD437" s="5" t="b">
        <f t="shared" si="175"/>
        <v>0</v>
      </c>
      <c r="AE437" s="5" t="b">
        <f t="shared" si="175"/>
        <v>0</v>
      </c>
      <c r="AF437" s="5" t="b">
        <f t="shared" si="175"/>
        <v>0</v>
      </c>
      <c r="AG437" s="5" t="b">
        <f t="shared" si="175"/>
        <v>0</v>
      </c>
      <c r="AH437" s="5" t="b">
        <f t="shared" si="175"/>
        <v>0</v>
      </c>
      <c r="AI437" s="5" t="b">
        <f t="shared" si="175"/>
        <v>0</v>
      </c>
      <c r="AJ437" s="5" t="b">
        <f t="shared" si="175"/>
        <v>0</v>
      </c>
      <c r="AK437" s="5" t="b">
        <f t="shared" si="175"/>
        <v>0</v>
      </c>
      <c r="AL437" s="5" t="b">
        <f t="shared" si="175"/>
        <v>0</v>
      </c>
      <c r="AM437" s="5" t="b">
        <f t="shared" si="175"/>
        <v>0</v>
      </c>
      <c r="AN437" s="5" t="b">
        <f t="shared" si="175"/>
        <v>0</v>
      </c>
      <c r="AO437" s="5" t="b">
        <f t="shared" si="175"/>
        <v>0</v>
      </c>
      <c r="AP437" s="5" t="b">
        <f t="shared" si="175"/>
        <v>0</v>
      </c>
      <c r="AQ437" s="5" t="b">
        <f t="shared" si="175"/>
        <v>0</v>
      </c>
      <c r="AR437" s="5" t="b">
        <f t="shared" si="175"/>
        <v>0</v>
      </c>
      <c r="AS437" s="5" t="b">
        <f t="shared" si="175"/>
        <v>0</v>
      </c>
      <c r="AT437" s="5" t="b">
        <f t="shared" si="175"/>
        <v>0</v>
      </c>
      <c r="AU437" s="5" t="b">
        <f t="shared" si="175"/>
        <v>0</v>
      </c>
      <c r="AV437" s="5" t="b">
        <f t="shared" si="175"/>
        <v>0</v>
      </c>
      <c r="AW437" s="5" t="b">
        <f t="shared" si="175"/>
        <v>0</v>
      </c>
      <c r="AX437" s="5" t="b">
        <f t="shared" si="175"/>
        <v>0</v>
      </c>
      <c r="AY437" s="5" t="b">
        <f t="shared" si="175"/>
        <v>0</v>
      </c>
      <c r="AZ437" s="5" t="b">
        <f t="shared" si="175"/>
        <v>0</v>
      </c>
      <c r="BA437" s="5" t="b">
        <f t="shared" si="175"/>
        <v>1</v>
      </c>
      <c r="BB437" s="5" t="b">
        <f t="shared" si="175"/>
        <v>1</v>
      </c>
      <c r="BC437" s="5" t="b">
        <f t="shared" si="175"/>
        <v>1</v>
      </c>
      <c r="BD437" s="5" t="b">
        <f t="shared" si="175"/>
        <v>1</v>
      </c>
      <c r="BE437" s="5" t="b">
        <f t="shared" si="175"/>
        <v>1</v>
      </c>
      <c r="BF437" s="5" t="b">
        <f t="shared" si="175"/>
        <v>1</v>
      </c>
      <c r="BG437" s="5" t="b">
        <f t="shared" si="175"/>
        <v>1</v>
      </c>
      <c r="BH437" s="5" t="b">
        <f t="shared" si="175"/>
        <v>1</v>
      </c>
      <c r="BI437" s="5" t="b">
        <f t="shared" si="175"/>
        <v>1</v>
      </c>
      <c r="BJ437" s="5" t="b">
        <f t="shared" si="175"/>
        <v>1</v>
      </c>
      <c r="BK437" s="5" t="b">
        <f t="shared" si="175"/>
        <v>1</v>
      </c>
      <c r="BL437" s="5" t="b">
        <f t="shared" si="175"/>
        <v>1</v>
      </c>
      <c r="BM437" s="5" t="b">
        <f t="shared" si="175"/>
        <v>1</v>
      </c>
      <c r="BN437" s="5" t="b">
        <f t="shared" si="175"/>
        <v>1</v>
      </c>
      <c r="BO437" s="5" t="b">
        <f t="shared" si="175"/>
        <v>1</v>
      </c>
      <c r="BP437" s="5" t="b">
        <f t="shared" si="175"/>
        <v>1</v>
      </c>
      <c r="BQ437" s="5" t="b">
        <f t="shared" si="175"/>
        <v>1</v>
      </c>
      <c r="BR437" s="5" t="b">
        <f t="shared" si="175"/>
        <v>1</v>
      </c>
      <c r="BS437" s="5" t="b">
        <f t="shared" si="175"/>
        <v>1</v>
      </c>
      <c r="BT437" s="5" t="b">
        <f t="shared" si="175"/>
        <v>1</v>
      </c>
      <c r="BU437" s="5" t="b">
        <f t="shared" si="175"/>
        <v>1</v>
      </c>
      <c r="BV437" s="5" t="b">
        <f t="shared" si="175"/>
        <v>1</v>
      </c>
      <c r="BW437" s="5" t="b">
        <f t="shared" si="175"/>
        <v>1</v>
      </c>
      <c r="BX437" s="5" t="b">
        <f t="shared" si="175"/>
        <v>1</v>
      </c>
      <c r="BY437" s="5" t="b">
        <f t="shared" si="175"/>
        <v>1</v>
      </c>
      <c r="BZ437" s="5" t="b">
        <f t="shared" si="175"/>
        <v>1</v>
      </c>
      <c r="CA437" s="5" t="b">
        <f t="shared" si="175"/>
        <v>1</v>
      </c>
      <c r="CB437" s="5" t="b">
        <f t="shared" si="175"/>
        <v>1</v>
      </c>
      <c r="CC437" s="5" t="b">
        <f t="shared" si="175"/>
        <v>1</v>
      </c>
      <c r="CD437" s="5" t="b">
        <f t="shared" si="175"/>
        <v>1</v>
      </c>
      <c r="CE437" s="5" t="b">
        <f t="shared" si="175"/>
        <v>1</v>
      </c>
      <c r="CF437" s="5" t="b">
        <f t="shared" si="175"/>
        <v>1</v>
      </c>
      <c r="CG437" s="5" t="b">
        <f t="shared" si="175"/>
        <v>1</v>
      </c>
      <c r="CH437" s="5" t="b">
        <f t="shared" si="175"/>
        <v>1</v>
      </c>
      <c r="CI437" s="5" t="b">
        <f t="shared" si="175"/>
        <v>1</v>
      </c>
      <c r="CJ437" s="5" t="b">
        <f t="shared" si="175"/>
        <v>1</v>
      </c>
      <c r="CK437" s="5" t="b">
        <f t="shared" si="175"/>
        <v>1</v>
      </c>
      <c r="CL437" s="5" t="b">
        <f t="shared" si="175"/>
        <v>1</v>
      </c>
      <c r="CM437" s="5" t="b">
        <f t="shared" si="175"/>
        <v>1</v>
      </c>
      <c r="CN437" s="5" t="b">
        <f t="shared" si="175"/>
        <v>1</v>
      </c>
      <c r="CO437" s="5" t="b">
        <f t="shared" si="175"/>
        <v>1</v>
      </c>
      <c r="CP437" s="5" t="b">
        <f t="shared" si="175"/>
        <v>1</v>
      </c>
      <c r="CQ437" s="5" t="b">
        <f t="shared" si="175"/>
        <v>1</v>
      </c>
      <c r="CR437" s="5" t="b">
        <f t="shared" si="175"/>
        <v>1</v>
      </c>
      <c r="CS437" s="5" t="b">
        <f t="shared" si="175"/>
        <v>1</v>
      </c>
      <c r="CT437" s="5" t="b">
        <f t="shared" si="175"/>
        <v>1</v>
      </c>
      <c r="CU437" s="5" t="b">
        <f t="shared" si="175"/>
        <v>1</v>
      </c>
      <c r="CV437" s="5" t="b">
        <f t="shared" si="175"/>
        <v>1</v>
      </c>
      <c r="CW437" s="5" t="b">
        <f t="shared" si="175"/>
        <v>1</v>
      </c>
      <c r="CX437" s="5" t="b">
        <f t="shared" si="175"/>
        <v>1</v>
      </c>
      <c r="CY437" s="5" t="b">
        <f t="shared" si="175"/>
        <v>1</v>
      </c>
      <c r="CZ437" s="5" t="b">
        <f t="shared" si="175"/>
        <v>1</v>
      </c>
      <c r="DA437" s="5" t="b">
        <f t="shared" si="175"/>
        <v>1</v>
      </c>
      <c r="DB437" s="5" t="b">
        <f t="shared" si="175"/>
        <v>1</v>
      </c>
      <c r="DC437" s="5" t="b">
        <f t="shared" si="175"/>
        <v>1</v>
      </c>
      <c r="DD437" s="5" t="b">
        <f t="shared" si="175"/>
        <v>1</v>
      </c>
      <c r="DE437" s="5" t="b">
        <f t="shared" si="175"/>
        <v>1</v>
      </c>
      <c r="DF437" s="5" t="b">
        <f t="shared" si="175"/>
        <v>1</v>
      </c>
    </row>
    <row r="438">
      <c r="A438" s="3" t="s">
        <v>439</v>
      </c>
      <c r="B438" s="2">
        <v>431.0</v>
      </c>
      <c r="C438" s="4">
        <f t="shared" si="2"/>
        <v>86</v>
      </c>
      <c r="D438" s="4">
        <f t="shared" si="3"/>
        <v>1</v>
      </c>
      <c r="E438" s="4">
        <f>IFERROR(__xludf.DUMMYFUNCTION("SPLIT(A438,"" "")"),24.0)</f>
        <v>24</v>
      </c>
      <c r="F438" s="4">
        <f>IFERROR(__xludf.DUMMYFUNCTION("""COMPUTED_VALUE"""),11.0)</f>
        <v>11</v>
      </c>
      <c r="G438" s="4">
        <f>IFERROR(__xludf.DUMMYFUNCTION("""COMPUTED_VALUE"""),82.0)</f>
        <v>82</v>
      </c>
      <c r="H438" s="4">
        <f>IFERROR(__xludf.DUMMYFUNCTION("""COMPUTED_VALUE"""),35.0)</f>
        <v>35</v>
      </c>
      <c r="I438" s="4">
        <f>IFERROR(__xludf.DUMMYFUNCTION("""COMPUTED_VALUE"""),86.0)</f>
        <v>86</v>
      </c>
      <c r="K438" s="4" t="str">
        <f>IF(K437,SUMOFUNMARKED(E437:I441,$K$6)*LASTCALLED($K$6),)</f>
        <v/>
      </c>
      <c r="L438" s="4" t="str">
        <f t="shared" ref="L438:DF438" si="176">IF(AND(L437,NOT(K437)),SUMOFUNMARKED($E437:$I441,$K$6:L$6)*LASTCALLED($K$6:L$6),)</f>
        <v/>
      </c>
      <c r="M438" s="4" t="str">
        <f t="shared" si="176"/>
        <v/>
      </c>
      <c r="N438" s="4" t="str">
        <f t="shared" si="176"/>
        <v/>
      </c>
      <c r="O438" s="4" t="str">
        <f t="shared" si="176"/>
        <v/>
      </c>
      <c r="P438" s="4" t="str">
        <f t="shared" si="176"/>
        <v/>
      </c>
      <c r="Q438" s="4" t="str">
        <f t="shared" si="176"/>
        <v/>
      </c>
      <c r="R438" s="4" t="str">
        <f t="shared" si="176"/>
        <v/>
      </c>
      <c r="S438" s="4" t="str">
        <f t="shared" si="176"/>
        <v/>
      </c>
      <c r="T438" s="4" t="str">
        <f t="shared" si="176"/>
        <v/>
      </c>
      <c r="U438" s="4" t="str">
        <f t="shared" si="176"/>
        <v/>
      </c>
      <c r="V438" s="4" t="str">
        <f t="shared" si="176"/>
        <v/>
      </c>
      <c r="W438" s="4" t="str">
        <f t="shared" si="176"/>
        <v/>
      </c>
      <c r="X438" s="4" t="str">
        <f t="shared" si="176"/>
        <v/>
      </c>
      <c r="Y438" s="4" t="str">
        <f t="shared" si="176"/>
        <v/>
      </c>
      <c r="Z438" s="4" t="str">
        <f t="shared" si="176"/>
        <v/>
      </c>
      <c r="AA438" s="4" t="str">
        <f t="shared" si="176"/>
        <v/>
      </c>
      <c r="AB438" s="4" t="str">
        <f t="shared" si="176"/>
        <v/>
      </c>
      <c r="AC438" s="4" t="str">
        <f t="shared" si="176"/>
        <v/>
      </c>
      <c r="AD438" s="4" t="str">
        <f t="shared" si="176"/>
        <v/>
      </c>
      <c r="AE438" s="4" t="str">
        <f t="shared" si="176"/>
        <v/>
      </c>
      <c r="AF438" s="4" t="str">
        <f t="shared" si="176"/>
        <v/>
      </c>
      <c r="AG438" s="4" t="str">
        <f t="shared" si="176"/>
        <v/>
      </c>
      <c r="AH438" s="4" t="str">
        <f t="shared" si="176"/>
        <v/>
      </c>
      <c r="AI438" s="4" t="str">
        <f t="shared" si="176"/>
        <v/>
      </c>
      <c r="AJ438" s="4" t="str">
        <f t="shared" si="176"/>
        <v/>
      </c>
      <c r="AK438" s="4" t="str">
        <f t="shared" si="176"/>
        <v/>
      </c>
      <c r="AL438" s="4" t="str">
        <f t="shared" si="176"/>
        <v/>
      </c>
      <c r="AM438" s="4" t="str">
        <f t="shared" si="176"/>
        <v/>
      </c>
      <c r="AN438" s="4" t="str">
        <f t="shared" si="176"/>
        <v/>
      </c>
      <c r="AO438" s="4" t="str">
        <f t="shared" si="176"/>
        <v/>
      </c>
      <c r="AP438" s="4" t="str">
        <f t="shared" si="176"/>
        <v/>
      </c>
      <c r="AQ438" s="4" t="str">
        <f t="shared" si="176"/>
        <v/>
      </c>
      <c r="AR438" s="4" t="str">
        <f t="shared" si="176"/>
        <v/>
      </c>
      <c r="AS438" s="4" t="str">
        <f t="shared" si="176"/>
        <v/>
      </c>
      <c r="AT438" s="4" t="str">
        <f t="shared" si="176"/>
        <v/>
      </c>
      <c r="AU438" s="4" t="str">
        <f t="shared" si="176"/>
        <v/>
      </c>
      <c r="AV438" s="4" t="str">
        <f t="shared" si="176"/>
        <v/>
      </c>
      <c r="AW438" s="4" t="str">
        <f t="shared" si="176"/>
        <v/>
      </c>
      <c r="AX438" s="4" t="str">
        <f t="shared" si="176"/>
        <v/>
      </c>
      <c r="AY438" s="4" t="str">
        <f t="shared" si="176"/>
        <v/>
      </c>
      <c r="AZ438" s="4" t="str">
        <f t="shared" si="176"/>
        <v/>
      </c>
      <c r="BA438" s="4">
        <f t="shared" si="176"/>
        <v>36250</v>
      </c>
      <c r="BB438" s="4" t="str">
        <f t="shared" si="176"/>
        <v/>
      </c>
      <c r="BC438" s="4" t="str">
        <f t="shared" si="176"/>
        <v/>
      </c>
      <c r="BD438" s="4" t="str">
        <f t="shared" si="176"/>
        <v/>
      </c>
      <c r="BE438" s="4" t="str">
        <f t="shared" si="176"/>
        <v/>
      </c>
      <c r="BF438" s="4" t="str">
        <f t="shared" si="176"/>
        <v/>
      </c>
      <c r="BG438" s="4" t="str">
        <f t="shared" si="176"/>
        <v/>
      </c>
      <c r="BH438" s="4" t="str">
        <f t="shared" si="176"/>
        <v/>
      </c>
      <c r="BI438" s="4" t="str">
        <f t="shared" si="176"/>
        <v/>
      </c>
      <c r="BJ438" s="4" t="str">
        <f t="shared" si="176"/>
        <v/>
      </c>
      <c r="BK438" s="4" t="str">
        <f t="shared" si="176"/>
        <v/>
      </c>
      <c r="BL438" s="4" t="str">
        <f t="shared" si="176"/>
        <v/>
      </c>
      <c r="BM438" s="4" t="str">
        <f t="shared" si="176"/>
        <v/>
      </c>
      <c r="BN438" s="4" t="str">
        <f t="shared" si="176"/>
        <v/>
      </c>
      <c r="BO438" s="4" t="str">
        <f t="shared" si="176"/>
        <v/>
      </c>
      <c r="BP438" s="4" t="str">
        <f t="shared" si="176"/>
        <v/>
      </c>
      <c r="BQ438" s="4" t="str">
        <f t="shared" si="176"/>
        <v/>
      </c>
      <c r="BR438" s="4" t="str">
        <f t="shared" si="176"/>
        <v/>
      </c>
      <c r="BS438" s="4" t="str">
        <f t="shared" si="176"/>
        <v/>
      </c>
      <c r="BT438" s="4" t="str">
        <f t="shared" si="176"/>
        <v/>
      </c>
      <c r="BU438" s="4" t="str">
        <f t="shared" si="176"/>
        <v/>
      </c>
      <c r="BV438" s="4" t="str">
        <f t="shared" si="176"/>
        <v/>
      </c>
      <c r="BW438" s="4" t="str">
        <f t="shared" si="176"/>
        <v/>
      </c>
      <c r="BX438" s="4" t="str">
        <f t="shared" si="176"/>
        <v/>
      </c>
      <c r="BY438" s="4" t="str">
        <f t="shared" si="176"/>
        <v/>
      </c>
      <c r="BZ438" s="4" t="str">
        <f t="shared" si="176"/>
        <v/>
      </c>
      <c r="CA438" s="4" t="str">
        <f t="shared" si="176"/>
        <v/>
      </c>
      <c r="CB438" s="4" t="str">
        <f t="shared" si="176"/>
        <v/>
      </c>
      <c r="CC438" s="4" t="str">
        <f t="shared" si="176"/>
        <v/>
      </c>
      <c r="CD438" s="4" t="str">
        <f t="shared" si="176"/>
        <v/>
      </c>
      <c r="CE438" s="4" t="str">
        <f t="shared" si="176"/>
        <v/>
      </c>
      <c r="CF438" s="4" t="str">
        <f t="shared" si="176"/>
        <v/>
      </c>
      <c r="CG438" s="4" t="str">
        <f t="shared" si="176"/>
        <v/>
      </c>
      <c r="CH438" s="4" t="str">
        <f t="shared" si="176"/>
        <v/>
      </c>
      <c r="CI438" s="4" t="str">
        <f t="shared" si="176"/>
        <v/>
      </c>
      <c r="CJ438" s="4" t="str">
        <f t="shared" si="176"/>
        <v/>
      </c>
      <c r="CK438" s="4" t="str">
        <f t="shared" si="176"/>
        <v/>
      </c>
      <c r="CL438" s="4" t="str">
        <f t="shared" si="176"/>
        <v/>
      </c>
      <c r="CM438" s="4" t="str">
        <f t="shared" si="176"/>
        <v/>
      </c>
      <c r="CN438" s="4" t="str">
        <f t="shared" si="176"/>
        <v/>
      </c>
      <c r="CO438" s="4" t="str">
        <f t="shared" si="176"/>
        <v/>
      </c>
      <c r="CP438" s="4" t="str">
        <f t="shared" si="176"/>
        <v/>
      </c>
      <c r="CQ438" s="4" t="str">
        <f t="shared" si="176"/>
        <v/>
      </c>
      <c r="CR438" s="4" t="str">
        <f t="shared" si="176"/>
        <v/>
      </c>
      <c r="CS438" s="4" t="str">
        <f t="shared" si="176"/>
        <v/>
      </c>
      <c r="CT438" s="4" t="str">
        <f t="shared" si="176"/>
        <v/>
      </c>
      <c r="CU438" s="4" t="str">
        <f t="shared" si="176"/>
        <v/>
      </c>
      <c r="CV438" s="4" t="str">
        <f t="shared" si="176"/>
        <v/>
      </c>
      <c r="CW438" s="4" t="str">
        <f t="shared" si="176"/>
        <v/>
      </c>
      <c r="CX438" s="4" t="str">
        <f t="shared" si="176"/>
        <v/>
      </c>
      <c r="CY438" s="4" t="str">
        <f t="shared" si="176"/>
        <v/>
      </c>
      <c r="CZ438" s="4" t="str">
        <f t="shared" si="176"/>
        <v/>
      </c>
      <c r="DA438" s="4" t="str">
        <f t="shared" si="176"/>
        <v/>
      </c>
      <c r="DB438" s="4" t="str">
        <f t="shared" si="176"/>
        <v/>
      </c>
      <c r="DC438" s="4" t="str">
        <f t="shared" si="176"/>
        <v/>
      </c>
      <c r="DD438" s="4" t="str">
        <f t="shared" si="176"/>
        <v/>
      </c>
      <c r="DE438" s="4" t="str">
        <f t="shared" si="176"/>
        <v/>
      </c>
      <c r="DF438" s="4" t="str">
        <f t="shared" si="176"/>
        <v/>
      </c>
    </row>
    <row r="439">
      <c r="A439" s="3" t="s">
        <v>440</v>
      </c>
      <c r="B439" s="2">
        <v>432.0</v>
      </c>
      <c r="C439" s="4">
        <f t="shared" si="2"/>
        <v>86</v>
      </c>
      <c r="D439" s="4">
        <f t="shared" si="3"/>
        <v>2</v>
      </c>
      <c r="E439" s="4">
        <f>IFERROR(__xludf.DUMMYFUNCTION("SPLIT(A439,"" "")"),68.0)</f>
        <v>68</v>
      </c>
      <c r="F439" s="4">
        <f>IFERROR(__xludf.DUMMYFUNCTION("""COMPUTED_VALUE"""),81.0)</f>
        <v>81</v>
      </c>
      <c r="G439" s="4">
        <f>IFERROR(__xludf.DUMMYFUNCTION("""COMPUTED_VALUE"""),50.0)</f>
        <v>50</v>
      </c>
      <c r="H439" s="4">
        <f>IFERROR(__xludf.DUMMYFUNCTION("""COMPUTED_VALUE"""),34.0)</f>
        <v>34</v>
      </c>
      <c r="I439" s="4">
        <f>IFERROR(__xludf.DUMMYFUNCTION("""COMPUTED_VALUE"""),23.0)</f>
        <v>23</v>
      </c>
      <c r="K439" s="6"/>
    </row>
    <row r="440">
      <c r="A440" s="3" t="s">
        <v>441</v>
      </c>
      <c r="B440" s="2">
        <v>433.0</v>
      </c>
      <c r="C440" s="4">
        <f t="shared" si="2"/>
        <v>86</v>
      </c>
      <c r="D440" s="4">
        <f t="shared" si="3"/>
        <v>3</v>
      </c>
      <c r="E440" s="4">
        <f>IFERROR(__xludf.DUMMYFUNCTION("SPLIT(A440,"" "")"),59.0)</f>
        <v>59</v>
      </c>
      <c r="F440" s="4">
        <f>IFERROR(__xludf.DUMMYFUNCTION("""COMPUTED_VALUE"""),73.0)</f>
        <v>73</v>
      </c>
      <c r="G440" s="4">
        <f>IFERROR(__xludf.DUMMYFUNCTION("""COMPUTED_VALUE"""),1.0)</f>
        <v>1</v>
      </c>
      <c r="H440" s="4">
        <f>IFERROR(__xludf.DUMMYFUNCTION("""COMPUTED_VALUE"""),8.0)</f>
        <v>8</v>
      </c>
      <c r="I440" s="4">
        <f>IFERROR(__xludf.DUMMYFUNCTION("""COMPUTED_VALUE"""),37.0)</f>
        <v>37</v>
      </c>
    </row>
    <row r="441">
      <c r="A441" s="3" t="s">
        <v>442</v>
      </c>
      <c r="B441" s="2">
        <v>434.0</v>
      </c>
      <c r="C441" s="4">
        <f t="shared" si="2"/>
        <v>86</v>
      </c>
      <c r="D441" s="4">
        <f t="shared" si="3"/>
        <v>4</v>
      </c>
      <c r="E441" s="4">
        <f>IFERROR(__xludf.DUMMYFUNCTION("SPLIT(A441,"" "")"),18.0)</f>
        <v>18</v>
      </c>
      <c r="F441" s="4">
        <f>IFERROR(__xludf.DUMMYFUNCTION("""COMPUTED_VALUE"""),83.0)</f>
        <v>83</v>
      </c>
      <c r="G441" s="4">
        <f>IFERROR(__xludf.DUMMYFUNCTION("""COMPUTED_VALUE"""),80.0)</f>
        <v>80</v>
      </c>
      <c r="H441" s="4">
        <f>IFERROR(__xludf.DUMMYFUNCTION("""COMPUTED_VALUE"""),53.0)</f>
        <v>53</v>
      </c>
      <c r="I441" s="4">
        <f>IFERROR(__xludf.DUMMYFUNCTION("""COMPUTED_VALUE"""),85.0)</f>
        <v>85</v>
      </c>
    </row>
    <row r="442">
      <c r="A442" s="3" t="s">
        <v>443</v>
      </c>
      <c r="B442" s="2">
        <v>435.0</v>
      </c>
      <c r="C442" s="4">
        <f t="shared" si="2"/>
        <v>87</v>
      </c>
      <c r="D442" s="4">
        <f t="shared" si="3"/>
        <v>0</v>
      </c>
      <c r="E442" s="4">
        <f>IFERROR(__xludf.DUMMYFUNCTION("SPLIT(A442,"" "")"),40.0)</f>
        <v>40</v>
      </c>
      <c r="F442" s="4">
        <f>IFERROR(__xludf.DUMMYFUNCTION("""COMPUTED_VALUE"""),30.0)</f>
        <v>30</v>
      </c>
      <c r="G442" s="4">
        <f>IFERROR(__xludf.DUMMYFUNCTION("""COMPUTED_VALUE"""),7.0)</f>
        <v>7</v>
      </c>
      <c r="H442" s="4">
        <f>IFERROR(__xludf.DUMMYFUNCTION("""COMPUTED_VALUE"""),72.0)</f>
        <v>72</v>
      </c>
      <c r="I442" s="4">
        <f>IFERROR(__xludf.DUMMYFUNCTION("""COMPUTED_VALUE"""),22.0)</f>
        <v>22</v>
      </c>
      <c r="K442" s="5" t="b">
        <f>BINGO(E442:I446,$K$6)</f>
        <v>0</v>
      </c>
      <c r="L442" s="5" t="b">
        <f t="shared" ref="L442:DF442" si="177">OR(K442, BINGO($E442:$I446,$K$6:L$6))</f>
        <v>0</v>
      </c>
      <c r="M442" s="5" t="b">
        <f t="shared" si="177"/>
        <v>0</v>
      </c>
      <c r="N442" s="5" t="b">
        <f t="shared" si="177"/>
        <v>0</v>
      </c>
      <c r="O442" s="5" t="b">
        <f t="shared" si="177"/>
        <v>0</v>
      </c>
      <c r="P442" s="5" t="b">
        <f t="shared" si="177"/>
        <v>0</v>
      </c>
      <c r="Q442" s="5" t="b">
        <f t="shared" si="177"/>
        <v>0</v>
      </c>
      <c r="R442" s="5" t="b">
        <f t="shared" si="177"/>
        <v>0</v>
      </c>
      <c r="S442" s="5" t="b">
        <f t="shared" si="177"/>
        <v>0</v>
      </c>
      <c r="T442" s="5" t="b">
        <f t="shared" si="177"/>
        <v>0</v>
      </c>
      <c r="U442" s="5" t="b">
        <f t="shared" si="177"/>
        <v>0</v>
      </c>
      <c r="V442" s="5" t="b">
        <f t="shared" si="177"/>
        <v>0</v>
      </c>
      <c r="W442" s="5" t="b">
        <f t="shared" si="177"/>
        <v>0</v>
      </c>
      <c r="X442" s="5" t="b">
        <f t="shared" si="177"/>
        <v>0</v>
      </c>
      <c r="Y442" s="5" t="b">
        <f t="shared" si="177"/>
        <v>0</v>
      </c>
      <c r="Z442" s="5" t="b">
        <f t="shared" si="177"/>
        <v>0</v>
      </c>
      <c r="AA442" s="5" t="b">
        <f t="shared" si="177"/>
        <v>0</v>
      </c>
      <c r="AB442" s="5" t="b">
        <f t="shared" si="177"/>
        <v>0</v>
      </c>
      <c r="AC442" s="5" t="b">
        <f t="shared" si="177"/>
        <v>0</v>
      </c>
      <c r="AD442" s="5" t="b">
        <f t="shared" si="177"/>
        <v>0</v>
      </c>
      <c r="AE442" s="5" t="b">
        <f t="shared" si="177"/>
        <v>0</v>
      </c>
      <c r="AF442" s="5" t="b">
        <f t="shared" si="177"/>
        <v>0</v>
      </c>
      <c r="AG442" s="5" t="b">
        <f t="shared" si="177"/>
        <v>0</v>
      </c>
      <c r="AH442" s="5" t="b">
        <f t="shared" si="177"/>
        <v>0</v>
      </c>
      <c r="AI442" s="5" t="b">
        <f t="shared" si="177"/>
        <v>0</v>
      </c>
      <c r="AJ442" s="5" t="b">
        <f t="shared" si="177"/>
        <v>0</v>
      </c>
      <c r="AK442" s="5" t="b">
        <f t="shared" si="177"/>
        <v>0</v>
      </c>
      <c r="AL442" s="5" t="b">
        <f t="shared" si="177"/>
        <v>0</v>
      </c>
      <c r="AM442" s="5" t="b">
        <f t="shared" si="177"/>
        <v>0</v>
      </c>
      <c r="AN442" s="5" t="b">
        <f t="shared" si="177"/>
        <v>0</v>
      </c>
      <c r="AO442" s="5" t="b">
        <f t="shared" si="177"/>
        <v>0</v>
      </c>
      <c r="AP442" s="5" t="b">
        <f t="shared" si="177"/>
        <v>0</v>
      </c>
      <c r="AQ442" s="5" t="b">
        <f t="shared" si="177"/>
        <v>0</v>
      </c>
      <c r="AR442" s="5" t="b">
        <f t="shared" si="177"/>
        <v>0</v>
      </c>
      <c r="AS442" s="5" t="b">
        <f t="shared" si="177"/>
        <v>0</v>
      </c>
      <c r="AT442" s="5" t="b">
        <f t="shared" si="177"/>
        <v>0</v>
      </c>
      <c r="AU442" s="5" t="b">
        <f t="shared" si="177"/>
        <v>0</v>
      </c>
      <c r="AV442" s="5" t="b">
        <f t="shared" si="177"/>
        <v>0</v>
      </c>
      <c r="AW442" s="5" t="b">
        <f t="shared" si="177"/>
        <v>0</v>
      </c>
      <c r="AX442" s="5" t="b">
        <f t="shared" si="177"/>
        <v>0</v>
      </c>
      <c r="AY442" s="5" t="b">
        <f t="shared" si="177"/>
        <v>0</v>
      </c>
      <c r="AZ442" s="5" t="b">
        <f t="shared" si="177"/>
        <v>0</v>
      </c>
      <c r="BA442" s="5" t="b">
        <f t="shared" si="177"/>
        <v>0</v>
      </c>
      <c r="BB442" s="5" t="b">
        <f t="shared" si="177"/>
        <v>0</v>
      </c>
      <c r="BC442" s="5" t="b">
        <f t="shared" si="177"/>
        <v>0</v>
      </c>
      <c r="BD442" s="5" t="b">
        <f t="shared" si="177"/>
        <v>0</v>
      </c>
      <c r="BE442" s="5" t="b">
        <f t="shared" si="177"/>
        <v>0</v>
      </c>
      <c r="BF442" s="5" t="b">
        <f t="shared" si="177"/>
        <v>0</v>
      </c>
      <c r="BG442" s="5" t="b">
        <f t="shared" si="177"/>
        <v>0</v>
      </c>
      <c r="BH442" s="5" t="b">
        <f t="shared" si="177"/>
        <v>0</v>
      </c>
      <c r="BI442" s="5" t="b">
        <f t="shared" si="177"/>
        <v>0</v>
      </c>
      <c r="BJ442" s="5" t="b">
        <f t="shared" si="177"/>
        <v>0</v>
      </c>
      <c r="BK442" s="5" t="b">
        <f t="shared" si="177"/>
        <v>0</v>
      </c>
      <c r="BL442" s="5" t="b">
        <f t="shared" si="177"/>
        <v>0</v>
      </c>
      <c r="BM442" s="5" t="b">
        <f t="shared" si="177"/>
        <v>0</v>
      </c>
      <c r="BN442" s="5" t="b">
        <f t="shared" si="177"/>
        <v>0</v>
      </c>
      <c r="BO442" s="5" t="b">
        <f t="shared" si="177"/>
        <v>0</v>
      </c>
      <c r="BP442" s="5" t="b">
        <f t="shared" si="177"/>
        <v>0</v>
      </c>
      <c r="BQ442" s="5" t="b">
        <f t="shared" si="177"/>
        <v>0</v>
      </c>
      <c r="BR442" s="5" t="b">
        <f t="shared" si="177"/>
        <v>0</v>
      </c>
      <c r="BS442" s="5" t="b">
        <f t="shared" si="177"/>
        <v>0</v>
      </c>
      <c r="BT442" s="5" t="b">
        <f t="shared" si="177"/>
        <v>0</v>
      </c>
      <c r="BU442" s="5" t="b">
        <f t="shared" si="177"/>
        <v>1</v>
      </c>
      <c r="BV442" s="5" t="b">
        <f t="shared" si="177"/>
        <v>1</v>
      </c>
      <c r="BW442" s="5" t="b">
        <f t="shared" si="177"/>
        <v>1</v>
      </c>
      <c r="BX442" s="5" t="b">
        <f t="shared" si="177"/>
        <v>1</v>
      </c>
      <c r="BY442" s="5" t="b">
        <f t="shared" si="177"/>
        <v>1</v>
      </c>
      <c r="BZ442" s="5" t="b">
        <f t="shared" si="177"/>
        <v>1</v>
      </c>
      <c r="CA442" s="5" t="b">
        <f t="shared" si="177"/>
        <v>1</v>
      </c>
      <c r="CB442" s="5" t="b">
        <f t="shared" si="177"/>
        <v>1</v>
      </c>
      <c r="CC442" s="5" t="b">
        <f t="shared" si="177"/>
        <v>1</v>
      </c>
      <c r="CD442" s="5" t="b">
        <f t="shared" si="177"/>
        <v>1</v>
      </c>
      <c r="CE442" s="5" t="b">
        <f t="shared" si="177"/>
        <v>1</v>
      </c>
      <c r="CF442" s="5" t="b">
        <f t="shared" si="177"/>
        <v>1</v>
      </c>
      <c r="CG442" s="5" t="b">
        <f t="shared" si="177"/>
        <v>1</v>
      </c>
      <c r="CH442" s="5" t="b">
        <f t="shared" si="177"/>
        <v>1</v>
      </c>
      <c r="CI442" s="5" t="b">
        <f t="shared" si="177"/>
        <v>1</v>
      </c>
      <c r="CJ442" s="5" t="b">
        <f t="shared" si="177"/>
        <v>1</v>
      </c>
      <c r="CK442" s="5" t="b">
        <f t="shared" si="177"/>
        <v>1</v>
      </c>
      <c r="CL442" s="5" t="b">
        <f t="shared" si="177"/>
        <v>1</v>
      </c>
      <c r="CM442" s="5" t="b">
        <f t="shared" si="177"/>
        <v>1</v>
      </c>
      <c r="CN442" s="5" t="b">
        <f t="shared" si="177"/>
        <v>1</v>
      </c>
      <c r="CO442" s="5" t="b">
        <f t="shared" si="177"/>
        <v>1</v>
      </c>
      <c r="CP442" s="5" t="b">
        <f t="shared" si="177"/>
        <v>1</v>
      </c>
      <c r="CQ442" s="5" t="b">
        <f t="shared" si="177"/>
        <v>1</v>
      </c>
      <c r="CR442" s="5" t="b">
        <f t="shared" si="177"/>
        <v>1</v>
      </c>
      <c r="CS442" s="5" t="b">
        <f t="shared" si="177"/>
        <v>1</v>
      </c>
      <c r="CT442" s="5" t="b">
        <f t="shared" si="177"/>
        <v>1</v>
      </c>
      <c r="CU442" s="5" t="b">
        <f t="shared" si="177"/>
        <v>1</v>
      </c>
      <c r="CV442" s="5" t="b">
        <f t="shared" si="177"/>
        <v>1</v>
      </c>
      <c r="CW442" s="5" t="b">
        <f t="shared" si="177"/>
        <v>1</v>
      </c>
      <c r="CX442" s="5" t="b">
        <f t="shared" si="177"/>
        <v>1</v>
      </c>
      <c r="CY442" s="5" t="b">
        <f t="shared" si="177"/>
        <v>1</v>
      </c>
      <c r="CZ442" s="5" t="b">
        <f t="shared" si="177"/>
        <v>1</v>
      </c>
      <c r="DA442" s="5" t="b">
        <f t="shared" si="177"/>
        <v>1</v>
      </c>
      <c r="DB442" s="5" t="b">
        <f t="shared" si="177"/>
        <v>1</v>
      </c>
      <c r="DC442" s="5" t="b">
        <f t="shared" si="177"/>
        <v>1</v>
      </c>
      <c r="DD442" s="5" t="b">
        <f t="shared" si="177"/>
        <v>1</v>
      </c>
      <c r="DE442" s="5" t="b">
        <f t="shared" si="177"/>
        <v>1</v>
      </c>
      <c r="DF442" s="5" t="b">
        <f t="shared" si="177"/>
        <v>1</v>
      </c>
    </row>
    <row r="443">
      <c r="A443" s="3" t="s">
        <v>444</v>
      </c>
      <c r="B443" s="2">
        <v>436.0</v>
      </c>
      <c r="C443" s="4">
        <f t="shared" si="2"/>
        <v>87</v>
      </c>
      <c r="D443" s="4">
        <f t="shared" si="3"/>
        <v>1</v>
      </c>
      <c r="E443" s="4">
        <f>IFERROR(__xludf.DUMMYFUNCTION("SPLIT(A443,"" "")"),68.0)</f>
        <v>68</v>
      </c>
      <c r="F443" s="4">
        <f>IFERROR(__xludf.DUMMYFUNCTION("""COMPUTED_VALUE"""),94.0)</f>
        <v>94</v>
      </c>
      <c r="G443" s="4">
        <f>IFERROR(__xludf.DUMMYFUNCTION("""COMPUTED_VALUE"""),95.0)</f>
        <v>95</v>
      </c>
      <c r="H443" s="4">
        <f>IFERROR(__xludf.DUMMYFUNCTION("""COMPUTED_VALUE"""),89.0)</f>
        <v>89</v>
      </c>
      <c r="I443" s="4">
        <f>IFERROR(__xludf.DUMMYFUNCTION("""COMPUTED_VALUE"""),42.0)</f>
        <v>42</v>
      </c>
      <c r="K443" s="4" t="str">
        <f>IF(K442,SUMOFUNMARKED(E442:I446,$K$6)*LASTCALLED($K$6),)</f>
        <v/>
      </c>
      <c r="L443" s="4" t="str">
        <f t="shared" ref="L443:DF443" si="178">IF(AND(L442,NOT(K442)),SUMOFUNMARKED($E442:$I446,$K$6:L$6)*LASTCALLED($K$6:L$6),)</f>
        <v/>
      </c>
      <c r="M443" s="4" t="str">
        <f t="shared" si="178"/>
        <v/>
      </c>
      <c r="N443" s="4" t="str">
        <f t="shared" si="178"/>
        <v/>
      </c>
      <c r="O443" s="4" t="str">
        <f t="shared" si="178"/>
        <v/>
      </c>
      <c r="P443" s="4" t="str">
        <f t="shared" si="178"/>
        <v/>
      </c>
      <c r="Q443" s="4" t="str">
        <f t="shared" si="178"/>
        <v/>
      </c>
      <c r="R443" s="4" t="str">
        <f t="shared" si="178"/>
        <v/>
      </c>
      <c r="S443" s="4" t="str">
        <f t="shared" si="178"/>
        <v/>
      </c>
      <c r="T443" s="4" t="str">
        <f t="shared" si="178"/>
        <v/>
      </c>
      <c r="U443" s="4" t="str">
        <f t="shared" si="178"/>
        <v/>
      </c>
      <c r="V443" s="4" t="str">
        <f t="shared" si="178"/>
        <v/>
      </c>
      <c r="W443" s="4" t="str">
        <f t="shared" si="178"/>
        <v/>
      </c>
      <c r="X443" s="4" t="str">
        <f t="shared" si="178"/>
        <v/>
      </c>
      <c r="Y443" s="4" t="str">
        <f t="shared" si="178"/>
        <v/>
      </c>
      <c r="Z443" s="4" t="str">
        <f t="shared" si="178"/>
        <v/>
      </c>
      <c r="AA443" s="4" t="str">
        <f t="shared" si="178"/>
        <v/>
      </c>
      <c r="AB443" s="4" t="str">
        <f t="shared" si="178"/>
        <v/>
      </c>
      <c r="AC443" s="4" t="str">
        <f t="shared" si="178"/>
        <v/>
      </c>
      <c r="AD443" s="4" t="str">
        <f t="shared" si="178"/>
        <v/>
      </c>
      <c r="AE443" s="4" t="str">
        <f t="shared" si="178"/>
        <v/>
      </c>
      <c r="AF443" s="4" t="str">
        <f t="shared" si="178"/>
        <v/>
      </c>
      <c r="AG443" s="4" t="str">
        <f t="shared" si="178"/>
        <v/>
      </c>
      <c r="AH443" s="4" t="str">
        <f t="shared" si="178"/>
        <v/>
      </c>
      <c r="AI443" s="4" t="str">
        <f t="shared" si="178"/>
        <v/>
      </c>
      <c r="AJ443" s="4" t="str">
        <f t="shared" si="178"/>
        <v/>
      </c>
      <c r="AK443" s="4" t="str">
        <f t="shared" si="178"/>
        <v/>
      </c>
      <c r="AL443" s="4" t="str">
        <f t="shared" si="178"/>
        <v/>
      </c>
      <c r="AM443" s="4" t="str">
        <f t="shared" si="178"/>
        <v/>
      </c>
      <c r="AN443" s="4" t="str">
        <f t="shared" si="178"/>
        <v/>
      </c>
      <c r="AO443" s="4" t="str">
        <f t="shared" si="178"/>
        <v/>
      </c>
      <c r="AP443" s="4" t="str">
        <f t="shared" si="178"/>
        <v/>
      </c>
      <c r="AQ443" s="4" t="str">
        <f t="shared" si="178"/>
        <v/>
      </c>
      <c r="AR443" s="4" t="str">
        <f t="shared" si="178"/>
        <v/>
      </c>
      <c r="AS443" s="4" t="str">
        <f t="shared" si="178"/>
        <v/>
      </c>
      <c r="AT443" s="4" t="str">
        <f t="shared" si="178"/>
        <v/>
      </c>
      <c r="AU443" s="4" t="str">
        <f t="shared" si="178"/>
        <v/>
      </c>
      <c r="AV443" s="4" t="str">
        <f t="shared" si="178"/>
        <v/>
      </c>
      <c r="AW443" s="4" t="str">
        <f t="shared" si="178"/>
        <v/>
      </c>
      <c r="AX443" s="4" t="str">
        <f t="shared" si="178"/>
        <v/>
      </c>
      <c r="AY443" s="4" t="str">
        <f t="shared" si="178"/>
        <v/>
      </c>
      <c r="AZ443" s="4" t="str">
        <f t="shared" si="178"/>
        <v/>
      </c>
      <c r="BA443" s="4" t="str">
        <f t="shared" si="178"/>
        <v/>
      </c>
      <c r="BB443" s="4" t="str">
        <f t="shared" si="178"/>
        <v/>
      </c>
      <c r="BC443" s="4" t="str">
        <f t="shared" si="178"/>
        <v/>
      </c>
      <c r="BD443" s="4" t="str">
        <f t="shared" si="178"/>
        <v/>
      </c>
      <c r="BE443" s="4" t="str">
        <f t="shared" si="178"/>
        <v/>
      </c>
      <c r="BF443" s="4" t="str">
        <f t="shared" si="178"/>
        <v/>
      </c>
      <c r="BG443" s="4" t="str">
        <f t="shared" si="178"/>
        <v/>
      </c>
      <c r="BH443" s="4" t="str">
        <f t="shared" si="178"/>
        <v/>
      </c>
      <c r="BI443" s="4" t="str">
        <f t="shared" si="178"/>
        <v/>
      </c>
      <c r="BJ443" s="4" t="str">
        <f t="shared" si="178"/>
        <v/>
      </c>
      <c r="BK443" s="4" t="str">
        <f t="shared" si="178"/>
        <v/>
      </c>
      <c r="BL443" s="4" t="str">
        <f t="shared" si="178"/>
        <v/>
      </c>
      <c r="BM443" s="4" t="str">
        <f t="shared" si="178"/>
        <v/>
      </c>
      <c r="BN443" s="4" t="str">
        <f t="shared" si="178"/>
        <v/>
      </c>
      <c r="BO443" s="4" t="str">
        <f t="shared" si="178"/>
        <v/>
      </c>
      <c r="BP443" s="4" t="str">
        <f t="shared" si="178"/>
        <v/>
      </c>
      <c r="BQ443" s="4" t="str">
        <f t="shared" si="178"/>
        <v/>
      </c>
      <c r="BR443" s="4" t="str">
        <f t="shared" si="178"/>
        <v/>
      </c>
      <c r="BS443" s="4" t="str">
        <f t="shared" si="178"/>
        <v/>
      </c>
      <c r="BT443" s="4" t="str">
        <f t="shared" si="178"/>
        <v/>
      </c>
      <c r="BU443" s="4">
        <f t="shared" si="178"/>
        <v>29904</v>
      </c>
      <c r="BV443" s="4" t="str">
        <f t="shared" si="178"/>
        <v/>
      </c>
      <c r="BW443" s="4" t="str">
        <f t="shared" si="178"/>
        <v/>
      </c>
      <c r="BX443" s="4" t="str">
        <f t="shared" si="178"/>
        <v/>
      </c>
      <c r="BY443" s="4" t="str">
        <f t="shared" si="178"/>
        <v/>
      </c>
      <c r="BZ443" s="4" t="str">
        <f t="shared" si="178"/>
        <v/>
      </c>
      <c r="CA443" s="4" t="str">
        <f t="shared" si="178"/>
        <v/>
      </c>
      <c r="CB443" s="4" t="str">
        <f t="shared" si="178"/>
        <v/>
      </c>
      <c r="CC443" s="4" t="str">
        <f t="shared" si="178"/>
        <v/>
      </c>
      <c r="CD443" s="4" t="str">
        <f t="shared" si="178"/>
        <v/>
      </c>
      <c r="CE443" s="4" t="str">
        <f t="shared" si="178"/>
        <v/>
      </c>
      <c r="CF443" s="4" t="str">
        <f t="shared" si="178"/>
        <v/>
      </c>
      <c r="CG443" s="4" t="str">
        <f t="shared" si="178"/>
        <v/>
      </c>
      <c r="CH443" s="4" t="str">
        <f t="shared" si="178"/>
        <v/>
      </c>
      <c r="CI443" s="4" t="str">
        <f t="shared" si="178"/>
        <v/>
      </c>
      <c r="CJ443" s="4" t="str">
        <f t="shared" si="178"/>
        <v/>
      </c>
      <c r="CK443" s="4" t="str">
        <f t="shared" si="178"/>
        <v/>
      </c>
      <c r="CL443" s="4" t="str">
        <f t="shared" si="178"/>
        <v/>
      </c>
      <c r="CM443" s="4" t="str">
        <f t="shared" si="178"/>
        <v/>
      </c>
      <c r="CN443" s="4" t="str">
        <f t="shared" si="178"/>
        <v/>
      </c>
      <c r="CO443" s="4" t="str">
        <f t="shared" si="178"/>
        <v/>
      </c>
      <c r="CP443" s="4" t="str">
        <f t="shared" si="178"/>
        <v/>
      </c>
      <c r="CQ443" s="4" t="str">
        <f t="shared" si="178"/>
        <v/>
      </c>
      <c r="CR443" s="4" t="str">
        <f t="shared" si="178"/>
        <v/>
      </c>
      <c r="CS443" s="4" t="str">
        <f t="shared" si="178"/>
        <v/>
      </c>
      <c r="CT443" s="4" t="str">
        <f t="shared" si="178"/>
        <v/>
      </c>
      <c r="CU443" s="4" t="str">
        <f t="shared" si="178"/>
        <v/>
      </c>
      <c r="CV443" s="4" t="str">
        <f t="shared" si="178"/>
        <v/>
      </c>
      <c r="CW443" s="4" t="str">
        <f t="shared" si="178"/>
        <v/>
      </c>
      <c r="CX443" s="4" t="str">
        <f t="shared" si="178"/>
        <v/>
      </c>
      <c r="CY443" s="4" t="str">
        <f t="shared" si="178"/>
        <v/>
      </c>
      <c r="CZ443" s="4" t="str">
        <f t="shared" si="178"/>
        <v/>
      </c>
      <c r="DA443" s="4" t="str">
        <f t="shared" si="178"/>
        <v/>
      </c>
      <c r="DB443" s="4" t="str">
        <f t="shared" si="178"/>
        <v/>
      </c>
      <c r="DC443" s="4" t="str">
        <f t="shared" si="178"/>
        <v/>
      </c>
      <c r="DD443" s="4" t="str">
        <f t="shared" si="178"/>
        <v/>
      </c>
      <c r="DE443" s="4" t="str">
        <f t="shared" si="178"/>
        <v/>
      </c>
      <c r="DF443" s="4" t="str">
        <f t="shared" si="178"/>
        <v/>
      </c>
    </row>
    <row r="444">
      <c r="A444" s="3" t="s">
        <v>445</v>
      </c>
      <c r="B444" s="2">
        <v>437.0</v>
      </c>
      <c r="C444" s="4">
        <f t="shared" si="2"/>
        <v>87</v>
      </c>
      <c r="D444" s="4">
        <f t="shared" si="3"/>
        <v>2</v>
      </c>
      <c r="E444" s="4">
        <f>IFERROR(__xludf.DUMMYFUNCTION("SPLIT(A444,"" "")"),91.0)</f>
        <v>91</v>
      </c>
      <c r="F444" s="4">
        <f>IFERROR(__xludf.DUMMYFUNCTION("""COMPUTED_VALUE"""),84.0)</f>
        <v>84</v>
      </c>
      <c r="G444" s="4">
        <f>IFERROR(__xludf.DUMMYFUNCTION("""COMPUTED_VALUE"""),11.0)</f>
        <v>11</v>
      </c>
      <c r="H444" s="4">
        <f>IFERROR(__xludf.DUMMYFUNCTION("""COMPUTED_VALUE"""),49.0)</f>
        <v>49</v>
      </c>
      <c r="I444" s="4">
        <f>IFERROR(__xludf.DUMMYFUNCTION("""COMPUTED_VALUE"""),36.0)</f>
        <v>36</v>
      </c>
      <c r="K444" s="6"/>
    </row>
    <row r="445">
      <c r="A445" s="3" t="s">
        <v>446</v>
      </c>
      <c r="B445" s="2">
        <v>438.0</v>
      </c>
      <c r="C445" s="4">
        <f t="shared" si="2"/>
        <v>87</v>
      </c>
      <c r="D445" s="4">
        <f t="shared" si="3"/>
        <v>3</v>
      </c>
      <c r="E445" s="4">
        <f>IFERROR(__xludf.DUMMYFUNCTION("SPLIT(A445,"" "")"),64.0)</f>
        <v>64</v>
      </c>
      <c r="F445" s="4">
        <f>IFERROR(__xludf.DUMMYFUNCTION("""COMPUTED_VALUE"""),29.0)</f>
        <v>29</v>
      </c>
      <c r="G445" s="4">
        <f>IFERROR(__xludf.DUMMYFUNCTION("""COMPUTED_VALUE"""),26.0)</f>
        <v>26</v>
      </c>
      <c r="H445" s="4">
        <f>IFERROR(__xludf.DUMMYFUNCTION("""COMPUTED_VALUE"""),73.0)</f>
        <v>73</v>
      </c>
      <c r="I445" s="4">
        <f>IFERROR(__xludf.DUMMYFUNCTION("""COMPUTED_VALUE"""),76.0)</f>
        <v>76</v>
      </c>
    </row>
    <row r="446">
      <c r="A446" s="3" t="s">
        <v>447</v>
      </c>
      <c r="B446" s="2">
        <v>439.0</v>
      </c>
      <c r="C446" s="4">
        <f t="shared" si="2"/>
        <v>87</v>
      </c>
      <c r="D446" s="4">
        <f t="shared" si="3"/>
        <v>4</v>
      </c>
      <c r="E446" s="4">
        <f>IFERROR(__xludf.DUMMYFUNCTION("SPLIT(A446,"" "")"),37.0)</f>
        <v>37</v>
      </c>
      <c r="F446" s="4">
        <f>IFERROR(__xludf.DUMMYFUNCTION("""COMPUTED_VALUE"""),1.0)</f>
        <v>1</v>
      </c>
      <c r="G446" s="4">
        <f>IFERROR(__xludf.DUMMYFUNCTION("""COMPUTED_VALUE"""),51.0)</f>
        <v>51</v>
      </c>
      <c r="H446" s="4">
        <f>IFERROR(__xludf.DUMMYFUNCTION("""COMPUTED_VALUE"""),9.0)</f>
        <v>9</v>
      </c>
      <c r="I446" s="4">
        <f>IFERROR(__xludf.DUMMYFUNCTION("""COMPUTED_VALUE"""),25.0)</f>
        <v>25</v>
      </c>
    </row>
    <row r="447">
      <c r="A447" s="3" t="s">
        <v>448</v>
      </c>
      <c r="B447" s="2">
        <v>440.0</v>
      </c>
      <c r="C447" s="4">
        <f t="shared" si="2"/>
        <v>88</v>
      </c>
      <c r="D447" s="4">
        <f t="shared" si="3"/>
        <v>0</v>
      </c>
      <c r="E447" s="4">
        <f>IFERROR(__xludf.DUMMYFUNCTION("SPLIT(A447,"" "")"),32.0)</f>
        <v>32</v>
      </c>
      <c r="F447" s="4">
        <f>IFERROR(__xludf.DUMMYFUNCTION("""COMPUTED_VALUE"""),48.0)</f>
        <v>48</v>
      </c>
      <c r="G447" s="4">
        <f>IFERROR(__xludf.DUMMYFUNCTION("""COMPUTED_VALUE"""),47.0)</f>
        <v>47</v>
      </c>
      <c r="H447" s="4">
        <f>IFERROR(__xludf.DUMMYFUNCTION("""COMPUTED_VALUE"""),36.0)</f>
        <v>36</v>
      </c>
      <c r="I447" s="4">
        <f>IFERROR(__xludf.DUMMYFUNCTION("""COMPUTED_VALUE"""),88.0)</f>
        <v>88</v>
      </c>
      <c r="K447" s="5" t="b">
        <f>BINGO(E447:I451,$K$6)</f>
        <v>0</v>
      </c>
      <c r="L447" s="5" t="b">
        <f t="shared" ref="L447:DF447" si="179">OR(K447, BINGO($E447:$I451,$K$6:L$6))</f>
        <v>0</v>
      </c>
      <c r="M447" s="5" t="b">
        <f t="shared" si="179"/>
        <v>0</v>
      </c>
      <c r="N447" s="5" t="b">
        <f t="shared" si="179"/>
        <v>0</v>
      </c>
      <c r="O447" s="5" t="b">
        <f t="shared" si="179"/>
        <v>0</v>
      </c>
      <c r="P447" s="5" t="b">
        <f t="shared" si="179"/>
        <v>0</v>
      </c>
      <c r="Q447" s="5" t="b">
        <f t="shared" si="179"/>
        <v>0</v>
      </c>
      <c r="R447" s="5" t="b">
        <f t="shared" si="179"/>
        <v>0</v>
      </c>
      <c r="S447" s="5" t="b">
        <f t="shared" si="179"/>
        <v>0</v>
      </c>
      <c r="T447" s="5" t="b">
        <f t="shared" si="179"/>
        <v>0</v>
      </c>
      <c r="U447" s="5" t="b">
        <f t="shared" si="179"/>
        <v>0</v>
      </c>
      <c r="V447" s="5" t="b">
        <f t="shared" si="179"/>
        <v>0</v>
      </c>
      <c r="W447" s="5" t="b">
        <f t="shared" si="179"/>
        <v>0</v>
      </c>
      <c r="X447" s="5" t="b">
        <f t="shared" si="179"/>
        <v>0</v>
      </c>
      <c r="Y447" s="5" t="b">
        <f t="shared" si="179"/>
        <v>0</v>
      </c>
      <c r="Z447" s="5" t="b">
        <f t="shared" si="179"/>
        <v>0</v>
      </c>
      <c r="AA447" s="5" t="b">
        <f t="shared" si="179"/>
        <v>0</v>
      </c>
      <c r="AB447" s="5" t="b">
        <f t="shared" si="179"/>
        <v>0</v>
      </c>
      <c r="AC447" s="5" t="b">
        <f t="shared" si="179"/>
        <v>0</v>
      </c>
      <c r="AD447" s="5" t="b">
        <f t="shared" si="179"/>
        <v>0</v>
      </c>
      <c r="AE447" s="5" t="b">
        <f t="shared" si="179"/>
        <v>0</v>
      </c>
      <c r="AF447" s="5" t="b">
        <f t="shared" si="179"/>
        <v>0</v>
      </c>
      <c r="AG447" s="5" t="b">
        <f t="shared" si="179"/>
        <v>0</v>
      </c>
      <c r="AH447" s="5" t="b">
        <f t="shared" si="179"/>
        <v>0</v>
      </c>
      <c r="AI447" s="5" t="b">
        <f t="shared" si="179"/>
        <v>0</v>
      </c>
      <c r="AJ447" s="5" t="b">
        <f t="shared" si="179"/>
        <v>0</v>
      </c>
      <c r="AK447" s="5" t="b">
        <f t="shared" si="179"/>
        <v>0</v>
      </c>
      <c r="AL447" s="5" t="b">
        <f t="shared" si="179"/>
        <v>0</v>
      </c>
      <c r="AM447" s="5" t="b">
        <f t="shared" si="179"/>
        <v>0</v>
      </c>
      <c r="AN447" s="5" t="b">
        <f t="shared" si="179"/>
        <v>0</v>
      </c>
      <c r="AO447" s="5" t="b">
        <f t="shared" si="179"/>
        <v>0</v>
      </c>
      <c r="AP447" s="5" t="b">
        <f t="shared" si="179"/>
        <v>0</v>
      </c>
      <c r="AQ447" s="5" t="b">
        <f t="shared" si="179"/>
        <v>0</v>
      </c>
      <c r="AR447" s="5" t="b">
        <f t="shared" si="179"/>
        <v>0</v>
      </c>
      <c r="AS447" s="5" t="b">
        <f t="shared" si="179"/>
        <v>0</v>
      </c>
      <c r="AT447" s="5" t="b">
        <f t="shared" si="179"/>
        <v>0</v>
      </c>
      <c r="AU447" s="5" t="b">
        <f t="shared" si="179"/>
        <v>0</v>
      </c>
      <c r="AV447" s="5" t="b">
        <f t="shared" si="179"/>
        <v>0</v>
      </c>
      <c r="AW447" s="5" t="b">
        <f t="shared" si="179"/>
        <v>0</v>
      </c>
      <c r="AX447" s="5" t="b">
        <f t="shared" si="179"/>
        <v>0</v>
      </c>
      <c r="AY447" s="5" t="b">
        <f t="shared" si="179"/>
        <v>0</v>
      </c>
      <c r="AZ447" s="5" t="b">
        <f t="shared" si="179"/>
        <v>0</v>
      </c>
      <c r="BA447" s="5" t="b">
        <f t="shared" si="179"/>
        <v>0</v>
      </c>
      <c r="BB447" s="5" t="b">
        <f t="shared" si="179"/>
        <v>0</v>
      </c>
      <c r="BC447" s="5" t="b">
        <f t="shared" si="179"/>
        <v>0</v>
      </c>
      <c r="BD447" s="5" t="b">
        <f t="shared" si="179"/>
        <v>0</v>
      </c>
      <c r="BE447" s="5" t="b">
        <f t="shared" si="179"/>
        <v>0</v>
      </c>
      <c r="BF447" s="5" t="b">
        <f t="shared" si="179"/>
        <v>0</v>
      </c>
      <c r="BG447" s="5" t="b">
        <f t="shared" si="179"/>
        <v>0</v>
      </c>
      <c r="BH447" s="5" t="b">
        <f t="shared" si="179"/>
        <v>0</v>
      </c>
      <c r="BI447" s="5" t="b">
        <f t="shared" si="179"/>
        <v>0</v>
      </c>
      <c r="BJ447" s="5" t="b">
        <f t="shared" si="179"/>
        <v>0</v>
      </c>
      <c r="BK447" s="5" t="b">
        <f t="shared" si="179"/>
        <v>0</v>
      </c>
      <c r="BL447" s="5" t="b">
        <f t="shared" si="179"/>
        <v>0</v>
      </c>
      <c r="BM447" s="5" t="b">
        <f t="shared" si="179"/>
        <v>0</v>
      </c>
      <c r="BN447" s="5" t="b">
        <f t="shared" si="179"/>
        <v>0</v>
      </c>
      <c r="BO447" s="5" t="b">
        <f t="shared" si="179"/>
        <v>0</v>
      </c>
      <c r="BP447" s="5" t="b">
        <f t="shared" si="179"/>
        <v>0</v>
      </c>
      <c r="BQ447" s="5" t="b">
        <f t="shared" si="179"/>
        <v>0</v>
      </c>
      <c r="BR447" s="5" t="b">
        <f t="shared" si="179"/>
        <v>0</v>
      </c>
      <c r="BS447" s="5" t="b">
        <f t="shared" si="179"/>
        <v>0</v>
      </c>
      <c r="BT447" s="5" t="b">
        <f t="shared" si="179"/>
        <v>0</v>
      </c>
      <c r="BU447" s="5" t="b">
        <f t="shared" si="179"/>
        <v>0</v>
      </c>
      <c r="BV447" s="5" t="b">
        <f t="shared" si="179"/>
        <v>0</v>
      </c>
      <c r="BW447" s="5" t="b">
        <f t="shared" si="179"/>
        <v>0</v>
      </c>
      <c r="BX447" s="5" t="b">
        <f t="shared" si="179"/>
        <v>0</v>
      </c>
      <c r="BY447" s="5" t="b">
        <f t="shared" si="179"/>
        <v>0</v>
      </c>
      <c r="BZ447" s="5" t="b">
        <f t="shared" si="179"/>
        <v>0</v>
      </c>
      <c r="CA447" s="5" t="b">
        <f t="shared" si="179"/>
        <v>0</v>
      </c>
      <c r="CB447" s="5" t="b">
        <f t="shared" si="179"/>
        <v>0</v>
      </c>
      <c r="CC447" s="5" t="b">
        <f t="shared" si="179"/>
        <v>0</v>
      </c>
      <c r="CD447" s="5" t="b">
        <f t="shared" si="179"/>
        <v>0</v>
      </c>
      <c r="CE447" s="5" t="b">
        <f t="shared" si="179"/>
        <v>0</v>
      </c>
      <c r="CF447" s="5" t="b">
        <f t="shared" si="179"/>
        <v>0</v>
      </c>
      <c r="CG447" s="5" t="b">
        <f t="shared" si="179"/>
        <v>0</v>
      </c>
      <c r="CH447" s="5" t="b">
        <f t="shared" si="179"/>
        <v>0</v>
      </c>
      <c r="CI447" s="5" t="b">
        <f t="shared" si="179"/>
        <v>0</v>
      </c>
      <c r="CJ447" s="5" t="b">
        <f t="shared" si="179"/>
        <v>1</v>
      </c>
      <c r="CK447" s="5" t="b">
        <f t="shared" si="179"/>
        <v>1</v>
      </c>
      <c r="CL447" s="5" t="b">
        <f t="shared" si="179"/>
        <v>1</v>
      </c>
      <c r="CM447" s="5" t="b">
        <f t="shared" si="179"/>
        <v>1</v>
      </c>
      <c r="CN447" s="5" t="b">
        <f t="shared" si="179"/>
        <v>1</v>
      </c>
      <c r="CO447" s="5" t="b">
        <f t="shared" si="179"/>
        <v>1</v>
      </c>
      <c r="CP447" s="5" t="b">
        <f t="shared" si="179"/>
        <v>1</v>
      </c>
      <c r="CQ447" s="5" t="b">
        <f t="shared" si="179"/>
        <v>1</v>
      </c>
      <c r="CR447" s="5" t="b">
        <f t="shared" si="179"/>
        <v>1</v>
      </c>
      <c r="CS447" s="5" t="b">
        <f t="shared" si="179"/>
        <v>1</v>
      </c>
      <c r="CT447" s="5" t="b">
        <f t="shared" si="179"/>
        <v>1</v>
      </c>
      <c r="CU447" s="5" t="b">
        <f t="shared" si="179"/>
        <v>1</v>
      </c>
      <c r="CV447" s="5" t="b">
        <f t="shared" si="179"/>
        <v>1</v>
      </c>
      <c r="CW447" s="5" t="b">
        <f t="shared" si="179"/>
        <v>1</v>
      </c>
      <c r="CX447" s="5" t="b">
        <f t="shared" si="179"/>
        <v>1</v>
      </c>
      <c r="CY447" s="5" t="b">
        <f t="shared" si="179"/>
        <v>1</v>
      </c>
      <c r="CZ447" s="5" t="b">
        <f t="shared" si="179"/>
        <v>1</v>
      </c>
      <c r="DA447" s="5" t="b">
        <f t="shared" si="179"/>
        <v>1</v>
      </c>
      <c r="DB447" s="5" t="b">
        <f t="shared" si="179"/>
        <v>1</v>
      </c>
      <c r="DC447" s="5" t="b">
        <f t="shared" si="179"/>
        <v>1</v>
      </c>
      <c r="DD447" s="5" t="b">
        <f t="shared" si="179"/>
        <v>1</v>
      </c>
      <c r="DE447" s="5" t="b">
        <f t="shared" si="179"/>
        <v>1</v>
      </c>
      <c r="DF447" s="5" t="b">
        <f t="shared" si="179"/>
        <v>1</v>
      </c>
    </row>
    <row r="448">
      <c r="A448" s="3" t="s">
        <v>449</v>
      </c>
      <c r="B448" s="2">
        <v>441.0</v>
      </c>
      <c r="C448" s="4">
        <f t="shared" si="2"/>
        <v>88</v>
      </c>
      <c r="D448" s="4">
        <f t="shared" si="3"/>
        <v>1</v>
      </c>
      <c r="E448" s="4">
        <f>IFERROR(__xludf.DUMMYFUNCTION("SPLIT(A448,"" "")"),54.0)</f>
        <v>54</v>
      </c>
      <c r="F448" s="4">
        <f>IFERROR(__xludf.DUMMYFUNCTION("""COMPUTED_VALUE"""),91.0)</f>
        <v>91</v>
      </c>
      <c r="G448" s="4">
        <f>IFERROR(__xludf.DUMMYFUNCTION("""COMPUTED_VALUE"""),59.0)</f>
        <v>59</v>
      </c>
      <c r="H448" s="4">
        <f>IFERROR(__xludf.DUMMYFUNCTION("""COMPUTED_VALUE"""),72.0)</f>
        <v>72</v>
      </c>
      <c r="I448" s="4">
        <f>IFERROR(__xludf.DUMMYFUNCTION("""COMPUTED_VALUE"""),50.0)</f>
        <v>50</v>
      </c>
      <c r="K448" s="4" t="str">
        <f>IF(K447,SUMOFUNMARKED(E447:I451,$K$6)*LASTCALLED($K$6),)</f>
        <v/>
      </c>
      <c r="L448" s="4" t="str">
        <f t="shared" ref="L448:DF448" si="180">IF(AND(L447,NOT(K447)),SUMOFUNMARKED($E447:$I451,$K$6:L$6)*LASTCALLED($K$6:L$6),)</f>
        <v/>
      </c>
      <c r="M448" s="4" t="str">
        <f t="shared" si="180"/>
        <v/>
      </c>
      <c r="N448" s="4" t="str">
        <f t="shared" si="180"/>
        <v/>
      </c>
      <c r="O448" s="4" t="str">
        <f t="shared" si="180"/>
        <v/>
      </c>
      <c r="P448" s="4" t="str">
        <f t="shared" si="180"/>
        <v/>
      </c>
      <c r="Q448" s="4" t="str">
        <f t="shared" si="180"/>
        <v/>
      </c>
      <c r="R448" s="4" t="str">
        <f t="shared" si="180"/>
        <v/>
      </c>
      <c r="S448" s="4" t="str">
        <f t="shared" si="180"/>
        <v/>
      </c>
      <c r="T448" s="4" t="str">
        <f t="shared" si="180"/>
        <v/>
      </c>
      <c r="U448" s="4" t="str">
        <f t="shared" si="180"/>
        <v/>
      </c>
      <c r="V448" s="4" t="str">
        <f t="shared" si="180"/>
        <v/>
      </c>
      <c r="W448" s="4" t="str">
        <f t="shared" si="180"/>
        <v/>
      </c>
      <c r="X448" s="4" t="str">
        <f t="shared" si="180"/>
        <v/>
      </c>
      <c r="Y448" s="4" t="str">
        <f t="shared" si="180"/>
        <v/>
      </c>
      <c r="Z448" s="4" t="str">
        <f t="shared" si="180"/>
        <v/>
      </c>
      <c r="AA448" s="4" t="str">
        <f t="shared" si="180"/>
        <v/>
      </c>
      <c r="AB448" s="4" t="str">
        <f t="shared" si="180"/>
        <v/>
      </c>
      <c r="AC448" s="4" t="str">
        <f t="shared" si="180"/>
        <v/>
      </c>
      <c r="AD448" s="4" t="str">
        <f t="shared" si="180"/>
        <v/>
      </c>
      <c r="AE448" s="4" t="str">
        <f t="shared" si="180"/>
        <v/>
      </c>
      <c r="AF448" s="4" t="str">
        <f t="shared" si="180"/>
        <v/>
      </c>
      <c r="AG448" s="4" t="str">
        <f t="shared" si="180"/>
        <v/>
      </c>
      <c r="AH448" s="4" t="str">
        <f t="shared" si="180"/>
        <v/>
      </c>
      <c r="AI448" s="4" t="str">
        <f t="shared" si="180"/>
        <v/>
      </c>
      <c r="AJ448" s="4" t="str">
        <f t="shared" si="180"/>
        <v/>
      </c>
      <c r="AK448" s="4" t="str">
        <f t="shared" si="180"/>
        <v/>
      </c>
      <c r="AL448" s="4" t="str">
        <f t="shared" si="180"/>
        <v/>
      </c>
      <c r="AM448" s="4" t="str">
        <f t="shared" si="180"/>
        <v/>
      </c>
      <c r="AN448" s="4" t="str">
        <f t="shared" si="180"/>
        <v/>
      </c>
      <c r="AO448" s="4" t="str">
        <f t="shared" si="180"/>
        <v/>
      </c>
      <c r="AP448" s="4" t="str">
        <f t="shared" si="180"/>
        <v/>
      </c>
      <c r="AQ448" s="4" t="str">
        <f t="shared" si="180"/>
        <v/>
      </c>
      <c r="AR448" s="4" t="str">
        <f t="shared" si="180"/>
        <v/>
      </c>
      <c r="AS448" s="4" t="str">
        <f t="shared" si="180"/>
        <v/>
      </c>
      <c r="AT448" s="4" t="str">
        <f t="shared" si="180"/>
        <v/>
      </c>
      <c r="AU448" s="4" t="str">
        <f t="shared" si="180"/>
        <v/>
      </c>
      <c r="AV448" s="4" t="str">
        <f t="shared" si="180"/>
        <v/>
      </c>
      <c r="AW448" s="4" t="str">
        <f t="shared" si="180"/>
        <v/>
      </c>
      <c r="AX448" s="4" t="str">
        <f t="shared" si="180"/>
        <v/>
      </c>
      <c r="AY448" s="4" t="str">
        <f t="shared" si="180"/>
        <v/>
      </c>
      <c r="AZ448" s="4" t="str">
        <f t="shared" si="180"/>
        <v/>
      </c>
      <c r="BA448" s="4" t="str">
        <f t="shared" si="180"/>
        <v/>
      </c>
      <c r="BB448" s="4" t="str">
        <f t="shared" si="180"/>
        <v/>
      </c>
      <c r="BC448" s="4" t="str">
        <f t="shared" si="180"/>
        <v/>
      </c>
      <c r="BD448" s="4" t="str">
        <f t="shared" si="180"/>
        <v/>
      </c>
      <c r="BE448" s="4" t="str">
        <f t="shared" si="180"/>
        <v/>
      </c>
      <c r="BF448" s="4" t="str">
        <f t="shared" si="180"/>
        <v/>
      </c>
      <c r="BG448" s="4" t="str">
        <f t="shared" si="180"/>
        <v/>
      </c>
      <c r="BH448" s="4" t="str">
        <f t="shared" si="180"/>
        <v/>
      </c>
      <c r="BI448" s="4" t="str">
        <f t="shared" si="180"/>
        <v/>
      </c>
      <c r="BJ448" s="4" t="str">
        <f t="shared" si="180"/>
        <v/>
      </c>
      <c r="BK448" s="4" t="str">
        <f t="shared" si="180"/>
        <v/>
      </c>
      <c r="BL448" s="4" t="str">
        <f t="shared" si="180"/>
        <v/>
      </c>
      <c r="BM448" s="4" t="str">
        <f t="shared" si="180"/>
        <v/>
      </c>
      <c r="BN448" s="4" t="str">
        <f t="shared" si="180"/>
        <v/>
      </c>
      <c r="BO448" s="4" t="str">
        <f t="shared" si="180"/>
        <v/>
      </c>
      <c r="BP448" s="4" t="str">
        <f t="shared" si="180"/>
        <v/>
      </c>
      <c r="BQ448" s="4" t="str">
        <f t="shared" si="180"/>
        <v/>
      </c>
      <c r="BR448" s="4" t="str">
        <f t="shared" si="180"/>
        <v/>
      </c>
      <c r="BS448" s="4" t="str">
        <f t="shared" si="180"/>
        <v/>
      </c>
      <c r="BT448" s="4" t="str">
        <f t="shared" si="180"/>
        <v/>
      </c>
      <c r="BU448" s="4" t="str">
        <f t="shared" si="180"/>
        <v/>
      </c>
      <c r="BV448" s="4" t="str">
        <f t="shared" si="180"/>
        <v/>
      </c>
      <c r="BW448" s="4" t="str">
        <f t="shared" si="180"/>
        <v/>
      </c>
      <c r="BX448" s="4" t="str">
        <f t="shared" si="180"/>
        <v/>
      </c>
      <c r="BY448" s="4" t="str">
        <f t="shared" si="180"/>
        <v/>
      </c>
      <c r="BZ448" s="4" t="str">
        <f t="shared" si="180"/>
        <v/>
      </c>
      <c r="CA448" s="4" t="str">
        <f t="shared" si="180"/>
        <v/>
      </c>
      <c r="CB448" s="4" t="str">
        <f t="shared" si="180"/>
        <v/>
      </c>
      <c r="CC448" s="4" t="str">
        <f t="shared" si="180"/>
        <v/>
      </c>
      <c r="CD448" s="4" t="str">
        <f t="shared" si="180"/>
        <v/>
      </c>
      <c r="CE448" s="4" t="str">
        <f t="shared" si="180"/>
        <v/>
      </c>
      <c r="CF448" s="4" t="str">
        <f t="shared" si="180"/>
        <v/>
      </c>
      <c r="CG448" s="4" t="str">
        <f t="shared" si="180"/>
        <v/>
      </c>
      <c r="CH448" s="4" t="str">
        <f t="shared" si="180"/>
        <v/>
      </c>
      <c r="CI448" s="4" t="str">
        <f t="shared" si="180"/>
        <v/>
      </c>
      <c r="CJ448" s="4">
        <f t="shared" si="180"/>
        <v>0</v>
      </c>
      <c r="CK448" s="4" t="str">
        <f t="shared" si="180"/>
        <v/>
      </c>
      <c r="CL448" s="4" t="str">
        <f t="shared" si="180"/>
        <v/>
      </c>
      <c r="CM448" s="4" t="str">
        <f t="shared" si="180"/>
        <v/>
      </c>
      <c r="CN448" s="4" t="str">
        <f t="shared" si="180"/>
        <v/>
      </c>
      <c r="CO448" s="4" t="str">
        <f t="shared" si="180"/>
        <v/>
      </c>
      <c r="CP448" s="4" t="str">
        <f t="shared" si="180"/>
        <v/>
      </c>
      <c r="CQ448" s="4" t="str">
        <f t="shared" si="180"/>
        <v/>
      </c>
      <c r="CR448" s="4" t="str">
        <f t="shared" si="180"/>
        <v/>
      </c>
      <c r="CS448" s="4" t="str">
        <f t="shared" si="180"/>
        <v/>
      </c>
      <c r="CT448" s="4" t="str">
        <f t="shared" si="180"/>
        <v/>
      </c>
      <c r="CU448" s="4" t="str">
        <f t="shared" si="180"/>
        <v/>
      </c>
      <c r="CV448" s="4" t="str">
        <f t="shared" si="180"/>
        <v/>
      </c>
      <c r="CW448" s="4" t="str">
        <f t="shared" si="180"/>
        <v/>
      </c>
      <c r="CX448" s="4" t="str">
        <f t="shared" si="180"/>
        <v/>
      </c>
      <c r="CY448" s="4" t="str">
        <f t="shared" si="180"/>
        <v/>
      </c>
      <c r="CZ448" s="4" t="str">
        <f t="shared" si="180"/>
        <v/>
      </c>
      <c r="DA448" s="4" t="str">
        <f t="shared" si="180"/>
        <v/>
      </c>
      <c r="DB448" s="4" t="str">
        <f t="shared" si="180"/>
        <v/>
      </c>
      <c r="DC448" s="4" t="str">
        <f t="shared" si="180"/>
        <v/>
      </c>
      <c r="DD448" s="4" t="str">
        <f t="shared" si="180"/>
        <v/>
      </c>
      <c r="DE448" s="4" t="str">
        <f t="shared" si="180"/>
        <v/>
      </c>
      <c r="DF448" s="4" t="str">
        <f t="shared" si="180"/>
        <v/>
      </c>
    </row>
    <row r="449">
      <c r="A449" s="3" t="s">
        <v>450</v>
      </c>
      <c r="B449" s="2">
        <v>442.0</v>
      </c>
      <c r="C449" s="4">
        <f t="shared" si="2"/>
        <v>88</v>
      </c>
      <c r="D449" s="4">
        <f t="shared" si="3"/>
        <v>2</v>
      </c>
      <c r="E449" s="4">
        <f>IFERROR(__xludf.DUMMYFUNCTION("SPLIT(A449,"" "")"),31.0)</f>
        <v>31</v>
      </c>
      <c r="F449" s="4">
        <f>IFERROR(__xludf.DUMMYFUNCTION("""COMPUTED_VALUE"""),83.0)</f>
        <v>83</v>
      </c>
      <c r="G449" s="4">
        <f>IFERROR(__xludf.DUMMYFUNCTION("""COMPUTED_VALUE"""),19.0)</f>
        <v>19</v>
      </c>
      <c r="H449" s="4">
        <f>IFERROR(__xludf.DUMMYFUNCTION("""COMPUTED_VALUE"""),20.0)</f>
        <v>20</v>
      </c>
      <c r="I449" s="4">
        <f>IFERROR(__xludf.DUMMYFUNCTION("""COMPUTED_VALUE"""),0.0)</f>
        <v>0</v>
      </c>
      <c r="K449" s="6"/>
    </row>
    <row r="450">
      <c r="A450" s="3" t="s">
        <v>451</v>
      </c>
      <c r="B450" s="2">
        <v>443.0</v>
      </c>
      <c r="C450" s="4">
        <f t="shared" si="2"/>
        <v>88</v>
      </c>
      <c r="D450" s="4">
        <f t="shared" si="3"/>
        <v>3</v>
      </c>
      <c r="E450" s="4">
        <f>IFERROR(__xludf.DUMMYFUNCTION("SPLIT(A450,"" "")"),24.0)</f>
        <v>24</v>
      </c>
      <c r="F450" s="4">
        <f>IFERROR(__xludf.DUMMYFUNCTION("""COMPUTED_VALUE"""),67.0)</f>
        <v>67</v>
      </c>
      <c r="G450" s="4">
        <f>IFERROR(__xludf.DUMMYFUNCTION("""COMPUTED_VALUE"""),61.0)</f>
        <v>61</v>
      </c>
      <c r="H450" s="4">
        <f>IFERROR(__xludf.DUMMYFUNCTION("""COMPUTED_VALUE"""),46.0)</f>
        <v>46</v>
      </c>
      <c r="I450" s="4">
        <f>IFERROR(__xludf.DUMMYFUNCTION("""COMPUTED_VALUE"""),99.0)</f>
        <v>99</v>
      </c>
    </row>
    <row r="451">
      <c r="A451" s="3" t="s">
        <v>452</v>
      </c>
      <c r="B451" s="2">
        <v>444.0</v>
      </c>
      <c r="C451" s="4">
        <f t="shared" si="2"/>
        <v>88</v>
      </c>
      <c r="D451" s="4">
        <f t="shared" si="3"/>
        <v>4</v>
      </c>
      <c r="E451" s="4">
        <f>IFERROR(__xludf.DUMMYFUNCTION("SPLIT(A451,"" "")"),52.0)</f>
        <v>52</v>
      </c>
      <c r="F451" s="4">
        <f>IFERROR(__xludf.DUMMYFUNCTION("""COMPUTED_VALUE"""),53.0)</f>
        <v>53</v>
      </c>
      <c r="G451" s="4">
        <f>IFERROR(__xludf.DUMMYFUNCTION("""COMPUTED_VALUE"""),11.0)</f>
        <v>11</v>
      </c>
      <c r="H451" s="4">
        <f>IFERROR(__xludf.DUMMYFUNCTION("""COMPUTED_VALUE"""),16.0)</f>
        <v>16</v>
      </c>
      <c r="I451" s="4">
        <f>IFERROR(__xludf.DUMMYFUNCTION("""COMPUTED_VALUE"""),69.0)</f>
        <v>69</v>
      </c>
    </row>
    <row r="452">
      <c r="A452" s="3" t="s">
        <v>453</v>
      </c>
      <c r="B452" s="2">
        <v>445.0</v>
      </c>
      <c r="C452" s="4">
        <f t="shared" si="2"/>
        <v>89</v>
      </c>
      <c r="D452" s="4">
        <f t="shared" si="3"/>
        <v>0</v>
      </c>
      <c r="E452" s="4">
        <f>IFERROR(__xludf.DUMMYFUNCTION("SPLIT(A452,"" "")"),86.0)</f>
        <v>86</v>
      </c>
      <c r="F452" s="4">
        <f>IFERROR(__xludf.DUMMYFUNCTION("""COMPUTED_VALUE"""),52.0)</f>
        <v>52</v>
      </c>
      <c r="G452" s="4">
        <f>IFERROR(__xludf.DUMMYFUNCTION("""COMPUTED_VALUE"""),95.0)</f>
        <v>95</v>
      </c>
      <c r="H452" s="4">
        <f>IFERROR(__xludf.DUMMYFUNCTION("""COMPUTED_VALUE"""),73.0)</f>
        <v>73</v>
      </c>
      <c r="I452" s="4">
        <f>IFERROR(__xludf.DUMMYFUNCTION("""COMPUTED_VALUE"""),6.0)</f>
        <v>6</v>
      </c>
      <c r="K452" s="5" t="b">
        <f>BINGO(E452:I456,$K$6)</f>
        <v>0</v>
      </c>
      <c r="L452" s="5" t="b">
        <f t="shared" ref="L452:DF452" si="181">OR(K452, BINGO($E452:$I456,$K$6:L$6))</f>
        <v>0</v>
      </c>
      <c r="M452" s="5" t="b">
        <f t="shared" si="181"/>
        <v>0</v>
      </c>
      <c r="N452" s="5" t="b">
        <f t="shared" si="181"/>
        <v>0</v>
      </c>
      <c r="O452" s="5" t="b">
        <f t="shared" si="181"/>
        <v>0</v>
      </c>
      <c r="P452" s="5" t="b">
        <f t="shared" si="181"/>
        <v>0</v>
      </c>
      <c r="Q452" s="5" t="b">
        <f t="shared" si="181"/>
        <v>0</v>
      </c>
      <c r="R452" s="5" t="b">
        <f t="shared" si="181"/>
        <v>0</v>
      </c>
      <c r="S452" s="5" t="b">
        <f t="shared" si="181"/>
        <v>0</v>
      </c>
      <c r="T452" s="5" t="b">
        <f t="shared" si="181"/>
        <v>0</v>
      </c>
      <c r="U452" s="5" t="b">
        <f t="shared" si="181"/>
        <v>0</v>
      </c>
      <c r="V452" s="5" t="b">
        <f t="shared" si="181"/>
        <v>0</v>
      </c>
      <c r="W452" s="5" t="b">
        <f t="shared" si="181"/>
        <v>0</v>
      </c>
      <c r="X452" s="5" t="b">
        <f t="shared" si="181"/>
        <v>0</v>
      </c>
      <c r="Y452" s="5" t="b">
        <f t="shared" si="181"/>
        <v>0</v>
      </c>
      <c r="Z452" s="5" t="b">
        <f t="shared" si="181"/>
        <v>0</v>
      </c>
      <c r="AA452" s="5" t="b">
        <f t="shared" si="181"/>
        <v>0</v>
      </c>
      <c r="AB452" s="5" t="b">
        <f t="shared" si="181"/>
        <v>0</v>
      </c>
      <c r="AC452" s="5" t="b">
        <f t="shared" si="181"/>
        <v>0</v>
      </c>
      <c r="AD452" s="5" t="b">
        <f t="shared" si="181"/>
        <v>0</v>
      </c>
      <c r="AE452" s="5" t="b">
        <f t="shared" si="181"/>
        <v>0</v>
      </c>
      <c r="AF452" s="5" t="b">
        <f t="shared" si="181"/>
        <v>0</v>
      </c>
      <c r="AG452" s="5" t="b">
        <f t="shared" si="181"/>
        <v>0</v>
      </c>
      <c r="AH452" s="5" t="b">
        <f t="shared" si="181"/>
        <v>0</v>
      </c>
      <c r="AI452" s="5" t="b">
        <f t="shared" si="181"/>
        <v>0</v>
      </c>
      <c r="AJ452" s="5" t="b">
        <f t="shared" si="181"/>
        <v>0</v>
      </c>
      <c r="AK452" s="5" t="b">
        <f t="shared" si="181"/>
        <v>0</v>
      </c>
      <c r="AL452" s="5" t="b">
        <f t="shared" si="181"/>
        <v>0</v>
      </c>
      <c r="AM452" s="5" t="b">
        <f t="shared" si="181"/>
        <v>0</v>
      </c>
      <c r="AN452" s="5" t="b">
        <f t="shared" si="181"/>
        <v>0</v>
      </c>
      <c r="AO452" s="5" t="b">
        <f t="shared" si="181"/>
        <v>0</v>
      </c>
      <c r="AP452" s="5" t="b">
        <f t="shared" si="181"/>
        <v>0</v>
      </c>
      <c r="AQ452" s="5" t="b">
        <f t="shared" si="181"/>
        <v>0</v>
      </c>
      <c r="AR452" s="5" t="b">
        <f t="shared" si="181"/>
        <v>0</v>
      </c>
      <c r="AS452" s="5" t="b">
        <f t="shared" si="181"/>
        <v>0</v>
      </c>
      <c r="AT452" s="5" t="b">
        <f t="shared" si="181"/>
        <v>0</v>
      </c>
      <c r="AU452" s="5" t="b">
        <f t="shared" si="181"/>
        <v>0</v>
      </c>
      <c r="AV452" s="5" t="b">
        <f t="shared" si="181"/>
        <v>0</v>
      </c>
      <c r="AW452" s="5" t="b">
        <f t="shared" si="181"/>
        <v>0</v>
      </c>
      <c r="AX452" s="5" t="b">
        <f t="shared" si="181"/>
        <v>0</v>
      </c>
      <c r="AY452" s="5" t="b">
        <f t="shared" si="181"/>
        <v>0</v>
      </c>
      <c r="AZ452" s="5" t="b">
        <f t="shared" si="181"/>
        <v>0</v>
      </c>
      <c r="BA452" s="5" t="b">
        <f t="shared" si="181"/>
        <v>0</v>
      </c>
      <c r="BB452" s="5" t="b">
        <f t="shared" si="181"/>
        <v>0</v>
      </c>
      <c r="BC452" s="5" t="b">
        <f t="shared" si="181"/>
        <v>0</v>
      </c>
      <c r="BD452" s="5" t="b">
        <f t="shared" si="181"/>
        <v>0</v>
      </c>
      <c r="BE452" s="5" t="b">
        <f t="shared" si="181"/>
        <v>0</v>
      </c>
      <c r="BF452" s="5" t="b">
        <f t="shared" si="181"/>
        <v>0</v>
      </c>
      <c r="BG452" s="5" t="b">
        <f t="shared" si="181"/>
        <v>0</v>
      </c>
      <c r="BH452" s="5" t="b">
        <f t="shared" si="181"/>
        <v>0</v>
      </c>
      <c r="BI452" s="5" t="b">
        <f t="shared" si="181"/>
        <v>1</v>
      </c>
      <c r="BJ452" s="5" t="b">
        <f t="shared" si="181"/>
        <v>1</v>
      </c>
      <c r="BK452" s="5" t="b">
        <f t="shared" si="181"/>
        <v>1</v>
      </c>
      <c r="BL452" s="5" t="b">
        <f t="shared" si="181"/>
        <v>1</v>
      </c>
      <c r="BM452" s="5" t="b">
        <f t="shared" si="181"/>
        <v>1</v>
      </c>
      <c r="BN452" s="5" t="b">
        <f t="shared" si="181"/>
        <v>1</v>
      </c>
      <c r="BO452" s="5" t="b">
        <f t="shared" si="181"/>
        <v>1</v>
      </c>
      <c r="BP452" s="5" t="b">
        <f t="shared" si="181"/>
        <v>1</v>
      </c>
      <c r="BQ452" s="5" t="b">
        <f t="shared" si="181"/>
        <v>1</v>
      </c>
      <c r="BR452" s="5" t="b">
        <f t="shared" si="181"/>
        <v>1</v>
      </c>
      <c r="BS452" s="5" t="b">
        <f t="shared" si="181"/>
        <v>1</v>
      </c>
      <c r="BT452" s="5" t="b">
        <f t="shared" si="181"/>
        <v>1</v>
      </c>
      <c r="BU452" s="5" t="b">
        <f t="shared" si="181"/>
        <v>1</v>
      </c>
      <c r="BV452" s="5" t="b">
        <f t="shared" si="181"/>
        <v>1</v>
      </c>
      <c r="BW452" s="5" t="b">
        <f t="shared" si="181"/>
        <v>1</v>
      </c>
      <c r="BX452" s="5" t="b">
        <f t="shared" si="181"/>
        <v>1</v>
      </c>
      <c r="BY452" s="5" t="b">
        <f t="shared" si="181"/>
        <v>1</v>
      </c>
      <c r="BZ452" s="5" t="b">
        <f t="shared" si="181"/>
        <v>1</v>
      </c>
      <c r="CA452" s="5" t="b">
        <f t="shared" si="181"/>
        <v>1</v>
      </c>
      <c r="CB452" s="5" t="b">
        <f t="shared" si="181"/>
        <v>1</v>
      </c>
      <c r="CC452" s="5" t="b">
        <f t="shared" si="181"/>
        <v>1</v>
      </c>
      <c r="CD452" s="5" t="b">
        <f t="shared" si="181"/>
        <v>1</v>
      </c>
      <c r="CE452" s="5" t="b">
        <f t="shared" si="181"/>
        <v>1</v>
      </c>
      <c r="CF452" s="5" t="b">
        <f t="shared" si="181"/>
        <v>1</v>
      </c>
      <c r="CG452" s="5" t="b">
        <f t="shared" si="181"/>
        <v>1</v>
      </c>
      <c r="CH452" s="5" t="b">
        <f t="shared" si="181"/>
        <v>1</v>
      </c>
      <c r="CI452" s="5" t="b">
        <f t="shared" si="181"/>
        <v>1</v>
      </c>
      <c r="CJ452" s="5" t="b">
        <f t="shared" si="181"/>
        <v>1</v>
      </c>
      <c r="CK452" s="5" t="b">
        <f t="shared" si="181"/>
        <v>1</v>
      </c>
      <c r="CL452" s="5" t="b">
        <f t="shared" si="181"/>
        <v>1</v>
      </c>
      <c r="CM452" s="5" t="b">
        <f t="shared" si="181"/>
        <v>1</v>
      </c>
      <c r="CN452" s="5" t="b">
        <f t="shared" si="181"/>
        <v>1</v>
      </c>
      <c r="CO452" s="5" t="b">
        <f t="shared" si="181"/>
        <v>1</v>
      </c>
      <c r="CP452" s="5" t="b">
        <f t="shared" si="181"/>
        <v>1</v>
      </c>
      <c r="CQ452" s="5" t="b">
        <f t="shared" si="181"/>
        <v>1</v>
      </c>
      <c r="CR452" s="5" t="b">
        <f t="shared" si="181"/>
        <v>1</v>
      </c>
      <c r="CS452" s="5" t="b">
        <f t="shared" si="181"/>
        <v>1</v>
      </c>
      <c r="CT452" s="5" t="b">
        <f t="shared" si="181"/>
        <v>1</v>
      </c>
      <c r="CU452" s="5" t="b">
        <f t="shared" si="181"/>
        <v>1</v>
      </c>
      <c r="CV452" s="5" t="b">
        <f t="shared" si="181"/>
        <v>1</v>
      </c>
      <c r="CW452" s="5" t="b">
        <f t="shared" si="181"/>
        <v>1</v>
      </c>
      <c r="CX452" s="5" t="b">
        <f t="shared" si="181"/>
        <v>1</v>
      </c>
      <c r="CY452" s="5" t="b">
        <f t="shared" si="181"/>
        <v>1</v>
      </c>
      <c r="CZ452" s="5" t="b">
        <f t="shared" si="181"/>
        <v>1</v>
      </c>
      <c r="DA452" s="5" t="b">
        <f t="shared" si="181"/>
        <v>1</v>
      </c>
      <c r="DB452" s="5" t="b">
        <f t="shared" si="181"/>
        <v>1</v>
      </c>
      <c r="DC452" s="5" t="b">
        <f t="shared" si="181"/>
        <v>1</v>
      </c>
      <c r="DD452" s="5" t="b">
        <f t="shared" si="181"/>
        <v>1</v>
      </c>
      <c r="DE452" s="5" t="b">
        <f t="shared" si="181"/>
        <v>1</v>
      </c>
      <c r="DF452" s="5" t="b">
        <f t="shared" si="181"/>
        <v>1</v>
      </c>
    </row>
    <row r="453">
      <c r="A453" s="3" t="s">
        <v>454</v>
      </c>
      <c r="B453" s="2">
        <v>446.0</v>
      </c>
      <c r="C453" s="4">
        <f t="shared" si="2"/>
        <v>89</v>
      </c>
      <c r="D453" s="4">
        <f t="shared" si="3"/>
        <v>1</v>
      </c>
      <c r="E453" s="4">
        <f>IFERROR(__xludf.DUMMYFUNCTION("SPLIT(A453,"" "")"),56.0)</f>
        <v>56</v>
      </c>
      <c r="F453" s="4">
        <f>IFERROR(__xludf.DUMMYFUNCTION("""COMPUTED_VALUE"""),45.0)</f>
        <v>45</v>
      </c>
      <c r="G453" s="4">
        <f>IFERROR(__xludf.DUMMYFUNCTION("""COMPUTED_VALUE"""),8.0)</f>
        <v>8</v>
      </c>
      <c r="H453" s="4">
        <f>IFERROR(__xludf.DUMMYFUNCTION("""COMPUTED_VALUE"""),13.0)</f>
        <v>13</v>
      </c>
      <c r="I453" s="4">
        <f>IFERROR(__xludf.DUMMYFUNCTION("""COMPUTED_VALUE"""),80.0)</f>
        <v>80</v>
      </c>
      <c r="K453" s="4" t="str">
        <f>IF(K452,SUMOFUNMARKED(E452:I456,$K$6)*LASTCALLED($K$6),)</f>
        <v/>
      </c>
      <c r="L453" s="4" t="str">
        <f t="shared" ref="L453:DF453" si="182">IF(AND(L452,NOT(K452)),SUMOFUNMARKED($E452:$I456,$K$6:L$6)*LASTCALLED($K$6:L$6),)</f>
        <v/>
      </c>
      <c r="M453" s="4" t="str">
        <f t="shared" si="182"/>
        <v/>
      </c>
      <c r="N453" s="4" t="str">
        <f t="shared" si="182"/>
        <v/>
      </c>
      <c r="O453" s="4" t="str">
        <f t="shared" si="182"/>
        <v/>
      </c>
      <c r="P453" s="4" t="str">
        <f t="shared" si="182"/>
        <v/>
      </c>
      <c r="Q453" s="4" t="str">
        <f t="shared" si="182"/>
        <v/>
      </c>
      <c r="R453" s="4" t="str">
        <f t="shared" si="182"/>
        <v/>
      </c>
      <c r="S453" s="4" t="str">
        <f t="shared" si="182"/>
        <v/>
      </c>
      <c r="T453" s="4" t="str">
        <f t="shared" si="182"/>
        <v/>
      </c>
      <c r="U453" s="4" t="str">
        <f t="shared" si="182"/>
        <v/>
      </c>
      <c r="V453" s="4" t="str">
        <f t="shared" si="182"/>
        <v/>
      </c>
      <c r="W453" s="4" t="str">
        <f t="shared" si="182"/>
        <v/>
      </c>
      <c r="X453" s="4" t="str">
        <f t="shared" si="182"/>
        <v/>
      </c>
      <c r="Y453" s="4" t="str">
        <f t="shared" si="182"/>
        <v/>
      </c>
      <c r="Z453" s="4" t="str">
        <f t="shared" si="182"/>
        <v/>
      </c>
      <c r="AA453" s="4" t="str">
        <f t="shared" si="182"/>
        <v/>
      </c>
      <c r="AB453" s="4" t="str">
        <f t="shared" si="182"/>
        <v/>
      </c>
      <c r="AC453" s="4" t="str">
        <f t="shared" si="182"/>
        <v/>
      </c>
      <c r="AD453" s="4" t="str">
        <f t="shared" si="182"/>
        <v/>
      </c>
      <c r="AE453" s="4" t="str">
        <f t="shared" si="182"/>
        <v/>
      </c>
      <c r="AF453" s="4" t="str">
        <f t="shared" si="182"/>
        <v/>
      </c>
      <c r="AG453" s="4" t="str">
        <f t="shared" si="182"/>
        <v/>
      </c>
      <c r="AH453" s="4" t="str">
        <f t="shared" si="182"/>
        <v/>
      </c>
      <c r="AI453" s="4" t="str">
        <f t="shared" si="182"/>
        <v/>
      </c>
      <c r="AJ453" s="4" t="str">
        <f t="shared" si="182"/>
        <v/>
      </c>
      <c r="AK453" s="4" t="str">
        <f t="shared" si="182"/>
        <v/>
      </c>
      <c r="AL453" s="4" t="str">
        <f t="shared" si="182"/>
        <v/>
      </c>
      <c r="AM453" s="4" t="str">
        <f t="shared" si="182"/>
        <v/>
      </c>
      <c r="AN453" s="4" t="str">
        <f t="shared" si="182"/>
        <v/>
      </c>
      <c r="AO453" s="4" t="str">
        <f t="shared" si="182"/>
        <v/>
      </c>
      <c r="AP453" s="4" t="str">
        <f t="shared" si="182"/>
        <v/>
      </c>
      <c r="AQ453" s="4" t="str">
        <f t="shared" si="182"/>
        <v/>
      </c>
      <c r="AR453" s="4" t="str">
        <f t="shared" si="182"/>
        <v/>
      </c>
      <c r="AS453" s="4" t="str">
        <f t="shared" si="182"/>
        <v/>
      </c>
      <c r="AT453" s="4" t="str">
        <f t="shared" si="182"/>
        <v/>
      </c>
      <c r="AU453" s="4" t="str">
        <f t="shared" si="182"/>
        <v/>
      </c>
      <c r="AV453" s="4" t="str">
        <f t="shared" si="182"/>
        <v/>
      </c>
      <c r="AW453" s="4" t="str">
        <f t="shared" si="182"/>
        <v/>
      </c>
      <c r="AX453" s="4" t="str">
        <f t="shared" si="182"/>
        <v/>
      </c>
      <c r="AY453" s="4" t="str">
        <f t="shared" si="182"/>
        <v/>
      </c>
      <c r="AZ453" s="4" t="str">
        <f t="shared" si="182"/>
        <v/>
      </c>
      <c r="BA453" s="4" t="str">
        <f t="shared" si="182"/>
        <v/>
      </c>
      <c r="BB453" s="4" t="str">
        <f t="shared" si="182"/>
        <v/>
      </c>
      <c r="BC453" s="4" t="str">
        <f t="shared" si="182"/>
        <v/>
      </c>
      <c r="BD453" s="4" t="str">
        <f t="shared" si="182"/>
        <v/>
      </c>
      <c r="BE453" s="4" t="str">
        <f t="shared" si="182"/>
        <v/>
      </c>
      <c r="BF453" s="4" t="str">
        <f t="shared" si="182"/>
        <v/>
      </c>
      <c r="BG453" s="4" t="str">
        <f t="shared" si="182"/>
        <v/>
      </c>
      <c r="BH453" s="4" t="str">
        <f t="shared" si="182"/>
        <v/>
      </c>
      <c r="BI453" s="4">
        <f t="shared" si="182"/>
        <v>45838</v>
      </c>
      <c r="BJ453" s="4" t="str">
        <f t="shared" si="182"/>
        <v/>
      </c>
      <c r="BK453" s="4" t="str">
        <f t="shared" si="182"/>
        <v/>
      </c>
      <c r="BL453" s="4" t="str">
        <f t="shared" si="182"/>
        <v/>
      </c>
      <c r="BM453" s="4" t="str">
        <f t="shared" si="182"/>
        <v/>
      </c>
      <c r="BN453" s="4" t="str">
        <f t="shared" si="182"/>
        <v/>
      </c>
      <c r="BO453" s="4" t="str">
        <f t="shared" si="182"/>
        <v/>
      </c>
      <c r="BP453" s="4" t="str">
        <f t="shared" si="182"/>
        <v/>
      </c>
      <c r="BQ453" s="4" t="str">
        <f t="shared" si="182"/>
        <v/>
      </c>
      <c r="BR453" s="4" t="str">
        <f t="shared" si="182"/>
        <v/>
      </c>
      <c r="BS453" s="4" t="str">
        <f t="shared" si="182"/>
        <v/>
      </c>
      <c r="BT453" s="4" t="str">
        <f t="shared" si="182"/>
        <v/>
      </c>
      <c r="BU453" s="4" t="str">
        <f t="shared" si="182"/>
        <v/>
      </c>
      <c r="BV453" s="4" t="str">
        <f t="shared" si="182"/>
        <v/>
      </c>
      <c r="BW453" s="4" t="str">
        <f t="shared" si="182"/>
        <v/>
      </c>
      <c r="BX453" s="4" t="str">
        <f t="shared" si="182"/>
        <v/>
      </c>
      <c r="BY453" s="4" t="str">
        <f t="shared" si="182"/>
        <v/>
      </c>
      <c r="BZ453" s="4" t="str">
        <f t="shared" si="182"/>
        <v/>
      </c>
      <c r="CA453" s="4" t="str">
        <f t="shared" si="182"/>
        <v/>
      </c>
      <c r="CB453" s="4" t="str">
        <f t="shared" si="182"/>
        <v/>
      </c>
      <c r="CC453" s="4" t="str">
        <f t="shared" si="182"/>
        <v/>
      </c>
      <c r="CD453" s="4" t="str">
        <f t="shared" si="182"/>
        <v/>
      </c>
      <c r="CE453" s="4" t="str">
        <f t="shared" si="182"/>
        <v/>
      </c>
      <c r="CF453" s="4" t="str">
        <f t="shared" si="182"/>
        <v/>
      </c>
      <c r="CG453" s="4" t="str">
        <f t="shared" si="182"/>
        <v/>
      </c>
      <c r="CH453" s="4" t="str">
        <f t="shared" si="182"/>
        <v/>
      </c>
      <c r="CI453" s="4" t="str">
        <f t="shared" si="182"/>
        <v/>
      </c>
      <c r="CJ453" s="4" t="str">
        <f t="shared" si="182"/>
        <v/>
      </c>
      <c r="CK453" s="4" t="str">
        <f t="shared" si="182"/>
        <v/>
      </c>
      <c r="CL453" s="4" t="str">
        <f t="shared" si="182"/>
        <v/>
      </c>
      <c r="CM453" s="4" t="str">
        <f t="shared" si="182"/>
        <v/>
      </c>
      <c r="CN453" s="4" t="str">
        <f t="shared" si="182"/>
        <v/>
      </c>
      <c r="CO453" s="4" t="str">
        <f t="shared" si="182"/>
        <v/>
      </c>
      <c r="CP453" s="4" t="str">
        <f t="shared" si="182"/>
        <v/>
      </c>
      <c r="CQ453" s="4" t="str">
        <f t="shared" si="182"/>
        <v/>
      </c>
      <c r="CR453" s="4" t="str">
        <f t="shared" si="182"/>
        <v/>
      </c>
      <c r="CS453" s="4" t="str">
        <f t="shared" si="182"/>
        <v/>
      </c>
      <c r="CT453" s="4" t="str">
        <f t="shared" si="182"/>
        <v/>
      </c>
      <c r="CU453" s="4" t="str">
        <f t="shared" si="182"/>
        <v/>
      </c>
      <c r="CV453" s="4" t="str">
        <f t="shared" si="182"/>
        <v/>
      </c>
      <c r="CW453" s="4" t="str">
        <f t="shared" si="182"/>
        <v/>
      </c>
      <c r="CX453" s="4" t="str">
        <f t="shared" si="182"/>
        <v/>
      </c>
      <c r="CY453" s="4" t="str">
        <f t="shared" si="182"/>
        <v/>
      </c>
      <c r="CZ453" s="4" t="str">
        <f t="shared" si="182"/>
        <v/>
      </c>
      <c r="DA453" s="4" t="str">
        <f t="shared" si="182"/>
        <v/>
      </c>
      <c r="DB453" s="4" t="str">
        <f t="shared" si="182"/>
        <v/>
      </c>
      <c r="DC453" s="4" t="str">
        <f t="shared" si="182"/>
        <v/>
      </c>
      <c r="DD453" s="4" t="str">
        <f t="shared" si="182"/>
        <v/>
      </c>
      <c r="DE453" s="4" t="str">
        <f t="shared" si="182"/>
        <v/>
      </c>
      <c r="DF453" s="4" t="str">
        <f t="shared" si="182"/>
        <v/>
      </c>
    </row>
    <row r="454">
      <c r="A454" s="3" t="s">
        <v>455</v>
      </c>
      <c r="B454" s="2">
        <v>447.0</v>
      </c>
      <c r="C454" s="4">
        <f t="shared" si="2"/>
        <v>89</v>
      </c>
      <c r="D454" s="4">
        <f t="shared" si="3"/>
        <v>2</v>
      </c>
      <c r="E454" s="4">
        <f>IFERROR(__xludf.DUMMYFUNCTION("SPLIT(A454,"" "")"),28.0)</f>
        <v>28</v>
      </c>
      <c r="F454" s="4">
        <f>IFERROR(__xludf.DUMMYFUNCTION("""COMPUTED_VALUE"""),77.0)</f>
        <v>77</v>
      </c>
      <c r="G454" s="4">
        <f>IFERROR(__xludf.DUMMYFUNCTION("""COMPUTED_VALUE"""),19.0)</f>
        <v>19</v>
      </c>
      <c r="H454" s="4">
        <f>IFERROR(__xludf.DUMMYFUNCTION("""COMPUTED_VALUE"""),59.0)</f>
        <v>59</v>
      </c>
      <c r="I454" s="4">
        <f>IFERROR(__xludf.DUMMYFUNCTION("""COMPUTED_VALUE"""),48.0)</f>
        <v>48</v>
      </c>
      <c r="K454" s="6"/>
    </row>
    <row r="455">
      <c r="A455" s="3" t="s">
        <v>456</v>
      </c>
      <c r="B455" s="2">
        <v>448.0</v>
      </c>
      <c r="C455" s="4">
        <f t="shared" si="2"/>
        <v>89</v>
      </c>
      <c r="D455" s="4">
        <f t="shared" si="3"/>
        <v>3</v>
      </c>
      <c r="E455" s="4">
        <f>IFERROR(__xludf.DUMMYFUNCTION("SPLIT(A455,"" "")"),99.0)</f>
        <v>99</v>
      </c>
      <c r="F455" s="4">
        <f>IFERROR(__xludf.DUMMYFUNCTION("""COMPUTED_VALUE"""),33.0)</f>
        <v>33</v>
      </c>
      <c r="G455" s="4">
        <f>IFERROR(__xludf.DUMMYFUNCTION("""COMPUTED_VALUE"""),47.0)</f>
        <v>47</v>
      </c>
      <c r="H455" s="4">
        <f>IFERROR(__xludf.DUMMYFUNCTION("""COMPUTED_VALUE"""),10.0)</f>
        <v>10</v>
      </c>
      <c r="I455" s="4">
        <f>IFERROR(__xludf.DUMMYFUNCTION("""COMPUTED_VALUE"""),85.0)</f>
        <v>85</v>
      </c>
    </row>
    <row r="456">
      <c r="A456" s="3" t="s">
        <v>457</v>
      </c>
      <c r="B456" s="2">
        <v>449.0</v>
      </c>
      <c r="C456" s="4">
        <f t="shared" si="2"/>
        <v>89</v>
      </c>
      <c r="D456" s="4">
        <f t="shared" si="3"/>
        <v>4</v>
      </c>
      <c r="E456" s="4">
        <f>IFERROR(__xludf.DUMMYFUNCTION("SPLIT(A456,"" "")"),35.0)</f>
        <v>35</v>
      </c>
      <c r="F456" s="4">
        <f>IFERROR(__xludf.DUMMYFUNCTION("""COMPUTED_VALUE"""),81.0)</f>
        <v>81</v>
      </c>
      <c r="G456" s="4">
        <f>IFERROR(__xludf.DUMMYFUNCTION("""COMPUTED_VALUE"""),27.0)</f>
        <v>27</v>
      </c>
      <c r="H456" s="4">
        <f>IFERROR(__xludf.DUMMYFUNCTION("""COMPUTED_VALUE"""),46.0)</f>
        <v>46</v>
      </c>
      <c r="I456" s="4">
        <f>IFERROR(__xludf.DUMMYFUNCTION("""COMPUTED_VALUE"""),76.0)</f>
        <v>76</v>
      </c>
    </row>
    <row r="457">
      <c r="A457" s="3" t="s">
        <v>458</v>
      </c>
      <c r="B457" s="2">
        <v>450.0</v>
      </c>
      <c r="C457" s="4">
        <f t="shared" si="2"/>
        <v>90</v>
      </c>
      <c r="D457" s="4">
        <f t="shared" si="3"/>
        <v>0</v>
      </c>
      <c r="E457" s="4">
        <f>IFERROR(__xludf.DUMMYFUNCTION("SPLIT(A457,"" "")"),41.0)</f>
        <v>41</v>
      </c>
      <c r="F457" s="4">
        <f>IFERROR(__xludf.DUMMYFUNCTION("""COMPUTED_VALUE"""),45.0)</f>
        <v>45</v>
      </c>
      <c r="G457" s="4">
        <f>IFERROR(__xludf.DUMMYFUNCTION("""COMPUTED_VALUE"""),1.0)</f>
        <v>1</v>
      </c>
      <c r="H457" s="4">
        <f>IFERROR(__xludf.DUMMYFUNCTION("""COMPUTED_VALUE"""),12.0)</f>
        <v>12</v>
      </c>
      <c r="I457" s="4">
        <f>IFERROR(__xludf.DUMMYFUNCTION("""COMPUTED_VALUE"""),49.0)</f>
        <v>49</v>
      </c>
      <c r="K457" s="5" t="b">
        <f>BINGO(E457:I461,$K$6)</f>
        <v>0</v>
      </c>
      <c r="L457" s="5" t="b">
        <f t="shared" ref="L457:DF457" si="183">OR(K457, BINGO($E457:$I461,$K$6:L$6))</f>
        <v>0</v>
      </c>
      <c r="M457" s="5" t="b">
        <f t="shared" si="183"/>
        <v>0</v>
      </c>
      <c r="N457" s="5" t="b">
        <f t="shared" si="183"/>
        <v>0</v>
      </c>
      <c r="O457" s="5" t="b">
        <f t="shared" si="183"/>
        <v>0</v>
      </c>
      <c r="P457" s="5" t="b">
        <f t="shared" si="183"/>
        <v>0</v>
      </c>
      <c r="Q457" s="5" t="b">
        <f t="shared" si="183"/>
        <v>0</v>
      </c>
      <c r="R457" s="5" t="b">
        <f t="shared" si="183"/>
        <v>0</v>
      </c>
      <c r="S457" s="5" t="b">
        <f t="shared" si="183"/>
        <v>0</v>
      </c>
      <c r="T457" s="5" t="b">
        <f t="shared" si="183"/>
        <v>0</v>
      </c>
      <c r="U457" s="5" t="b">
        <f t="shared" si="183"/>
        <v>0</v>
      </c>
      <c r="V457" s="5" t="b">
        <f t="shared" si="183"/>
        <v>0</v>
      </c>
      <c r="W457" s="5" t="b">
        <f t="shared" si="183"/>
        <v>0</v>
      </c>
      <c r="X457" s="5" t="b">
        <f t="shared" si="183"/>
        <v>0</v>
      </c>
      <c r="Y457" s="5" t="b">
        <f t="shared" si="183"/>
        <v>0</v>
      </c>
      <c r="Z457" s="5" t="b">
        <f t="shared" si="183"/>
        <v>0</v>
      </c>
      <c r="AA457" s="5" t="b">
        <f t="shared" si="183"/>
        <v>0</v>
      </c>
      <c r="AB457" s="5" t="b">
        <f t="shared" si="183"/>
        <v>0</v>
      </c>
      <c r="AC457" s="5" t="b">
        <f t="shared" si="183"/>
        <v>0</v>
      </c>
      <c r="AD457" s="5" t="b">
        <f t="shared" si="183"/>
        <v>0</v>
      </c>
      <c r="AE457" s="5" t="b">
        <f t="shared" si="183"/>
        <v>0</v>
      </c>
      <c r="AF457" s="5" t="b">
        <f t="shared" si="183"/>
        <v>0</v>
      </c>
      <c r="AG457" s="5" t="b">
        <f t="shared" si="183"/>
        <v>0</v>
      </c>
      <c r="AH457" s="5" t="b">
        <f t="shared" si="183"/>
        <v>0</v>
      </c>
      <c r="AI457" s="5" t="b">
        <f t="shared" si="183"/>
        <v>0</v>
      </c>
      <c r="AJ457" s="5" t="b">
        <f t="shared" si="183"/>
        <v>0</v>
      </c>
      <c r="AK457" s="5" t="b">
        <f t="shared" si="183"/>
        <v>0</v>
      </c>
      <c r="AL457" s="5" t="b">
        <f t="shared" si="183"/>
        <v>0</v>
      </c>
      <c r="AM457" s="5" t="b">
        <f t="shared" si="183"/>
        <v>0</v>
      </c>
      <c r="AN457" s="5" t="b">
        <f t="shared" si="183"/>
        <v>0</v>
      </c>
      <c r="AO457" s="5" t="b">
        <f t="shared" si="183"/>
        <v>0</v>
      </c>
      <c r="AP457" s="5" t="b">
        <f t="shared" si="183"/>
        <v>0</v>
      </c>
      <c r="AQ457" s="5" t="b">
        <f t="shared" si="183"/>
        <v>0</v>
      </c>
      <c r="AR457" s="5" t="b">
        <f t="shared" si="183"/>
        <v>0</v>
      </c>
      <c r="AS457" s="5" t="b">
        <f t="shared" si="183"/>
        <v>0</v>
      </c>
      <c r="AT457" s="5" t="b">
        <f t="shared" si="183"/>
        <v>0</v>
      </c>
      <c r="AU457" s="5" t="b">
        <f t="shared" si="183"/>
        <v>0</v>
      </c>
      <c r="AV457" s="5" t="b">
        <f t="shared" si="183"/>
        <v>0</v>
      </c>
      <c r="AW457" s="5" t="b">
        <f t="shared" si="183"/>
        <v>0</v>
      </c>
      <c r="AX457" s="5" t="b">
        <f t="shared" si="183"/>
        <v>0</v>
      </c>
      <c r="AY457" s="5" t="b">
        <f t="shared" si="183"/>
        <v>0</v>
      </c>
      <c r="AZ457" s="5" t="b">
        <f t="shared" si="183"/>
        <v>0</v>
      </c>
      <c r="BA457" s="5" t="b">
        <f t="shared" si="183"/>
        <v>0</v>
      </c>
      <c r="BB457" s="5" t="b">
        <f t="shared" si="183"/>
        <v>0</v>
      </c>
      <c r="BC457" s="5" t="b">
        <f t="shared" si="183"/>
        <v>0</v>
      </c>
      <c r="BD457" s="5" t="b">
        <f t="shared" si="183"/>
        <v>0</v>
      </c>
      <c r="BE457" s="5" t="b">
        <f t="shared" si="183"/>
        <v>0</v>
      </c>
      <c r="BF457" s="5" t="b">
        <f t="shared" si="183"/>
        <v>0</v>
      </c>
      <c r="BG457" s="5" t="b">
        <f t="shared" si="183"/>
        <v>0</v>
      </c>
      <c r="BH457" s="5" t="b">
        <f t="shared" si="183"/>
        <v>0</v>
      </c>
      <c r="BI457" s="5" t="b">
        <f t="shared" si="183"/>
        <v>0</v>
      </c>
      <c r="BJ457" s="5" t="b">
        <f t="shared" si="183"/>
        <v>0</v>
      </c>
      <c r="BK457" s="5" t="b">
        <f t="shared" si="183"/>
        <v>0</v>
      </c>
      <c r="BL457" s="5" t="b">
        <f t="shared" si="183"/>
        <v>0</v>
      </c>
      <c r="BM457" s="5" t="b">
        <f t="shared" si="183"/>
        <v>0</v>
      </c>
      <c r="BN457" s="5" t="b">
        <f t="shared" si="183"/>
        <v>0</v>
      </c>
      <c r="BO457" s="5" t="b">
        <f t="shared" si="183"/>
        <v>0</v>
      </c>
      <c r="BP457" s="5" t="b">
        <f t="shared" si="183"/>
        <v>0</v>
      </c>
      <c r="BQ457" s="5" t="b">
        <f t="shared" si="183"/>
        <v>0</v>
      </c>
      <c r="BR457" s="5" t="b">
        <f t="shared" si="183"/>
        <v>0</v>
      </c>
      <c r="BS457" s="5" t="b">
        <f t="shared" si="183"/>
        <v>0</v>
      </c>
      <c r="BT457" s="5" t="b">
        <f t="shared" si="183"/>
        <v>0</v>
      </c>
      <c r="BU457" s="5" t="b">
        <f t="shared" si="183"/>
        <v>0</v>
      </c>
      <c r="BV457" s="5" t="b">
        <f t="shared" si="183"/>
        <v>0</v>
      </c>
      <c r="BW457" s="5" t="b">
        <f t="shared" si="183"/>
        <v>0</v>
      </c>
      <c r="BX457" s="5" t="b">
        <f t="shared" si="183"/>
        <v>0</v>
      </c>
      <c r="BY457" s="5" t="b">
        <f t="shared" si="183"/>
        <v>0</v>
      </c>
      <c r="BZ457" s="5" t="b">
        <f t="shared" si="183"/>
        <v>0</v>
      </c>
      <c r="CA457" s="5" t="b">
        <f t="shared" si="183"/>
        <v>0</v>
      </c>
      <c r="CB457" s="5" t="b">
        <f t="shared" si="183"/>
        <v>0</v>
      </c>
      <c r="CC457" s="5" t="b">
        <f t="shared" si="183"/>
        <v>0</v>
      </c>
      <c r="CD457" s="5" t="b">
        <f t="shared" si="183"/>
        <v>1</v>
      </c>
      <c r="CE457" s="5" t="b">
        <f t="shared" si="183"/>
        <v>1</v>
      </c>
      <c r="CF457" s="5" t="b">
        <f t="shared" si="183"/>
        <v>1</v>
      </c>
      <c r="CG457" s="5" t="b">
        <f t="shared" si="183"/>
        <v>1</v>
      </c>
      <c r="CH457" s="5" t="b">
        <f t="shared" si="183"/>
        <v>1</v>
      </c>
      <c r="CI457" s="5" t="b">
        <f t="shared" si="183"/>
        <v>1</v>
      </c>
      <c r="CJ457" s="5" t="b">
        <f t="shared" si="183"/>
        <v>1</v>
      </c>
      <c r="CK457" s="5" t="b">
        <f t="shared" si="183"/>
        <v>1</v>
      </c>
      <c r="CL457" s="5" t="b">
        <f t="shared" si="183"/>
        <v>1</v>
      </c>
      <c r="CM457" s="5" t="b">
        <f t="shared" si="183"/>
        <v>1</v>
      </c>
      <c r="CN457" s="5" t="b">
        <f t="shared" si="183"/>
        <v>1</v>
      </c>
      <c r="CO457" s="5" t="b">
        <f t="shared" si="183"/>
        <v>1</v>
      </c>
      <c r="CP457" s="5" t="b">
        <f t="shared" si="183"/>
        <v>1</v>
      </c>
      <c r="CQ457" s="5" t="b">
        <f t="shared" si="183"/>
        <v>1</v>
      </c>
      <c r="CR457" s="5" t="b">
        <f t="shared" si="183"/>
        <v>1</v>
      </c>
      <c r="CS457" s="5" t="b">
        <f t="shared" si="183"/>
        <v>1</v>
      </c>
      <c r="CT457" s="5" t="b">
        <f t="shared" si="183"/>
        <v>1</v>
      </c>
      <c r="CU457" s="5" t="b">
        <f t="shared" si="183"/>
        <v>1</v>
      </c>
      <c r="CV457" s="5" t="b">
        <f t="shared" si="183"/>
        <v>1</v>
      </c>
      <c r="CW457" s="5" t="b">
        <f t="shared" si="183"/>
        <v>1</v>
      </c>
      <c r="CX457" s="5" t="b">
        <f t="shared" si="183"/>
        <v>1</v>
      </c>
      <c r="CY457" s="5" t="b">
        <f t="shared" si="183"/>
        <v>1</v>
      </c>
      <c r="CZ457" s="5" t="b">
        <f t="shared" si="183"/>
        <v>1</v>
      </c>
      <c r="DA457" s="5" t="b">
        <f t="shared" si="183"/>
        <v>1</v>
      </c>
      <c r="DB457" s="5" t="b">
        <f t="shared" si="183"/>
        <v>1</v>
      </c>
      <c r="DC457" s="5" t="b">
        <f t="shared" si="183"/>
        <v>1</v>
      </c>
      <c r="DD457" s="5" t="b">
        <f t="shared" si="183"/>
        <v>1</v>
      </c>
      <c r="DE457" s="5" t="b">
        <f t="shared" si="183"/>
        <v>1</v>
      </c>
      <c r="DF457" s="5" t="b">
        <f t="shared" si="183"/>
        <v>1</v>
      </c>
    </row>
    <row r="458">
      <c r="A458" s="3" t="s">
        <v>459</v>
      </c>
      <c r="B458" s="2">
        <v>451.0</v>
      </c>
      <c r="C458" s="4">
        <f t="shared" si="2"/>
        <v>90</v>
      </c>
      <c r="D458" s="4">
        <f t="shared" si="3"/>
        <v>1</v>
      </c>
      <c r="E458" s="4">
        <f>IFERROR(__xludf.DUMMYFUNCTION("SPLIT(A458,"" "")"),32.0)</f>
        <v>32</v>
      </c>
      <c r="F458" s="4">
        <f>IFERROR(__xludf.DUMMYFUNCTION("""COMPUTED_VALUE"""),16.0)</f>
        <v>16</v>
      </c>
      <c r="G458" s="4">
        <f>IFERROR(__xludf.DUMMYFUNCTION("""COMPUTED_VALUE"""),21.0)</f>
        <v>21</v>
      </c>
      <c r="H458" s="4">
        <f>IFERROR(__xludf.DUMMYFUNCTION("""COMPUTED_VALUE"""),85.0)</f>
        <v>85</v>
      </c>
      <c r="I458" s="4">
        <f>IFERROR(__xludf.DUMMYFUNCTION("""COMPUTED_VALUE"""),27.0)</f>
        <v>27</v>
      </c>
      <c r="K458" s="4" t="str">
        <f>IF(K457,SUMOFUNMARKED(E457:I461,$K$6)*LASTCALLED($K$6),)</f>
        <v/>
      </c>
      <c r="L458" s="4" t="str">
        <f t="shared" ref="L458:DF458" si="184">IF(AND(L457,NOT(K457)),SUMOFUNMARKED($E457:$I461,$K$6:L$6)*LASTCALLED($K$6:L$6),)</f>
        <v/>
      </c>
      <c r="M458" s="4" t="str">
        <f t="shared" si="184"/>
        <v/>
      </c>
      <c r="N458" s="4" t="str">
        <f t="shared" si="184"/>
        <v/>
      </c>
      <c r="O458" s="4" t="str">
        <f t="shared" si="184"/>
        <v/>
      </c>
      <c r="P458" s="4" t="str">
        <f t="shared" si="184"/>
        <v/>
      </c>
      <c r="Q458" s="4" t="str">
        <f t="shared" si="184"/>
        <v/>
      </c>
      <c r="R458" s="4" t="str">
        <f t="shared" si="184"/>
        <v/>
      </c>
      <c r="S458" s="4" t="str">
        <f t="shared" si="184"/>
        <v/>
      </c>
      <c r="T458" s="4" t="str">
        <f t="shared" si="184"/>
        <v/>
      </c>
      <c r="U458" s="4" t="str">
        <f t="shared" si="184"/>
        <v/>
      </c>
      <c r="V458" s="4" t="str">
        <f t="shared" si="184"/>
        <v/>
      </c>
      <c r="W458" s="4" t="str">
        <f t="shared" si="184"/>
        <v/>
      </c>
      <c r="X458" s="4" t="str">
        <f t="shared" si="184"/>
        <v/>
      </c>
      <c r="Y458" s="4" t="str">
        <f t="shared" si="184"/>
        <v/>
      </c>
      <c r="Z458" s="4" t="str">
        <f t="shared" si="184"/>
        <v/>
      </c>
      <c r="AA458" s="4" t="str">
        <f t="shared" si="184"/>
        <v/>
      </c>
      <c r="AB458" s="4" t="str">
        <f t="shared" si="184"/>
        <v/>
      </c>
      <c r="AC458" s="4" t="str">
        <f t="shared" si="184"/>
        <v/>
      </c>
      <c r="AD458" s="4" t="str">
        <f t="shared" si="184"/>
        <v/>
      </c>
      <c r="AE458" s="4" t="str">
        <f t="shared" si="184"/>
        <v/>
      </c>
      <c r="AF458" s="4" t="str">
        <f t="shared" si="184"/>
        <v/>
      </c>
      <c r="AG458" s="4" t="str">
        <f t="shared" si="184"/>
        <v/>
      </c>
      <c r="AH458" s="4" t="str">
        <f t="shared" si="184"/>
        <v/>
      </c>
      <c r="AI458" s="4" t="str">
        <f t="shared" si="184"/>
        <v/>
      </c>
      <c r="AJ458" s="4" t="str">
        <f t="shared" si="184"/>
        <v/>
      </c>
      <c r="AK458" s="4" t="str">
        <f t="shared" si="184"/>
        <v/>
      </c>
      <c r="AL458" s="4" t="str">
        <f t="shared" si="184"/>
        <v/>
      </c>
      <c r="AM458" s="4" t="str">
        <f t="shared" si="184"/>
        <v/>
      </c>
      <c r="AN458" s="4" t="str">
        <f t="shared" si="184"/>
        <v/>
      </c>
      <c r="AO458" s="4" t="str">
        <f t="shared" si="184"/>
        <v/>
      </c>
      <c r="AP458" s="4" t="str">
        <f t="shared" si="184"/>
        <v/>
      </c>
      <c r="AQ458" s="4" t="str">
        <f t="shared" si="184"/>
        <v/>
      </c>
      <c r="AR458" s="4" t="str">
        <f t="shared" si="184"/>
        <v/>
      </c>
      <c r="AS458" s="4" t="str">
        <f t="shared" si="184"/>
        <v/>
      </c>
      <c r="AT458" s="4" t="str">
        <f t="shared" si="184"/>
        <v/>
      </c>
      <c r="AU458" s="4" t="str">
        <f t="shared" si="184"/>
        <v/>
      </c>
      <c r="AV458" s="4" t="str">
        <f t="shared" si="184"/>
        <v/>
      </c>
      <c r="AW458" s="4" t="str">
        <f t="shared" si="184"/>
        <v/>
      </c>
      <c r="AX458" s="4" t="str">
        <f t="shared" si="184"/>
        <v/>
      </c>
      <c r="AY458" s="4" t="str">
        <f t="shared" si="184"/>
        <v/>
      </c>
      <c r="AZ458" s="4" t="str">
        <f t="shared" si="184"/>
        <v/>
      </c>
      <c r="BA458" s="4" t="str">
        <f t="shared" si="184"/>
        <v/>
      </c>
      <c r="BB458" s="4" t="str">
        <f t="shared" si="184"/>
        <v/>
      </c>
      <c r="BC458" s="4" t="str">
        <f t="shared" si="184"/>
        <v/>
      </c>
      <c r="BD458" s="4" t="str">
        <f t="shared" si="184"/>
        <v/>
      </c>
      <c r="BE458" s="4" t="str">
        <f t="shared" si="184"/>
        <v/>
      </c>
      <c r="BF458" s="4" t="str">
        <f t="shared" si="184"/>
        <v/>
      </c>
      <c r="BG458" s="4" t="str">
        <f t="shared" si="184"/>
        <v/>
      </c>
      <c r="BH458" s="4" t="str">
        <f t="shared" si="184"/>
        <v/>
      </c>
      <c r="BI458" s="4" t="str">
        <f t="shared" si="184"/>
        <v/>
      </c>
      <c r="BJ458" s="4" t="str">
        <f t="shared" si="184"/>
        <v/>
      </c>
      <c r="BK458" s="4" t="str">
        <f t="shared" si="184"/>
        <v/>
      </c>
      <c r="BL458" s="4" t="str">
        <f t="shared" si="184"/>
        <v/>
      </c>
      <c r="BM458" s="4" t="str">
        <f t="shared" si="184"/>
        <v/>
      </c>
      <c r="BN458" s="4" t="str">
        <f t="shared" si="184"/>
        <v/>
      </c>
      <c r="BO458" s="4" t="str">
        <f t="shared" si="184"/>
        <v/>
      </c>
      <c r="BP458" s="4" t="str">
        <f t="shared" si="184"/>
        <v/>
      </c>
      <c r="BQ458" s="4" t="str">
        <f t="shared" si="184"/>
        <v/>
      </c>
      <c r="BR458" s="4" t="str">
        <f t="shared" si="184"/>
        <v/>
      </c>
      <c r="BS458" s="4" t="str">
        <f t="shared" si="184"/>
        <v/>
      </c>
      <c r="BT458" s="4" t="str">
        <f t="shared" si="184"/>
        <v/>
      </c>
      <c r="BU458" s="4" t="str">
        <f t="shared" si="184"/>
        <v/>
      </c>
      <c r="BV458" s="4" t="str">
        <f t="shared" si="184"/>
        <v/>
      </c>
      <c r="BW458" s="4" t="str">
        <f t="shared" si="184"/>
        <v/>
      </c>
      <c r="BX458" s="4" t="str">
        <f t="shared" si="184"/>
        <v/>
      </c>
      <c r="BY458" s="4" t="str">
        <f t="shared" si="184"/>
        <v/>
      </c>
      <c r="BZ458" s="4" t="str">
        <f t="shared" si="184"/>
        <v/>
      </c>
      <c r="CA458" s="4" t="str">
        <f t="shared" si="184"/>
        <v/>
      </c>
      <c r="CB458" s="4" t="str">
        <f t="shared" si="184"/>
        <v/>
      </c>
      <c r="CC458" s="4" t="str">
        <f t="shared" si="184"/>
        <v/>
      </c>
      <c r="CD458" s="4">
        <f t="shared" si="184"/>
        <v>20064</v>
      </c>
      <c r="CE458" s="4" t="str">
        <f t="shared" si="184"/>
        <v/>
      </c>
      <c r="CF458" s="4" t="str">
        <f t="shared" si="184"/>
        <v/>
      </c>
      <c r="CG458" s="4" t="str">
        <f t="shared" si="184"/>
        <v/>
      </c>
      <c r="CH458" s="4" t="str">
        <f t="shared" si="184"/>
        <v/>
      </c>
      <c r="CI458" s="4" t="str">
        <f t="shared" si="184"/>
        <v/>
      </c>
      <c r="CJ458" s="4" t="str">
        <f t="shared" si="184"/>
        <v/>
      </c>
      <c r="CK458" s="4" t="str">
        <f t="shared" si="184"/>
        <v/>
      </c>
      <c r="CL458" s="4" t="str">
        <f t="shared" si="184"/>
        <v/>
      </c>
      <c r="CM458" s="4" t="str">
        <f t="shared" si="184"/>
        <v/>
      </c>
      <c r="CN458" s="4" t="str">
        <f t="shared" si="184"/>
        <v/>
      </c>
      <c r="CO458" s="4" t="str">
        <f t="shared" si="184"/>
        <v/>
      </c>
      <c r="CP458" s="4" t="str">
        <f t="shared" si="184"/>
        <v/>
      </c>
      <c r="CQ458" s="4" t="str">
        <f t="shared" si="184"/>
        <v/>
      </c>
      <c r="CR458" s="4" t="str">
        <f t="shared" si="184"/>
        <v/>
      </c>
      <c r="CS458" s="4" t="str">
        <f t="shared" si="184"/>
        <v/>
      </c>
      <c r="CT458" s="4" t="str">
        <f t="shared" si="184"/>
        <v/>
      </c>
      <c r="CU458" s="4" t="str">
        <f t="shared" si="184"/>
        <v/>
      </c>
      <c r="CV458" s="4" t="str">
        <f t="shared" si="184"/>
        <v/>
      </c>
      <c r="CW458" s="4" t="str">
        <f t="shared" si="184"/>
        <v/>
      </c>
      <c r="CX458" s="4" t="str">
        <f t="shared" si="184"/>
        <v/>
      </c>
      <c r="CY458" s="4" t="str">
        <f t="shared" si="184"/>
        <v/>
      </c>
      <c r="CZ458" s="4" t="str">
        <f t="shared" si="184"/>
        <v/>
      </c>
      <c r="DA458" s="4" t="str">
        <f t="shared" si="184"/>
        <v/>
      </c>
      <c r="DB458" s="4" t="str">
        <f t="shared" si="184"/>
        <v/>
      </c>
      <c r="DC458" s="4" t="str">
        <f t="shared" si="184"/>
        <v/>
      </c>
      <c r="DD458" s="4" t="str">
        <f t="shared" si="184"/>
        <v/>
      </c>
      <c r="DE458" s="4" t="str">
        <f t="shared" si="184"/>
        <v/>
      </c>
      <c r="DF458" s="4" t="str">
        <f t="shared" si="184"/>
        <v/>
      </c>
    </row>
    <row r="459">
      <c r="A459" s="3" t="s">
        <v>460</v>
      </c>
      <c r="B459" s="2">
        <v>452.0</v>
      </c>
      <c r="C459" s="4">
        <f t="shared" si="2"/>
        <v>90</v>
      </c>
      <c r="D459" s="4">
        <f t="shared" si="3"/>
        <v>2</v>
      </c>
      <c r="E459" s="4">
        <f>IFERROR(__xludf.DUMMYFUNCTION("SPLIT(A459,"" "")"),50.0)</f>
        <v>50</v>
      </c>
      <c r="F459" s="4">
        <f>IFERROR(__xludf.DUMMYFUNCTION("""COMPUTED_VALUE"""),80.0)</f>
        <v>80</v>
      </c>
      <c r="G459" s="4">
        <f>IFERROR(__xludf.DUMMYFUNCTION("""COMPUTED_VALUE"""),66.0)</f>
        <v>66</v>
      </c>
      <c r="H459" s="4">
        <f>IFERROR(__xludf.DUMMYFUNCTION("""COMPUTED_VALUE"""),64.0)</f>
        <v>64</v>
      </c>
      <c r="I459" s="4">
        <f>IFERROR(__xludf.DUMMYFUNCTION("""COMPUTED_VALUE"""),10.0)</f>
        <v>10</v>
      </c>
      <c r="K459" s="6"/>
    </row>
    <row r="460">
      <c r="A460" s="3" t="s">
        <v>461</v>
      </c>
      <c r="B460" s="2">
        <v>453.0</v>
      </c>
      <c r="C460" s="4">
        <f t="shared" si="2"/>
        <v>90</v>
      </c>
      <c r="D460" s="4">
        <f t="shared" si="3"/>
        <v>3</v>
      </c>
      <c r="E460" s="4">
        <f>IFERROR(__xludf.DUMMYFUNCTION("SPLIT(A460,"" "")"),76.0)</f>
        <v>76</v>
      </c>
      <c r="F460" s="4">
        <f>IFERROR(__xludf.DUMMYFUNCTION("""COMPUTED_VALUE"""),11.0)</f>
        <v>11</v>
      </c>
      <c r="G460" s="4">
        <f>IFERROR(__xludf.DUMMYFUNCTION("""COMPUTED_VALUE"""),9.0)</f>
        <v>9</v>
      </c>
      <c r="H460" s="4">
        <f>IFERROR(__xludf.DUMMYFUNCTION("""COMPUTED_VALUE"""),59.0)</f>
        <v>59</v>
      </c>
      <c r="I460" s="4">
        <f>IFERROR(__xludf.DUMMYFUNCTION("""COMPUTED_VALUE"""),52.0)</f>
        <v>52</v>
      </c>
    </row>
    <row r="461">
      <c r="A461" s="3" t="s">
        <v>462</v>
      </c>
      <c r="B461" s="2">
        <v>454.0</v>
      </c>
      <c r="C461" s="4">
        <f t="shared" si="2"/>
        <v>90</v>
      </c>
      <c r="D461" s="4">
        <f t="shared" si="3"/>
        <v>4</v>
      </c>
      <c r="E461" s="4">
        <f>IFERROR(__xludf.DUMMYFUNCTION("SPLIT(A461,"" "")"),71.0)</f>
        <v>71</v>
      </c>
      <c r="F461" s="4">
        <f>IFERROR(__xludf.DUMMYFUNCTION("""COMPUTED_VALUE"""),37.0)</f>
        <v>37</v>
      </c>
      <c r="G461" s="4">
        <f>IFERROR(__xludf.DUMMYFUNCTION("""COMPUTED_VALUE"""),34.0)</f>
        <v>34</v>
      </c>
      <c r="H461" s="4">
        <f>IFERROR(__xludf.DUMMYFUNCTION("""COMPUTED_VALUE"""),2.0)</f>
        <v>2</v>
      </c>
      <c r="I461" s="4">
        <f>IFERROR(__xludf.DUMMYFUNCTION("""COMPUTED_VALUE"""),43.0)</f>
        <v>43</v>
      </c>
    </row>
    <row r="462">
      <c r="A462" s="3" t="s">
        <v>463</v>
      </c>
      <c r="B462" s="2">
        <v>455.0</v>
      </c>
      <c r="C462" s="4">
        <f t="shared" si="2"/>
        <v>91</v>
      </c>
      <c r="D462" s="4">
        <f t="shared" si="3"/>
        <v>0</v>
      </c>
      <c r="E462" s="4">
        <f>IFERROR(__xludf.DUMMYFUNCTION("SPLIT(A462,"" "")"),43.0)</f>
        <v>43</v>
      </c>
      <c r="F462" s="4">
        <f>IFERROR(__xludf.DUMMYFUNCTION("""COMPUTED_VALUE"""),19.0)</f>
        <v>19</v>
      </c>
      <c r="G462" s="4">
        <f>IFERROR(__xludf.DUMMYFUNCTION("""COMPUTED_VALUE"""),88.0)</f>
        <v>88</v>
      </c>
      <c r="H462" s="4">
        <f>IFERROR(__xludf.DUMMYFUNCTION("""COMPUTED_VALUE"""),81.0)</f>
        <v>81</v>
      </c>
      <c r="I462" s="4">
        <f>IFERROR(__xludf.DUMMYFUNCTION("""COMPUTED_VALUE"""),12.0)</f>
        <v>12</v>
      </c>
      <c r="K462" s="5" t="b">
        <f>BINGO(E462:I466,$K$6)</f>
        <v>0</v>
      </c>
      <c r="L462" s="5" t="b">
        <f t="shared" ref="L462:DF462" si="185">OR(K462, BINGO($E462:$I466,$K$6:L$6))</f>
        <v>0</v>
      </c>
      <c r="M462" s="5" t="b">
        <f t="shared" si="185"/>
        <v>0</v>
      </c>
      <c r="N462" s="5" t="b">
        <f t="shared" si="185"/>
        <v>0</v>
      </c>
      <c r="O462" s="5" t="b">
        <f t="shared" si="185"/>
        <v>0</v>
      </c>
      <c r="P462" s="5" t="b">
        <f t="shared" si="185"/>
        <v>0</v>
      </c>
      <c r="Q462" s="5" t="b">
        <f t="shared" si="185"/>
        <v>0</v>
      </c>
      <c r="R462" s="5" t="b">
        <f t="shared" si="185"/>
        <v>0</v>
      </c>
      <c r="S462" s="5" t="b">
        <f t="shared" si="185"/>
        <v>0</v>
      </c>
      <c r="T462" s="5" t="b">
        <f t="shared" si="185"/>
        <v>0</v>
      </c>
      <c r="U462" s="5" t="b">
        <f t="shared" si="185"/>
        <v>0</v>
      </c>
      <c r="V462" s="5" t="b">
        <f t="shared" si="185"/>
        <v>0</v>
      </c>
      <c r="W462" s="5" t="b">
        <f t="shared" si="185"/>
        <v>0</v>
      </c>
      <c r="X462" s="5" t="b">
        <f t="shared" si="185"/>
        <v>0</v>
      </c>
      <c r="Y462" s="5" t="b">
        <f t="shared" si="185"/>
        <v>0</v>
      </c>
      <c r="Z462" s="5" t="b">
        <f t="shared" si="185"/>
        <v>0</v>
      </c>
      <c r="AA462" s="5" t="b">
        <f t="shared" si="185"/>
        <v>0</v>
      </c>
      <c r="AB462" s="5" t="b">
        <f t="shared" si="185"/>
        <v>0</v>
      </c>
      <c r="AC462" s="5" t="b">
        <f t="shared" si="185"/>
        <v>0</v>
      </c>
      <c r="AD462" s="5" t="b">
        <f t="shared" si="185"/>
        <v>0</v>
      </c>
      <c r="AE462" s="5" t="b">
        <f t="shared" si="185"/>
        <v>0</v>
      </c>
      <c r="AF462" s="5" t="b">
        <f t="shared" si="185"/>
        <v>0</v>
      </c>
      <c r="AG462" s="5" t="b">
        <f t="shared" si="185"/>
        <v>0</v>
      </c>
      <c r="AH462" s="5" t="b">
        <f t="shared" si="185"/>
        <v>0</v>
      </c>
      <c r="AI462" s="5" t="b">
        <f t="shared" si="185"/>
        <v>0</v>
      </c>
      <c r="AJ462" s="5" t="b">
        <f t="shared" si="185"/>
        <v>0</v>
      </c>
      <c r="AK462" s="5" t="b">
        <f t="shared" si="185"/>
        <v>0</v>
      </c>
      <c r="AL462" s="5" t="b">
        <f t="shared" si="185"/>
        <v>0</v>
      </c>
      <c r="AM462" s="5" t="b">
        <f t="shared" si="185"/>
        <v>0</v>
      </c>
      <c r="AN462" s="5" t="b">
        <f t="shared" si="185"/>
        <v>0</v>
      </c>
      <c r="AO462" s="5" t="b">
        <f t="shared" si="185"/>
        <v>0</v>
      </c>
      <c r="AP462" s="5" t="b">
        <f t="shared" si="185"/>
        <v>0</v>
      </c>
      <c r="AQ462" s="5" t="b">
        <f t="shared" si="185"/>
        <v>0</v>
      </c>
      <c r="AR462" s="5" t="b">
        <f t="shared" si="185"/>
        <v>0</v>
      </c>
      <c r="AS462" s="5" t="b">
        <f t="shared" si="185"/>
        <v>0</v>
      </c>
      <c r="AT462" s="5" t="b">
        <f t="shared" si="185"/>
        <v>0</v>
      </c>
      <c r="AU462" s="5" t="b">
        <f t="shared" si="185"/>
        <v>0</v>
      </c>
      <c r="AV462" s="5" t="b">
        <f t="shared" si="185"/>
        <v>0</v>
      </c>
      <c r="AW462" s="5" t="b">
        <f t="shared" si="185"/>
        <v>0</v>
      </c>
      <c r="AX462" s="5" t="b">
        <f t="shared" si="185"/>
        <v>0</v>
      </c>
      <c r="AY462" s="5" t="b">
        <f t="shared" si="185"/>
        <v>0</v>
      </c>
      <c r="AZ462" s="5" t="b">
        <f t="shared" si="185"/>
        <v>0</v>
      </c>
      <c r="BA462" s="5" t="b">
        <f t="shared" si="185"/>
        <v>0</v>
      </c>
      <c r="BB462" s="5" t="b">
        <f t="shared" si="185"/>
        <v>0</v>
      </c>
      <c r="BC462" s="5" t="b">
        <f t="shared" si="185"/>
        <v>0</v>
      </c>
      <c r="BD462" s="5" t="b">
        <f t="shared" si="185"/>
        <v>0</v>
      </c>
      <c r="BE462" s="5" t="b">
        <f t="shared" si="185"/>
        <v>1</v>
      </c>
      <c r="BF462" s="5" t="b">
        <f t="shared" si="185"/>
        <v>1</v>
      </c>
      <c r="BG462" s="5" t="b">
        <f t="shared" si="185"/>
        <v>1</v>
      </c>
      <c r="BH462" s="5" t="b">
        <f t="shared" si="185"/>
        <v>1</v>
      </c>
      <c r="BI462" s="5" t="b">
        <f t="shared" si="185"/>
        <v>1</v>
      </c>
      <c r="BJ462" s="5" t="b">
        <f t="shared" si="185"/>
        <v>1</v>
      </c>
      <c r="BK462" s="5" t="b">
        <f t="shared" si="185"/>
        <v>1</v>
      </c>
      <c r="BL462" s="5" t="b">
        <f t="shared" si="185"/>
        <v>1</v>
      </c>
      <c r="BM462" s="5" t="b">
        <f t="shared" si="185"/>
        <v>1</v>
      </c>
      <c r="BN462" s="5" t="b">
        <f t="shared" si="185"/>
        <v>1</v>
      </c>
      <c r="BO462" s="5" t="b">
        <f t="shared" si="185"/>
        <v>1</v>
      </c>
      <c r="BP462" s="5" t="b">
        <f t="shared" si="185"/>
        <v>1</v>
      </c>
      <c r="BQ462" s="5" t="b">
        <f t="shared" si="185"/>
        <v>1</v>
      </c>
      <c r="BR462" s="5" t="b">
        <f t="shared" si="185"/>
        <v>1</v>
      </c>
      <c r="BS462" s="5" t="b">
        <f t="shared" si="185"/>
        <v>1</v>
      </c>
      <c r="BT462" s="5" t="b">
        <f t="shared" si="185"/>
        <v>1</v>
      </c>
      <c r="BU462" s="5" t="b">
        <f t="shared" si="185"/>
        <v>1</v>
      </c>
      <c r="BV462" s="5" t="b">
        <f t="shared" si="185"/>
        <v>1</v>
      </c>
      <c r="BW462" s="5" t="b">
        <f t="shared" si="185"/>
        <v>1</v>
      </c>
      <c r="BX462" s="5" t="b">
        <f t="shared" si="185"/>
        <v>1</v>
      </c>
      <c r="BY462" s="5" t="b">
        <f t="shared" si="185"/>
        <v>1</v>
      </c>
      <c r="BZ462" s="5" t="b">
        <f t="shared" si="185"/>
        <v>1</v>
      </c>
      <c r="CA462" s="5" t="b">
        <f t="shared" si="185"/>
        <v>1</v>
      </c>
      <c r="CB462" s="5" t="b">
        <f t="shared" si="185"/>
        <v>1</v>
      </c>
      <c r="CC462" s="5" t="b">
        <f t="shared" si="185"/>
        <v>1</v>
      </c>
      <c r="CD462" s="5" t="b">
        <f t="shared" si="185"/>
        <v>1</v>
      </c>
      <c r="CE462" s="5" t="b">
        <f t="shared" si="185"/>
        <v>1</v>
      </c>
      <c r="CF462" s="5" t="b">
        <f t="shared" si="185"/>
        <v>1</v>
      </c>
      <c r="CG462" s="5" t="b">
        <f t="shared" si="185"/>
        <v>1</v>
      </c>
      <c r="CH462" s="5" t="b">
        <f t="shared" si="185"/>
        <v>1</v>
      </c>
      <c r="CI462" s="5" t="b">
        <f t="shared" si="185"/>
        <v>1</v>
      </c>
      <c r="CJ462" s="5" t="b">
        <f t="shared" si="185"/>
        <v>1</v>
      </c>
      <c r="CK462" s="5" t="b">
        <f t="shared" si="185"/>
        <v>1</v>
      </c>
      <c r="CL462" s="5" t="b">
        <f t="shared" si="185"/>
        <v>1</v>
      </c>
      <c r="CM462" s="5" t="b">
        <f t="shared" si="185"/>
        <v>1</v>
      </c>
      <c r="CN462" s="5" t="b">
        <f t="shared" si="185"/>
        <v>1</v>
      </c>
      <c r="CO462" s="5" t="b">
        <f t="shared" si="185"/>
        <v>1</v>
      </c>
      <c r="CP462" s="5" t="b">
        <f t="shared" si="185"/>
        <v>1</v>
      </c>
      <c r="CQ462" s="5" t="b">
        <f t="shared" si="185"/>
        <v>1</v>
      </c>
      <c r="CR462" s="5" t="b">
        <f t="shared" si="185"/>
        <v>1</v>
      </c>
      <c r="CS462" s="5" t="b">
        <f t="shared" si="185"/>
        <v>1</v>
      </c>
      <c r="CT462" s="5" t="b">
        <f t="shared" si="185"/>
        <v>1</v>
      </c>
      <c r="CU462" s="5" t="b">
        <f t="shared" si="185"/>
        <v>1</v>
      </c>
      <c r="CV462" s="5" t="b">
        <f t="shared" si="185"/>
        <v>1</v>
      </c>
      <c r="CW462" s="5" t="b">
        <f t="shared" si="185"/>
        <v>1</v>
      </c>
      <c r="CX462" s="5" t="b">
        <f t="shared" si="185"/>
        <v>1</v>
      </c>
      <c r="CY462" s="5" t="b">
        <f t="shared" si="185"/>
        <v>1</v>
      </c>
      <c r="CZ462" s="5" t="b">
        <f t="shared" si="185"/>
        <v>1</v>
      </c>
      <c r="DA462" s="5" t="b">
        <f t="shared" si="185"/>
        <v>1</v>
      </c>
      <c r="DB462" s="5" t="b">
        <f t="shared" si="185"/>
        <v>1</v>
      </c>
      <c r="DC462" s="5" t="b">
        <f t="shared" si="185"/>
        <v>1</v>
      </c>
      <c r="DD462" s="5" t="b">
        <f t="shared" si="185"/>
        <v>1</v>
      </c>
      <c r="DE462" s="5" t="b">
        <f t="shared" si="185"/>
        <v>1</v>
      </c>
      <c r="DF462" s="5" t="b">
        <f t="shared" si="185"/>
        <v>1</v>
      </c>
    </row>
    <row r="463">
      <c r="A463" s="3" t="s">
        <v>464</v>
      </c>
      <c r="B463" s="2">
        <v>456.0</v>
      </c>
      <c r="C463" s="4">
        <f t="shared" si="2"/>
        <v>91</v>
      </c>
      <c r="D463" s="4">
        <f t="shared" si="3"/>
        <v>1</v>
      </c>
      <c r="E463" s="4">
        <f>IFERROR(__xludf.DUMMYFUNCTION("SPLIT(A463,"" "")"),4.0)</f>
        <v>4</v>
      </c>
      <c r="F463" s="4">
        <f>IFERROR(__xludf.DUMMYFUNCTION("""COMPUTED_VALUE"""),48.0)</f>
        <v>48</v>
      </c>
      <c r="G463" s="4">
        <f>IFERROR(__xludf.DUMMYFUNCTION("""COMPUTED_VALUE"""),9.0)</f>
        <v>9</v>
      </c>
      <c r="H463" s="4">
        <f>IFERROR(__xludf.DUMMYFUNCTION("""COMPUTED_VALUE"""),91.0)</f>
        <v>91</v>
      </c>
      <c r="I463" s="4">
        <f>IFERROR(__xludf.DUMMYFUNCTION("""COMPUTED_VALUE"""),31.0)</f>
        <v>31</v>
      </c>
      <c r="K463" s="4" t="str">
        <f>IF(K462,SUMOFUNMARKED(E462:I466,$K$6)*LASTCALLED($K$6),)</f>
        <v/>
      </c>
      <c r="L463" s="4" t="str">
        <f t="shared" ref="L463:DF463" si="186">IF(AND(L462,NOT(K462)),SUMOFUNMARKED($E462:$I466,$K$6:L$6)*LASTCALLED($K$6:L$6),)</f>
        <v/>
      </c>
      <c r="M463" s="4" t="str">
        <f t="shared" si="186"/>
        <v/>
      </c>
      <c r="N463" s="4" t="str">
        <f t="shared" si="186"/>
        <v/>
      </c>
      <c r="O463" s="4" t="str">
        <f t="shared" si="186"/>
        <v/>
      </c>
      <c r="P463" s="4" t="str">
        <f t="shared" si="186"/>
        <v/>
      </c>
      <c r="Q463" s="4" t="str">
        <f t="shared" si="186"/>
        <v/>
      </c>
      <c r="R463" s="4" t="str">
        <f t="shared" si="186"/>
        <v/>
      </c>
      <c r="S463" s="4" t="str">
        <f t="shared" si="186"/>
        <v/>
      </c>
      <c r="T463" s="4" t="str">
        <f t="shared" si="186"/>
        <v/>
      </c>
      <c r="U463" s="4" t="str">
        <f t="shared" si="186"/>
        <v/>
      </c>
      <c r="V463" s="4" t="str">
        <f t="shared" si="186"/>
        <v/>
      </c>
      <c r="W463" s="4" t="str">
        <f t="shared" si="186"/>
        <v/>
      </c>
      <c r="X463" s="4" t="str">
        <f t="shared" si="186"/>
        <v/>
      </c>
      <c r="Y463" s="4" t="str">
        <f t="shared" si="186"/>
        <v/>
      </c>
      <c r="Z463" s="4" t="str">
        <f t="shared" si="186"/>
        <v/>
      </c>
      <c r="AA463" s="4" t="str">
        <f t="shared" si="186"/>
        <v/>
      </c>
      <c r="AB463" s="4" t="str">
        <f t="shared" si="186"/>
        <v/>
      </c>
      <c r="AC463" s="4" t="str">
        <f t="shared" si="186"/>
        <v/>
      </c>
      <c r="AD463" s="4" t="str">
        <f t="shared" si="186"/>
        <v/>
      </c>
      <c r="AE463" s="4" t="str">
        <f t="shared" si="186"/>
        <v/>
      </c>
      <c r="AF463" s="4" t="str">
        <f t="shared" si="186"/>
        <v/>
      </c>
      <c r="AG463" s="4" t="str">
        <f t="shared" si="186"/>
        <v/>
      </c>
      <c r="AH463" s="4" t="str">
        <f t="shared" si="186"/>
        <v/>
      </c>
      <c r="AI463" s="4" t="str">
        <f t="shared" si="186"/>
        <v/>
      </c>
      <c r="AJ463" s="4" t="str">
        <f t="shared" si="186"/>
        <v/>
      </c>
      <c r="AK463" s="4" t="str">
        <f t="shared" si="186"/>
        <v/>
      </c>
      <c r="AL463" s="4" t="str">
        <f t="shared" si="186"/>
        <v/>
      </c>
      <c r="AM463" s="4" t="str">
        <f t="shared" si="186"/>
        <v/>
      </c>
      <c r="AN463" s="4" t="str">
        <f t="shared" si="186"/>
        <v/>
      </c>
      <c r="AO463" s="4" t="str">
        <f t="shared" si="186"/>
        <v/>
      </c>
      <c r="AP463" s="4" t="str">
        <f t="shared" si="186"/>
        <v/>
      </c>
      <c r="AQ463" s="4" t="str">
        <f t="shared" si="186"/>
        <v/>
      </c>
      <c r="AR463" s="4" t="str">
        <f t="shared" si="186"/>
        <v/>
      </c>
      <c r="AS463" s="4" t="str">
        <f t="shared" si="186"/>
        <v/>
      </c>
      <c r="AT463" s="4" t="str">
        <f t="shared" si="186"/>
        <v/>
      </c>
      <c r="AU463" s="4" t="str">
        <f t="shared" si="186"/>
        <v/>
      </c>
      <c r="AV463" s="4" t="str">
        <f t="shared" si="186"/>
        <v/>
      </c>
      <c r="AW463" s="4" t="str">
        <f t="shared" si="186"/>
        <v/>
      </c>
      <c r="AX463" s="4" t="str">
        <f t="shared" si="186"/>
        <v/>
      </c>
      <c r="AY463" s="4" t="str">
        <f t="shared" si="186"/>
        <v/>
      </c>
      <c r="AZ463" s="4" t="str">
        <f t="shared" si="186"/>
        <v/>
      </c>
      <c r="BA463" s="4" t="str">
        <f t="shared" si="186"/>
        <v/>
      </c>
      <c r="BB463" s="4" t="str">
        <f t="shared" si="186"/>
        <v/>
      </c>
      <c r="BC463" s="4" t="str">
        <f t="shared" si="186"/>
        <v/>
      </c>
      <c r="BD463" s="4" t="str">
        <f t="shared" si="186"/>
        <v/>
      </c>
      <c r="BE463" s="4">
        <f t="shared" si="186"/>
        <v>57057</v>
      </c>
      <c r="BF463" s="4" t="str">
        <f t="shared" si="186"/>
        <v/>
      </c>
      <c r="BG463" s="4" t="str">
        <f t="shared" si="186"/>
        <v/>
      </c>
      <c r="BH463" s="4" t="str">
        <f t="shared" si="186"/>
        <v/>
      </c>
      <c r="BI463" s="4" t="str">
        <f t="shared" si="186"/>
        <v/>
      </c>
      <c r="BJ463" s="4" t="str">
        <f t="shared" si="186"/>
        <v/>
      </c>
      <c r="BK463" s="4" t="str">
        <f t="shared" si="186"/>
        <v/>
      </c>
      <c r="BL463" s="4" t="str">
        <f t="shared" si="186"/>
        <v/>
      </c>
      <c r="BM463" s="4" t="str">
        <f t="shared" si="186"/>
        <v/>
      </c>
      <c r="BN463" s="4" t="str">
        <f t="shared" si="186"/>
        <v/>
      </c>
      <c r="BO463" s="4" t="str">
        <f t="shared" si="186"/>
        <v/>
      </c>
      <c r="BP463" s="4" t="str">
        <f t="shared" si="186"/>
        <v/>
      </c>
      <c r="BQ463" s="4" t="str">
        <f t="shared" si="186"/>
        <v/>
      </c>
      <c r="BR463" s="4" t="str">
        <f t="shared" si="186"/>
        <v/>
      </c>
      <c r="BS463" s="4" t="str">
        <f t="shared" si="186"/>
        <v/>
      </c>
      <c r="BT463" s="4" t="str">
        <f t="shared" si="186"/>
        <v/>
      </c>
      <c r="BU463" s="4" t="str">
        <f t="shared" si="186"/>
        <v/>
      </c>
      <c r="BV463" s="4" t="str">
        <f t="shared" si="186"/>
        <v/>
      </c>
      <c r="BW463" s="4" t="str">
        <f t="shared" si="186"/>
        <v/>
      </c>
      <c r="BX463" s="4" t="str">
        <f t="shared" si="186"/>
        <v/>
      </c>
      <c r="BY463" s="4" t="str">
        <f t="shared" si="186"/>
        <v/>
      </c>
      <c r="BZ463" s="4" t="str">
        <f t="shared" si="186"/>
        <v/>
      </c>
      <c r="CA463" s="4" t="str">
        <f t="shared" si="186"/>
        <v/>
      </c>
      <c r="CB463" s="4" t="str">
        <f t="shared" si="186"/>
        <v/>
      </c>
      <c r="CC463" s="4" t="str">
        <f t="shared" si="186"/>
        <v/>
      </c>
      <c r="CD463" s="4" t="str">
        <f t="shared" si="186"/>
        <v/>
      </c>
      <c r="CE463" s="4" t="str">
        <f t="shared" si="186"/>
        <v/>
      </c>
      <c r="CF463" s="4" t="str">
        <f t="shared" si="186"/>
        <v/>
      </c>
      <c r="CG463" s="4" t="str">
        <f t="shared" si="186"/>
        <v/>
      </c>
      <c r="CH463" s="4" t="str">
        <f t="shared" si="186"/>
        <v/>
      </c>
      <c r="CI463" s="4" t="str">
        <f t="shared" si="186"/>
        <v/>
      </c>
      <c r="CJ463" s="4" t="str">
        <f t="shared" si="186"/>
        <v/>
      </c>
      <c r="CK463" s="4" t="str">
        <f t="shared" si="186"/>
        <v/>
      </c>
      <c r="CL463" s="4" t="str">
        <f t="shared" si="186"/>
        <v/>
      </c>
      <c r="CM463" s="4" t="str">
        <f t="shared" si="186"/>
        <v/>
      </c>
      <c r="CN463" s="4" t="str">
        <f t="shared" si="186"/>
        <v/>
      </c>
      <c r="CO463" s="4" t="str">
        <f t="shared" si="186"/>
        <v/>
      </c>
      <c r="CP463" s="4" t="str">
        <f t="shared" si="186"/>
        <v/>
      </c>
      <c r="CQ463" s="4" t="str">
        <f t="shared" si="186"/>
        <v/>
      </c>
      <c r="CR463" s="4" t="str">
        <f t="shared" si="186"/>
        <v/>
      </c>
      <c r="CS463" s="4" t="str">
        <f t="shared" si="186"/>
        <v/>
      </c>
      <c r="CT463" s="4" t="str">
        <f t="shared" si="186"/>
        <v/>
      </c>
      <c r="CU463" s="4" t="str">
        <f t="shared" si="186"/>
        <v/>
      </c>
      <c r="CV463" s="4" t="str">
        <f t="shared" si="186"/>
        <v/>
      </c>
      <c r="CW463" s="4" t="str">
        <f t="shared" si="186"/>
        <v/>
      </c>
      <c r="CX463" s="4" t="str">
        <f t="shared" si="186"/>
        <v/>
      </c>
      <c r="CY463" s="4" t="str">
        <f t="shared" si="186"/>
        <v/>
      </c>
      <c r="CZ463" s="4" t="str">
        <f t="shared" si="186"/>
        <v/>
      </c>
      <c r="DA463" s="4" t="str">
        <f t="shared" si="186"/>
        <v/>
      </c>
      <c r="DB463" s="4" t="str">
        <f t="shared" si="186"/>
        <v/>
      </c>
      <c r="DC463" s="4" t="str">
        <f t="shared" si="186"/>
        <v/>
      </c>
      <c r="DD463" s="4" t="str">
        <f t="shared" si="186"/>
        <v/>
      </c>
      <c r="DE463" s="4" t="str">
        <f t="shared" si="186"/>
        <v/>
      </c>
      <c r="DF463" s="4" t="str">
        <f t="shared" si="186"/>
        <v/>
      </c>
    </row>
    <row r="464">
      <c r="A464" s="3" t="s">
        <v>465</v>
      </c>
      <c r="B464" s="2">
        <v>457.0</v>
      </c>
      <c r="C464" s="4">
        <f t="shared" si="2"/>
        <v>91</v>
      </c>
      <c r="D464" s="4">
        <f t="shared" si="3"/>
        <v>2</v>
      </c>
      <c r="E464" s="4">
        <f>IFERROR(__xludf.DUMMYFUNCTION("SPLIT(A464,"" "")"),1.0)</f>
        <v>1</v>
      </c>
      <c r="F464" s="4">
        <f>IFERROR(__xludf.DUMMYFUNCTION("""COMPUTED_VALUE"""),46.0)</f>
        <v>46</v>
      </c>
      <c r="G464" s="4">
        <f>IFERROR(__xludf.DUMMYFUNCTION("""COMPUTED_VALUE"""),10.0)</f>
        <v>10</v>
      </c>
      <c r="H464" s="4">
        <f>IFERROR(__xludf.DUMMYFUNCTION("""COMPUTED_VALUE"""),6.0)</f>
        <v>6</v>
      </c>
      <c r="I464" s="4">
        <f>IFERROR(__xludf.DUMMYFUNCTION("""COMPUTED_VALUE"""),56.0)</f>
        <v>56</v>
      </c>
      <c r="K464" s="6"/>
    </row>
    <row r="465">
      <c r="A465" s="3" t="s">
        <v>466</v>
      </c>
      <c r="B465" s="2">
        <v>458.0</v>
      </c>
      <c r="C465" s="4">
        <f t="shared" si="2"/>
        <v>91</v>
      </c>
      <c r="D465" s="4">
        <f t="shared" si="3"/>
        <v>3</v>
      </c>
      <c r="E465" s="4">
        <f>IFERROR(__xludf.DUMMYFUNCTION("SPLIT(A465,"" "")"),72.0)</f>
        <v>72</v>
      </c>
      <c r="F465" s="4">
        <f>IFERROR(__xludf.DUMMYFUNCTION("""COMPUTED_VALUE"""),41.0)</f>
        <v>41</v>
      </c>
      <c r="G465" s="4">
        <f>IFERROR(__xludf.DUMMYFUNCTION("""COMPUTED_VALUE"""),30.0)</f>
        <v>30</v>
      </c>
      <c r="H465" s="4">
        <f>IFERROR(__xludf.DUMMYFUNCTION("""COMPUTED_VALUE"""),36.0)</f>
        <v>36</v>
      </c>
      <c r="I465" s="4">
        <f>IFERROR(__xludf.DUMMYFUNCTION("""COMPUTED_VALUE"""),94.0)</f>
        <v>94</v>
      </c>
    </row>
    <row r="466">
      <c r="A466" s="3" t="s">
        <v>467</v>
      </c>
      <c r="B466" s="2">
        <v>459.0</v>
      </c>
      <c r="C466" s="4">
        <f t="shared" si="2"/>
        <v>91</v>
      </c>
      <c r="D466" s="4">
        <f t="shared" si="3"/>
        <v>4</v>
      </c>
      <c r="E466" s="4">
        <f>IFERROR(__xludf.DUMMYFUNCTION("SPLIT(A466,"" "")"),61.0)</f>
        <v>61</v>
      </c>
      <c r="F466" s="4">
        <f>IFERROR(__xludf.DUMMYFUNCTION("""COMPUTED_VALUE"""),83.0)</f>
        <v>83</v>
      </c>
      <c r="G466" s="4">
        <f>IFERROR(__xludf.DUMMYFUNCTION("""COMPUTED_VALUE"""),86.0)</f>
        <v>86</v>
      </c>
      <c r="H466" s="4">
        <f>IFERROR(__xludf.DUMMYFUNCTION("""COMPUTED_VALUE"""),28.0)</f>
        <v>28</v>
      </c>
      <c r="I466" s="4">
        <f>IFERROR(__xludf.DUMMYFUNCTION("""COMPUTED_VALUE"""),79.0)</f>
        <v>79</v>
      </c>
    </row>
    <row r="467">
      <c r="A467" s="3" t="s">
        <v>468</v>
      </c>
      <c r="B467" s="2">
        <v>460.0</v>
      </c>
      <c r="C467" s="4">
        <f t="shared" si="2"/>
        <v>92</v>
      </c>
      <c r="D467" s="4">
        <f t="shared" si="3"/>
        <v>0</v>
      </c>
      <c r="E467" s="4">
        <f>IFERROR(__xludf.DUMMYFUNCTION("SPLIT(A467,"" "")"),39.0)</f>
        <v>39</v>
      </c>
      <c r="F467" s="4">
        <f>IFERROR(__xludf.DUMMYFUNCTION("""COMPUTED_VALUE"""),10.0)</f>
        <v>10</v>
      </c>
      <c r="G467" s="4">
        <f>IFERROR(__xludf.DUMMYFUNCTION("""COMPUTED_VALUE"""),40.0)</f>
        <v>40</v>
      </c>
      <c r="H467" s="4">
        <f>IFERROR(__xludf.DUMMYFUNCTION("""COMPUTED_VALUE"""),25.0)</f>
        <v>25</v>
      </c>
      <c r="I467" s="4">
        <f>IFERROR(__xludf.DUMMYFUNCTION("""COMPUTED_VALUE"""),52.0)</f>
        <v>52</v>
      </c>
      <c r="K467" s="5" t="b">
        <f>BINGO(E467:I471,$K$6)</f>
        <v>0</v>
      </c>
      <c r="L467" s="5" t="b">
        <f t="shared" ref="L467:DF467" si="187">OR(K467, BINGO($E467:$I471,$K$6:L$6))</f>
        <v>0</v>
      </c>
      <c r="M467" s="5" t="b">
        <f t="shared" si="187"/>
        <v>0</v>
      </c>
      <c r="N467" s="5" t="b">
        <f t="shared" si="187"/>
        <v>0</v>
      </c>
      <c r="O467" s="5" t="b">
        <f t="shared" si="187"/>
        <v>0</v>
      </c>
      <c r="P467" s="5" t="b">
        <f t="shared" si="187"/>
        <v>0</v>
      </c>
      <c r="Q467" s="5" t="b">
        <f t="shared" si="187"/>
        <v>0</v>
      </c>
      <c r="R467" s="5" t="b">
        <f t="shared" si="187"/>
        <v>0</v>
      </c>
      <c r="S467" s="5" t="b">
        <f t="shared" si="187"/>
        <v>0</v>
      </c>
      <c r="T467" s="5" t="b">
        <f t="shared" si="187"/>
        <v>0</v>
      </c>
      <c r="U467" s="5" t="b">
        <f t="shared" si="187"/>
        <v>0</v>
      </c>
      <c r="V467" s="5" t="b">
        <f t="shared" si="187"/>
        <v>0</v>
      </c>
      <c r="W467" s="5" t="b">
        <f t="shared" si="187"/>
        <v>0</v>
      </c>
      <c r="X467" s="5" t="b">
        <f t="shared" si="187"/>
        <v>0</v>
      </c>
      <c r="Y467" s="5" t="b">
        <f t="shared" si="187"/>
        <v>0</v>
      </c>
      <c r="Z467" s="5" t="b">
        <f t="shared" si="187"/>
        <v>0</v>
      </c>
      <c r="AA467" s="5" t="b">
        <f t="shared" si="187"/>
        <v>0</v>
      </c>
      <c r="AB467" s="5" t="b">
        <f t="shared" si="187"/>
        <v>0</v>
      </c>
      <c r="AC467" s="5" t="b">
        <f t="shared" si="187"/>
        <v>0</v>
      </c>
      <c r="AD467" s="5" t="b">
        <f t="shared" si="187"/>
        <v>0</v>
      </c>
      <c r="AE467" s="5" t="b">
        <f t="shared" si="187"/>
        <v>0</v>
      </c>
      <c r="AF467" s="5" t="b">
        <f t="shared" si="187"/>
        <v>0</v>
      </c>
      <c r="AG467" s="5" t="b">
        <f t="shared" si="187"/>
        <v>0</v>
      </c>
      <c r="AH467" s="5" t="b">
        <f t="shared" si="187"/>
        <v>0</v>
      </c>
      <c r="AI467" s="5" t="b">
        <f t="shared" si="187"/>
        <v>0</v>
      </c>
      <c r="AJ467" s="5" t="b">
        <f t="shared" si="187"/>
        <v>0</v>
      </c>
      <c r="AK467" s="5" t="b">
        <f t="shared" si="187"/>
        <v>0</v>
      </c>
      <c r="AL467" s="5" t="b">
        <f t="shared" si="187"/>
        <v>0</v>
      </c>
      <c r="AM467" s="5" t="b">
        <f t="shared" si="187"/>
        <v>0</v>
      </c>
      <c r="AN467" s="5" t="b">
        <f t="shared" si="187"/>
        <v>0</v>
      </c>
      <c r="AO467" s="5" t="b">
        <f t="shared" si="187"/>
        <v>0</v>
      </c>
      <c r="AP467" s="5" t="b">
        <f t="shared" si="187"/>
        <v>0</v>
      </c>
      <c r="AQ467" s="5" t="b">
        <f t="shared" si="187"/>
        <v>0</v>
      </c>
      <c r="AR467" s="5" t="b">
        <f t="shared" si="187"/>
        <v>0</v>
      </c>
      <c r="AS467" s="5" t="b">
        <f t="shared" si="187"/>
        <v>0</v>
      </c>
      <c r="AT467" s="5" t="b">
        <f t="shared" si="187"/>
        <v>0</v>
      </c>
      <c r="AU467" s="5" t="b">
        <f t="shared" si="187"/>
        <v>0</v>
      </c>
      <c r="AV467" s="5" t="b">
        <f t="shared" si="187"/>
        <v>0</v>
      </c>
      <c r="AW467" s="5" t="b">
        <f t="shared" si="187"/>
        <v>0</v>
      </c>
      <c r="AX467" s="5" t="b">
        <f t="shared" si="187"/>
        <v>0</v>
      </c>
      <c r="AY467" s="5" t="b">
        <f t="shared" si="187"/>
        <v>0</v>
      </c>
      <c r="AZ467" s="5" t="b">
        <f t="shared" si="187"/>
        <v>0</v>
      </c>
      <c r="BA467" s="5" t="b">
        <f t="shared" si="187"/>
        <v>0</v>
      </c>
      <c r="BB467" s="5" t="b">
        <f t="shared" si="187"/>
        <v>0</v>
      </c>
      <c r="BC467" s="5" t="b">
        <f t="shared" si="187"/>
        <v>0</v>
      </c>
      <c r="BD467" s="5" t="b">
        <f t="shared" si="187"/>
        <v>0</v>
      </c>
      <c r="BE467" s="5" t="b">
        <f t="shared" si="187"/>
        <v>0</v>
      </c>
      <c r="BF467" s="5" t="b">
        <f t="shared" si="187"/>
        <v>0</v>
      </c>
      <c r="BG467" s="5" t="b">
        <f t="shared" si="187"/>
        <v>0</v>
      </c>
      <c r="BH467" s="5" t="b">
        <f t="shared" si="187"/>
        <v>0</v>
      </c>
      <c r="BI467" s="5" t="b">
        <f t="shared" si="187"/>
        <v>0</v>
      </c>
      <c r="BJ467" s="5" t="b">
        <f t="shared" si="187"/>
        <v>0</v>
      </c>
      <c r="BK467" s="5" t="b">
        <f t="shared" si="187"/>
        <v>1</v>
      </c>
      <c r="BL467" s="5" t="b">
        <f t="shared" si="187"/>
        <v>1</v>
      </c>
      <c r="BM467" s="5" t="b">
        <f t="shared" si="187"/>
        <v>1</v>
      </c>
      <c r="BN467" s="5" t="b">
        <f t="shared" si="187"/>
        <v>1</v>
      </c>
      <c r="BO467" s="5" t="b">
        <f t="shared" si="187"/>
        <v>1</v>
      </c>
      <c r="BP467" s="5" t="b">
        <f t="shared" si="187"/>
        <v>1</v>
      </c>
      <c r="BQ467" s="5" t="b">
        <f t="shared" si="187"/>
        <v>1</v>
      </c>
      <c r="BR467" s="5" t="b">
        <f t="shared" si="187"/>
        <v>1</v>
      </c>
      <c r="BS467" s="5" t="b">
        <f t="shared" si="187"/>
        <v>1</v>
      </c>
      <c r="BT467" s="5" t="b">
        <f t="shared" si="187"/>
        <v>1</v>
      </c>
      <c r="BU467" s="5" t="b">
        <f t="shared" si="187"/>
        <v>1</v>
      </c>
      <c r="BV467" s="5" t="b">
        <f t="shared" si="187"/>
        <v>1</v>
      </c>
      <c r="BW467" s="5" t="b">
        <f t="shared" si="187"/>
        <v>1</v>
      </c>
      <c r="BX467" s="5" t="b">
        <f t="shared" si="187"/>
        <v>1</v>
      </c>
      <c r="BY467" s="5" t="b">
        <f t="shared" si="187"/>
        <v>1</v>
      </c>
      <c r="BZ467" s="5" t="b">
        <f t="shared" si="187"/>
        <v>1</v>
      </c>
      <c r="CA467" s="5" t="b">
        <f t="shared" si="187"/>
        <v>1</v>
      </c>
      <c r="CB467" s="5" t="b">
        <f t="shared" si="187"/>
        <v>1</v>
      </c>
      <c r="CC467" s="5" t="b">
        <f t="shared" si="187"/>
        <v>1</v>
      </c>
      <c r="CD467" s="5" t="b">
        <f t="shared" si="187"/>
        <v>1</v>
      </c>
      <c r="CE467" s="5" t="b">
        <f t="shared" si="187"/>
        <v>1</v>
      </c>
      <c r="CF467" s="5" t="b">
        <f t="shared" si="187"/>
        <v>1</v>
      </c>
      <c r="CG467" s="5" t="b">
        <f t="shared" si="187"/>
        <v>1</v>
      </c>
      <c r="CH467" s="5" t="b">
        <f t="shared" si="187"/>
        <v>1</v>
      </c>
      <c r="CI467" s="5" t="b">
        <f t="shared" si="187"/>
        <v>1</v>
      </c>
      <c r="CJ467" s="5" t="b">
        <f t="shared" si="187"/>
        <v>1</v>
      </c>
      <c r="CK467" s="5" t="b">
        <f t="shared" si="187"/>
        <v>1</v>
      </c>
      <c r="CL467" s="5" t="b">
        <f t="shared" si="187"/>
        <v>1</v>
      </c>
      <c r="CM467" s="5" t="b">
        <f t="shared" si="187"/>
        <v>1</v>
      </c>
      <c r="CN467" s="5" t="b">
        <f t="shared" si="187"/>
        <v>1</v>
      </c>
      <c r="CO467" s="5" t="b">
        <f t="shared" si="187"/>
        <v>1</v>
      </c>
      <c r="CP467" s="5" t="b">
        <f t="shared" si="187"/>
        <v>1</v>
      </c>
      <c r="CQ467" s="5" t="b">
        <f t="shared" si="187"/>
        <v>1</v>
      </c>
      <c r="CR467" s="5" t="b">
        <f t="shared" si="187"/>
        <v>1</v>
      </c>
      <c r="CS467" s="5" t="b">
        <f t="shared" si="187"/>
        <v>1</v>
      </c>
      <c r="CT467" s="5" t="b">
        <f t="shared" si="187"/>
        <v>1</v>
      </c>
      <c r="CU467" s="5" t="b">
        <f t="shared" si="187"/>
        <v>1</v>
      </c>
      <c r="CV467" s="5" t="b">
        <f t="shared" si="187"/>
        <v>1</v>
      </c>
      <c r="CW467" s="5" t="b">
        <f t="shared" si="187"/>
        <v>1</v>
      </c>
      <c r="CX467" s="5" t="b">
        <f t="shared" si="187"/>
        <v>1</v>
      </c>
      <c r="CY467" s="5" t="b">
        <f t="shared" si="187"/>
        <v>1</v>
      </c>
      <c r="CZ467" s="5" t="b">
        <f t="shared" si="187"/>
        <v>1</v>
      </c>
      <c r="DA467" s="5" t="b">
        <f t="shared" si="187"/>
        <v>1</v>
      </c>
      <c r="DB467" s="5" t="b">
        <f t="shared" si="187"/>
        <v>1</v>
      </c>
      <c r="DC467" s="5" t="b">
        <f t="shared" si="187"/>
        <v>1</v>
      </c>
      <c r="DD467" s="5" t="b">
        <f t="shared" si="187"/>
        <v>1</v>
      </c>
      <c r="DE467" s="5" t="b">
        <f t="shared" si="187"/>
        <v>1</v>
      </c>
      <c r="DF467" s="5" t="b">
        <f t="shared" si="187"/>
        <v>1</v>
      </c>
    </row>
    <row r="468">
      <c r="A468" s="3" t="s">
        <v>469</v>
      </c>
      <c r="B468" s="2">
        <v>461.0</v>
      </c>
      <c r="C468" s="4">
        <f t="shared" si="2"/>
        <v>92</v>
      </c>
      <c r="D468" s="4">
        <f t="shared" si="3"/>
        <v>1</v>
      </c>
      <c r="E468" s="4">
        <f>IFERROR(__xludf.DUMMYFUNCTION("SPLIT(A468,"" "")"),29.0)</f>
        <v>29</v>
      </c>
      <c r="F468" s="4">
        <f>IFERROR(__xludf.DUMMYFUNCTION("""COMPUTED_VALUE"""),60.0)</f>
        <v>60</v>
      </c>
      <c r="G468" s="4">
        <f>IFERROR(__xludf.DUMMYFUNCTION("""COMPUTED_VALUE"""),38.0)</f>
        <v>38</v>
      </c>
      <c r="H468" s="4">
        <f>IFERROR(__xludf.DUMMYFUNCTION("""COMPUTED_VALUE"""),18.0)</f>
        <v>18</v>
      </c>
      <c r="I468" s="4">
        <f>IFERROR(__xludf.DUMMYFUNCTION("""COMPUTED_VALUE"""),31.0)</f>
        <v>31</v>
      </c>
      <c r="K468" s="4" t="str">
        <f>IF(K467,SUMOFUNMARKED(E467:I471,$K$6)*LASTCALLED($K$6),)</f>
        <v/>
      </c>
      <c r="L468" s="4" t="str">
        <f t="shared" ref="L468:DF468" si="188">IF(AND(L467,NOT(K467)),SUMOFUNMARKED($E467:$I471,$K$6:L$6)*LASTCALLED($K$6:L$6),)</f>
        <v/>
      </c>
      <c r="M468" s="4" t="str">
        <f t="shared" si="188"/>
        <v/>
      </c>
      <c r="N468" s="4" t="str">
        <f t="shared" si="188"/>
        <v/>
      </c>
      <c r="O468" s="4" t="str">
        <f t="shared" si="188"/>
        <v/>
      </c>
      <c r="P468" s="4" t="str">
        <f t="shared" si="188"/>
        <v/>
      </c>
      <c r="Q468" s="4" t="str">
        <f t="shared" si="188"/>
        <v/>
      </c>
      <c r="R468" s="4" t="str">
        <f t="shared" si="188"/>
        <v/>
      </c>
      <c r="S468" s="4" t="str">
        <f t="shared" si="188"/>
        <v/>
      </c>
      <c r="T468" s="4" t="str">
        <f t="shared" si="188"/>
        <v/>
      </c>
      <c r="U468" s="4" t="str">
        <f t="shared" si="188"/>
        <v/>
      </c>
      <c r="V468" s="4" t="str">
        <f t="shared" si="188"/>
        <v/>
      </c>
      <c r="W468" s="4" t="str">
        <f t="shared" si="188"/>
        <v/>
      </c>
      <c r="X468" s="4" t="str">
        <f t="shared" si="188"/>
        <v/>
      </c>
      <c r="Y468" s="4" t="str">
        <f t="shared" si="188"/>
        <v/>
      </c>
      <c r="Z468" s="4" t="str">
        <f t="shared" si="188"/>
        <v/>
      </c>
      <c r="AA468" s="4" t="str">
        <f t="shared" si="188"/>
        <v/>
      </c>
      <c r="AB468" s="4" t="str">
        <f t="shared" si="188"/>
        <v/>
      </c>
      <c r="AC468" s="4" t="str">
        <f t="shared" si="188"/>
        <v/>
      </c>
      <c r="AD468" s="4" t="str">
        <f t="shared" si="188"/>
        <v/>
      </c>
      <c r="AE468" s="4" t="str">
        <f t="shared" si="188"/>
        <v/>
      </c>
      <c r="AF468" s="4" t="str">
        <f t="shared" si="188"/>
        <v/>
      </c>
      <c r="AG468" s="4" t="str">
        <f t="shared" si="188"/>
        <v/>
      </c>
      <c r="AH468" s="4" t="str">
        <f t="shared" si="188"/>
        <v/>
      </c>
      <c r="AI468" s="4" t="str">
        <f t="shared" si="188"/>
        <v/>
      </c>
      <c r="AJ468" s="4" t="str">
        <f t="shared" si="188"/>
        <v/>
      </c>
      <c r="AK468" s="4" t="str">
        <f t="shared" si="188"/>
        <v/>
      </c>
      <c r="AL468" s="4" t="str">
        <f t="shared" si="188"/>
        <v/>
      </c>
      <c r="AM468" s="4" t="str">
        <f t="shared" si="188"/>
        <v/>
      </c>
      <c r="AN468" s="4" t="str">
        <f t="shared" si="188"/>
        <v/>
      </c>
      <c r="AO468" s="4" t="str">
        <f t="shared" si="188"/>
        <v/>
      </c>
      <c r="AP468" s="4" t="str">
        <f t="shared" si="188"/>
        <v/>
      </c>
      <c r="AQ468" s="4" t="str">
        <f t="shared" si="188"/>
        <v/>
      </c>
      <c r="AR468" s="4" t="str">
        <f t="shared" si="188"/>
        <v/>
      </c>
      <c r="AS468" s="4" t="str">
        <f t="shared" si="188"/>
        <v/>
      </c>
      <c r="AT468" s="4" t="str">
        <f t="shared" si="188"/>
        <v/>
      </c>
      <c r="AU468" s="4" t="str">
        <f t="shared" si="188"/>
        <v/>
      </c>
      <c r="AV468" s="4" t="str">
        <f t="shared" si="188"/>
        <v/>
      </c>
      <c r="AW468" s="4" t="str">
        <f t="shared" si="188"/>
        <v/>
      </c>
      <c r="AX468" s="4" t="str">
        <f t="shared" si="188"/>
        <v/>
      </c>
      <c r="AY468" s="4" t="str">
        <f t="shared" si="188"/>
        <v/>
      </c>
      <c r="AZ468" s="4" t="str">
        <f t="shared" si="188"/>
        <v/>
      </c>
      <c r="BA468" s="4" t="str">
        <f t="shared" si="188"/>
        <v/>
      </c>
      <c r="BB468" s="4" t="str">
        <f t="shared" si="188"/>
        <v/>
      </c>
      <c r="BC468" s="4" t="str">
        <f t="shared" si="188"/>
        <v/>
      </c>
      <c r="BD468" s="4" t="str">
        <f t="shared" si="188"/>
        <v/>
      </c>
      <c r="BE468" s="4" t="str">
        <f t="shared" si="188"/>
        <v/>
      </c>
      <c r="BF468" s="4" t="str">
        <f t="shared" si="188"/>
        <v/>
      </c>
      <c r="BG468" s="4" t="str">
        <f t="shared" si="188"/>
        <v/>
      </c>
      <c r="BH468" s="4" t="str">
        <f t="shared" si="188"/>
        <v/>
      </c>
      <c r="BI468" s="4" t="str">
        <f t="shared" si="188"/>
        <v/>
      </c>
      <c r="BJ468" s="4" t="str">
        <f t="shared" si="188"/>
        <v/>
      </c>
      <c r="BK468" s="4">
        <f t="shared" si="188"/>
        <v>15870</v>
      </c>
      <c r="BL468" s="4" t="str">
        <f t="shared" si="188"/>
        <v/>
      </c>
      <c r="BM468" s="4" t="str">
        <f t="shared" si="188"/>
        <v/>
      </c>
      <c r="BN468" s="4" t="str">
        <f t="shared" si="188"/>
        <v/>
      </c>
      <c r="BO468" s="4" t="str">
        <f t="shared" si="188"/>
        <v/>
      </c>
      <c r="BP468" s="4" t="str">
        <f t="shared" si="188"/>
        <v/>
      </c>
      <c r="BQ468" s="4" t="str">
        <f t="shared" si="188"/>
        <v/>
      </c>
      <c r="BR468" s="4" t="str">
        <f t="shared" si="188"/>
        <v/>
      </c>
      <c r="BS468" s="4" t="str">
        <f t="shared" si="188"/>
        <v/>
      </c>
      <c r="BT468" s="4" t="str">
        <f t="shared" si="188"/>
        <v/>
      </c>
      <c r="BU468" s="4" t="str">
        <f t="shared" si="188"/>
        <v/>
      </c>
      <c r="BV468" s="4" t="str">
        <f t="shared" si="188"/>
        <v/>
      </c>
      <c r="BW468" s="4" t="str">
        <f t="shared" si="188"/>
        <v/>
      </c>
      <c r="BX468" s="4" t="str">
        <f t="shared" si="188"/>
        <v/>
      </c>
      <c r="BY468" s="4" t="str">
        <f t="shared" si="188"/>
        <v/>
      </c>
      <c r="BZ468" s="4" t="str">
        <f t="shared" si="188"/>
        <v/>
      </c>
      <c r="CA468" s="4" t="str">
        <f t="shared" si="188"/>
        <v/>
      </c>
      <c r="CB468" s="4" t="str">
        <f t="shared" si="188"/>
        <v/>
      </c>
      <c r="CC468" s="4" t="str">
        <f t="shared" si="188"/>
        <v/>
      </c>
      <c r="CD468" s="4" t="str">
        <f t="shared" si="188"/>
        <v/>
      </c>
      <c r="CE468" s="4" t="str">
        <f t="shared" si="188"/>
        <v/>
      </c>
      <c r="CF468" s="4" t="str">
        <f t="shared" si="188"/>
        <v/>
      </c>
      <c r="CG468" s="4" t="str">
        <f t="shared" si="188"/>
        <v/>
      </c>
      <c r="CH468" s="4" t="str">
        <f t="shared" si="188"/>
        <v/>
      </c>
      <c r="CI468" s="4" t="str">
        <f t="shared" si="188"/>
        <v/>
      </c>
      <c r="CJ468" s="4" t="str">
        <f t="shared" si="188"/>
        <v/>
      </c>
      <c r="CK468" s="4" t="str">
        <f t="shared" si="188"/>
        <v/>
      </c>
      <c r="CL468" s="4" t="str">
        <f t="shared" si="188"/>
        <v/>
      </c>
      <c r="CM468" s="4" t="str">
        <f t="shared" si="188"/>
        <v/>
      </c>
      <c r="CN468" s="4" t="str">
        <f t="shared" si="188"/>
        <v/>
      </c>
      <c r="CO468" s="4" t="str">
        <f t="shared" si="188"/>
        <v/>
      </c>
      <c r="CP468" s="4" t="str">
        <f t="shared" si="188"/>
        <v/>
      </c>
      <c r="CQ468" s="4" t="str">
        <f t="shared" si="188"/>
        <v/>
      </c>
      <c r="CR468" s="4" t="str">
        <f t="shared" si="188"/>
        <v/>
      </c>
      <c r="CS468" s="4" t="str">
        <f t="shared" si="188"/>
        <v/>
      </c>
      <c r="CT468" s="4" t="str">
        <f t="shared" si="188"/>
        <v/>
      </c>
      <c r="CU468" s="4" t="str">
        <f t="shared" si="188"/>
        <v/>
      </c>
      <c r="CV468" s="4" t="str">
        <f t="shared" si="188"/>
        <v/>
      </c>
      <c r="CW468" s="4" t="str">
        <f t="shared" si="188"/>
        <v/>
      </c>
      <c r="CX468" s="4" t="str">
        <f t="shared" si="188"/>
        <v/>
      </c>
      <c r="CY468" s="4" t="str">
        <f t="shared" si="188"/>
        <v/>
      </c>
      <c r="CZ468" s="4" t="str">
        <f t="shared" si="188"/>
        <v/>
      </c>
      <c r="DA468" s="4" t="str">
        <f t="shared" si="188"/>
        <v/>
      </c>
      <c r="DB468" s="4" t="str">
        <f t="shared" si="188"/>
        <v/>
      </c>
      <c r="DC468" s="4" t="str">
        <f t="shared" si="188"/>
        <v/>
      </c>
      <c r="DD468" s="4" t="str">
        <f t="shared" si="188"/>
        <v/>
      </c>
      <c r="DE468" s="4" t="str">
        <f t="shared" si="188"/>
        <v/>
      </c>
      <c r="DF468" s="4" t="str">
        <f t="shared" si="188"/>
        <v/>
      </c>
    </row>
    <row r="469">
      <c r="A469" s="3" t="s">
        <v>470</v>
      </c>
      <c r="B469" s="2">
        <v>462.0</v>
      </c>
      <c r="C469" s="4">
        <f t="shared" si="2"/>
        <v>92</v>
      </c>
      <c r="D469" s="4">
        <f t="shared" si="3"/>
        <v>2</v>
      </c>
      <c r="E469" s="4">
        <f>IFERROR(__xludf.DUMMYFUNCTION("SPLIT(A469,"" "")"),65.0)</f>
        <v>65</v>
      </c>
      <c r="F469" s="4">
        <f>IFERROR(__xludf.DUMMYFUNCTION("""COMPUTED_VALUE"""),46.0)</f>
        <v>46</v>
      </c>
      <c r="G469" s="4">
        <f>IFERROR(__xludf.DUMMYFUNCTION("""COMPUTED_VALUE"""),11.0)</f>
        <v>11</v>
      </c>
      <c r="H469" s="4">
        <f>IFERROR(__xludf.DUMMYFUNCTION("""COMPUTED_VALUE"""),0.0)</f>
        <v>0</v>
      </c>
      <c r="I469" s="4">
        <f>IFERROR(__xludf.DUMMYFUNCTION("""COMPUTED_VALUE"""),94.0)</f>
        <v>94</v>
      </c>
      <c r="K469" s="6"/>
    </row>
    <row r="470">
      <c r="A470" s="3" t="s">
        <v>471</v>
      </c>
      <c r="B470" s="2">
        <v>463.0</v>
      </c>
      <c r="C470" s="4">
        <f t="shared" si="2"/>
        <v>92</v>
      </c>
      <c r="D470" s="4">
        <f t="shared" si="3"/>
        <v>3</v>
      </c>
      <c r="E470" s="4">
        <f>IFERROR(__xludf.DUMMYFUNCTION("SPLIT(A470,"" "")"),68.0)</f>
        <v>68</v>
      </c>
      <c r="F470" s="4">
        <f>IFERROR(__xludf.DUMMYFUNCTION("""COMPUTED_VALUE"""),12.0)</f>
        <v>12</v>
      </c>
      <c r="G470" s="4">
        <f>IFERROR(__xludf.DUMMYFUNCTION("""COMPUTED_VALUE"""),42.0)</f>
        <v>42</v>
      </c>
      <c r="H470" s="4">
        <f>IFERROR(__xludf.DUMMYFUNCTION("""COMPUTED_VALUE"""),4.0)</f>
        <v>4</v>
      </c>
      <c r="I470" s="4">
        <f>IFERROR(__xludf.DUMMYFUNCTION("""COMPUTED_VALUE"""),84.0)</f>
        <v>84</v>
      </c>
    </row>
    <row r="471">
      <c r="A471" s="3" t="s">
        <v>472</v>
      </c>
      <c r="B471" s="2">
        <v>464.0</v>
      </c>
      <c r="C471" s="4">
        <f t="shared" si="2"/>
        <v>92</v>
      </c>
      <c r="D471" s="4">
        <f t="shared" si="3"/>
        <v>4</v>
      </c>
      <c r="E471" s="4">
        <f>IFERROR(__xludf.DUMMYFUNCTION("SPLIT(A471,"" "")"),55.0)</f>
        <v>55</v>
      </c>
      <c r="F471" s="4">
        <f>IFERROR(__xludf.DUMMYFUNCTION("""COMPUTED_VALUE"""),20.0)</f>
        <v>20</v>
      </c>
      <c r="G471" s="4">
        <f>IFERROR(__xludf.DUMMYFUNCTION("""COMPUTED_VALUE"""),86.0)</f>
        <v>86</v>
      </c>
      <c r="H471" s="4">
        <f>IFERROR(__xludf.DUMMYFUNCTION("""COMPUTED_VALUE"""),77.0)</f>
        <v>77</v>
      </c>
      <c r="I471" s="4">
        <f>IFERROR(__xludf.DUMMYFUNCTION("""COMPUTED_VALUE"""),26.0)</f>
        <v>26</v>
      </c>
    </row>
    <row r="472">
      <c r="A472" s="3" t="s">
        <v>473</v>
      </c>
      <c r="B472" s="2">
        <v>465.0</v>
      </c>
      <c r="C472" s="4">
        <f t="shared" si="2"/>
        <v>93</v>
      </c>
      <c r="D472" s="4">
        <f t="shared" si="3"/>
        <v>0</v>
      </c>
      <c r="E472" s="4">
        <f>IFERROR(__xludf.DUMMYFUNCTION("SPLIT(A472,"" "")"),12.0)</f>
        <v>12</v>
      </c>
      <c r="F472" s="4">
        <f>IFERROR(__xludf.DUMMYFUNCTION("""COMPUTED_VALUE"""),65.0)</f>
        <v>65</v>
      </c>
      <c r="G472" s="4">
        <f>IFERROR(__xludf.DUMMYFUNCTION("""COMPUTED_VALUE"""),79.0)</f>
        <v>79</v>
      </c>
      <c r="H472" s="4">
        <f>IFERROR(__xludf.DUMMYFUNCTION("""COMPUTED_VALUE"""),59.0)</f>
        <v>59</v>
      </c>
      <c r="I472" s="4">
        <f>IFERROR(__xludf.DUMMYFUNCTION("""COMPUTED_VALUE"""),43.0)</f>
        <v>43</v>
      </c>
      <c r="K472" s="5" t="b">
        <f>BINGO(E472:I476,$K$6)</f>
        <v>0</v>
      </c>
      <c r="L472" s="5" t="b">
        <f t="shared" ref="L472:DF472" si="189">OR(K472, BINGO($E472:$I476,$K$6:L$6))</f>
        <v>0</v>
      </c>
      <c r="M472" s="5" t="b">
        <f t="shared" si="189"/>
        <v>0</v>
      </c>
      <c r="N472" s="5" t="b">
        <f t="shared" si="189"/>
        <v>0</v>
      </c>
      <c r="O472" s="5" t="b">
        <f t="shared" si="189"/>
        <v>0</v>
      </c>
      <c r="P472" s="5" t="b">
        <f t="shared" si="189"/>
        <v>0</v>
      </c>
      <c r="Q472" s="5" t="b">
        <f t="shared" si="189"/>
        <v>0</v>
      </c>
      <c r="R472" s="5" t="b">
        <f t="shared" si="189"/>
        <v>0</v>
      </c>
      <c r="S472" s="5" t="b">
        <f t="shared" si="189"/>
        <v>0</v>
      </c>
      <c r="T472" s="5" t="b">
        <f t="shared" si="189"/>
        <v>0</v>
      </c>
      <c r="U472" s="5" t="b">
        <f t="shared" si="189"/>
        <v>0</v>
      </c>
      <c r="V472" s="5" t="b">
        <f t="shared" si="189"/>
        <v>0</v>
      </c>
      <c r="W472" s="5" t="b">
        <f t="shared" si="189"/>
        <v>0</v>
      </c>
      <c r="X472" s="5" t="b">
        <f t="shared" si="189"/>
        <v>0</v>
      </c>
      <c r="Y472" s="5" t="b">
        <f t="shared" si="189"/>
        <v>0</v>
      </c>
      <c r="Z472" s="5" t="b">
        <f t="shared" si="189"/>
        <v>0</v>
      </c>
      <c r="AA472" s="5" t="b">
        <f t="shared" si="189"/>
        <v>0</v>
      </c>
      <c r="AB472" s="5" t="b">
        <f t="shared" si="189"/>
        <v>0</v>
      </c>
      <c r="AC472" s="5" t="b">
        <f t="shared" si="189"/>
        <v>0</v>
      </c>
      <c r="AD472" s="5" t="b">
        <f t="shared" si="189"/>
        <v>0</v>
      </c>
      <c r="AE472" s="5" t="b">
        <f t="shared" si="189"/>
        <v>0</v>
      </c>
      <c r="AF472" s="5" t="b">
        <f t="shared" si="189"/>
        <v>0</v>
      </c>
      <c r="AG472" s="5" t="b">
        <f t="shared" si="189"/>
        <v>0</v>
      </c>
      <c r="AH472" s="5" t="b">
        <f t="shared" si="189"/>
        <v>0</v>
      </c>
      <c r="AI472" s="5" t="b">
        <f t="shared" si="189"/>
        <v>0</v>
      </c>
      <c r="AJ472" s="5" t="b">
        <f t="shared" si="189"/>
        <v>0</v>
      </c>
      <c r="AK472" s="5" t="b">
        <f t="shared" si="189"/>
        <v>0</v>
      </c>
      <c r="AL472" s="5" t="b">
        <f t="shared" si="189"/>
        <v>0</v>
      </c>
      <c r="AM472" s="5" t="b">
        <f t="shared" si="189"/>
        <v>0</v>
      </c>
      <c r="AN472" s="5" t="b">
        <f t="shared" si="189"/>
        <v>0</v>
      </c>
      <c r="AO472" s="5" t="b">
        <f t="shared" si="189"/>
        <v>0</v>
      </c>
      <c r="AP472" s="5" t="b">
        <f t="shared" si="189"/>
        <v>0</v>
      </c>
      <c r="AQ472" s="5" t="b">
        <f t="shared" si="189"/>
        <v>0</v>
      </c>
      <c r="AR472" s="5" t="b">
        <f t="shared" si="189"/>
        <v>0</v>
      </c>
      <c r="AS472" s="5" t="b">
        <f t="shared" si="189"/>
        <v>0</v>
      </c>
      <c r="AT472" s="5" t="b">
        <f t="shared" si="189"/>
        <v>0</v>
      </c>
      <c r="AU472" s="5" t="b">
        <f t="shared" si="189"/>
        <v>0</v>
      </c>
      <c r="AV472" s="5" t="b">
        <f t="shared" si="189"/>
        <v>0</v>
      </c>
      <c r="AW472" s="5" t="b">
        <f t="shared" si="189"/>
        <v>0</v>
      </c>
      <c r="AX472" s="5" t="b">
        <f t="shared" si="189"/>
        <v>0</v>
      </c>
      <c r="AY472" s="5" t="b">
        <f t="shared" si="189"/>
        <v>0</v>
      </c>
      <c r="AZ472" s="5" t="b">
        <f t="shared" si="189"/>
        <v>0</v>
      </c>
      <c r="BA472" s="5" t="b">
        <f t="shared" si="189"/>
        <v>0</v>
      </c>
      <c r="BB472" s="5" t="b">
        <f t="shared" si="189"/>
        <v>0</v>
      </c>
      <c r="BC472" s="5" t="b">
        <f t="shared" si="189"/>
        <v>0</v>
      </c>
      <c r="BD472" s="5" t="b">
        <f t="shared" si="189"/>
        <v>0</v>
      </c>
      <c r="BE472" s="5" t="b">
        <f t="shared" si="189"/>
        <v>0</v>
      </c>
      <c r="BF472" s="5" t="b">
        <f t="shared" si="189"/>
        <v>0</v>
      </c>
      <c r="BG472" s="5" t="b">
        <f t="shared" si="189"/>
        <v>0</v>
      </c>
      <c r="BH472" s="5" t="b">
        <f t="shared" si="189"/>
        <v>0</v>
      </c>
      <c r="BI472" s="5" t="b">
        <f t="shared" si="189"/>
        <v>0</v>
      </c>
      <c r="BJ472" s="5" t="b">
        <f t="shared" si="189"/>
        <v>0</v>
      </c>
      <c r="BK472" s="5" t="b">
        <f t="shared" si="189"/>
        <v>0</v>
      </c>
      <c r="BL472" s="5" t="b">
        <f t="shared" si="189"/>
        <v>0</v>
      </c>
      <c r="BM472" s="5" t="b">
        <f t="shared" si="189"/>
        <v>0</v>
      </c>
      <c r="BN472" s="5" t="b">
        <f t="shared" si="189"/>
        <v>0</v>
      </c>
      <c r="BO472" s="5" t="b">
        <f t="shared" si="189"/>
        <v>0</v>
      </c>
      <c r="BP472" s="5" t="b">
        <f t="shared" si="189"/>
        <v>0</v>
      </c>
      <c r="BQ472" s="5" t="b">
        <f t="shared" si="189"/>
        <v>0</v>
      </c>
      <c r="BR472" s="5" t="b">
        <f t="shared" si="189"/>
        <v>0</v>
      </c>
      <c r="BS472" s="5" t="b">
        <f t="shared" si="189"/>
        <v>0</v>
      </c>
      <c r="BT472" s="5" t="b">
        <f t="shared" si="189"/>
        <v>0</v>
      </c>
      <c r="BU472" s="5" t="b">
        <f t="shared" si="189"/>
        <v>0</v>
      </c>
      <c r="BV472" s="5" t="b">
        <f t="shared" si="189"/>
        <v>0</v>
      </c>
      <c r="BW472" s="5" t="b">
        <f t="shared" si="189"/>
        <v>0</v>
      </c>
      <c r="BX472" s="5" t="b">
        <f t="shared" si="189"/>
        <v>0</v>
      </c>
      <c r="BY472" s="5" t="b">
        <f t="shared" si="189"/>
        <v>0</v>
      </c>
      <c r="BZ472" s="5" t="b">
        <f t="shared" si="189"/>
        <v>0</v>
      </c>
      <c r="CA472" s="5" t="b">
        <f t="shared" si="189"/>
        <v>0</v>
      </c>
      <c r="CB472" s="5" t="b">
        <f t="shared" si="189"/>
        <v>0</v>
      </c>
      <c r="CC472" s="5" t="b">
        <f t="shared" si="189"/>
        <v>0</v>
      </c>
      <c r="CD472" s="5" t="b">
        <f t="shared" si="189"/>
        <v>0</v>
      </c>
      <c r="CE472" s="5" t="b">
        <f t="shared" si="189"/>
        <v>1</v>
      </c>
      <c r="CF472" s="5" t="b">
        <f t="shared" si="189"/>
        <v>1</v>
      </c>
      <c r="CG472" s="5" t="b">
        <f t="shared" si="189"/>
        <v>1</v>
      </c>
      <c r="CH472" s="5" t="b">
        <f t="shared" si="189"/>
        <v>1</v>
      </c>
      <c r="CI472" s="5" t="b">
        <f t="shared" si="189"/>
        <v>1</v>
      </c>
      <c r="CJ472" s="5" t="b">
        <f t="shared" si="189"/>
        <v>1</v>
      </c>
      <c r="CK472" s="5" t="b">
        <f t="shared" si="189"/>
        <v>1</v>
      </c>
      <c r="CL472" s="5" t="b">
        <f t="shared" si="189"/>
        <v>1</v>
      </c>
      <c r="CM472" s="5" t="b">
        <f t="shared" si="189"/>
        <v>1</v>
      </c>
      <c r="CN472" s="5" t="b">
        <f t="shared" si="189"/>
        <v>1</v>
      </c>
      <c r="CO472" s="5" t="b">
        <f t="shared" si="189"/>
        <v>1</v>
      </c>
      <c r="CP472" s="5" t="b">
        <f t="shared" si="189"/>
        <v>1</v>
      </c>
      <c r="CQ472" s="5" t="b">
        <f t="shared" si="189"/>
        <v>1</v>
      </c>
      <c r="CR472" s="5" t="b">
        <f t="shared" si="189"/>
        <v>1</v>
      </c>
      <c r="CS472" s="5" t="b">
        <f t="shared" si="189"/>
        <v>1</v>
      </c>
      <c r="CT472" s="5" t="b">
        <f t="shared" si="189"/>
        <v>1</v>
      </c>
      <c r="CU472" s="5" t="b">
        <f t="shared" si="189"/>
        <v>1</v>
      </c>
      <c r="CV472" s="5" t="b">
        <f t="shared" si="189"/>
        <v>1</v>
      </c>
      <c r="CW472" s="5" t="b">
        <f t="shared" si="189"/>
        <v>1</v>
      </c>
      <c r="CX472" s="5" t="b">
        <f t="shared" si="189"/>
        <v>1</v>
      </c>
      <c r="CY472" s="5" t="b">
        <f t="shared" si="189"/>
        <v>1</v>
      </c>
      <c r="CZ472" s="5" t="b">
        <f t="shared" si="189"/>
        <v>1</v>
      </c>
      <c r="DA472" s="5" t="b">
        <f t="shared" si="189"/>
        <v>1</v>
      </c>
      <c r="DB472" s="5" t="b">
        <f t="shared" si="189"/>
        <v>1</v>
      </c>
      <c r="DC472" s="5" t="b">
        <f t="shared" si="189"/>
        <v>1</v>
      </c>
      <c r="DD472" s="5" t="b">
        <f t="shared" si="189"/>
        <v>1</v>
      </c>
      <c r="DE472" s="5" t="b">
        <f t="shared" si="189"/>
        <v>1</v>
      </c>
      <c r="DF472" s="5" t="b">
        <f t="shared" si="189"/>
        <v>1</v>
      </c>
    </row>
    <row r="473">
      <c r="A473" s="3" t="s">
        <v>474</v>
      </c>
      <c r="B473" s="2">
        <v>466.0</v>
      </c>
      <c r="C473" s="4">
        <f t="shared" si="2"/>
        <v>93</v>
      </c>
      <c r="D473" s="4">
        <f t="shared" si="3"/>
        <v>1</v>
      </c>
      <c r="E473" s="4">
        <f>IFERROR(__xludf.DUMMYFUNCTION("SPLIT(A473,"" "")"),93.0)</f>
        <v>93</v>
      </c>
      <c r="F473" s="4">
        <f>IFERROR(__xludf.DUMMYFUNCTION("""COMPUTED_VALUE"""),6.0)</f>
        <v>6</v>
      </c>
      <c r="G473" s="4">
        <f>IFERROR(__xludf.DUMMYFUNCTION("""COMPUTED_VALUE"""),68.0)</f>
        <v>68</v>
      </c>
      <c r="H473" s="4">
        <f>IFERROR(__xludf.DUMMYFUNCTION("""COMPUTED_VALUE"""),1.0)</f>
        <v>1</v>
      </c>
      <c r="I473" s="4">
        <f>IFERROR(__xludf.DUMMYFUNCTION("""COMPUTED_VALUE"""),29.0)</f>
        <v>29</v>
      </c>
      <c r="K473" s="4" t="str">
        <f>IF(K472,SUMOFUNMARKED(E472:I476,$K$6)*LASTCALLED($K$6),)</f>
        <v/>
      </c>
      <c r="L473" s="4" t="str">
        <f t="shared" ref="L473:DF473" si="190">IF(AND(L472,NOT(K472)),SUMOFUNMARKED($E472:$I476,$K$6:L$6)*LASTCALLED($K$6:L$6),)</f>
        <v/>
      </c>
      <c r="M473" s="4" t="str">
        <f t="shared" si="190"/>
        <v/>
      </c>
      <c r="N473" s="4" t="str">
        <f t="shared" si="190"/>
        <v/>
      </c>
      <c r="O473" s="4" t="str">
        <f t="shared" si="190"/>
        <v/>
      </c>
      <c r="P473" s="4" t="str">
        <f t="shared" si="190"/>
        <v/>
      </c>
      <c r="Q473" s="4" t="str">
        <f t="shared" si="190"/>
        <v/>
      </c>
      <c r="R473" s="4" t="str">
        <f t="shared" si="190"/>
        <v/>
      </c>
      <c r="S473" s="4" t="str">
        <f t="shared" si="190"/>
        <v/>
      </c>
      <c r="T473" s="4" t="str">
        <f t="shared" si="190"/>
        <v/>
      </c>
      <c r="U473" s="4" t="str">
        <f t="shared" si="190"/>
        <v/>
      </c>
      <c r="V473" s="4" t="str">
        <f t="shared" si="190"/>
        <v/>
      </c>
      <c r="W473" s="4" t="str">
        <f t="shared" si="190"/>
        <v/>
      </c>
      <c r="X473" s="4" t="str">
        <f t="shared" si="190"/>
        <v/>
      </c>
      <c r="Y473" s="4" t="str">
        <f t="shared" si="190"/>
        <v/>
      </c>
      <c r="Z473" s="4" t="str">
        <f t="shared" si="190"/>
        <v/>
      </c>
      <c r="AA473" s="4" t="str">
        <f t="shared" si="190"/>
        <v/>
      </c>
      <c r="AB473" s="4" t="str">
        <f t="shared" si="190"/>
        <v/>
      </c>
      <c r="AC473" s="4" t="str">
        <f t="shared" si="190"/>
        <v/>
      </c>
      <c r="AD473" s="4" t="str">
        <f t="shared" si="190"/>
        <v/>
      </c>
      <c r="AE473" s="4" t="str">
        <f t="shared" si="190"/>
        <v/>
      </c>
      <c r="AF473" s="4" t="str">
        <f t="shared" si="190"/>
        <v/>
      </c>
      <c r="AG473" s="4" t="str">
        <f t="shared" si="190"/>
        <v/>
      </c>
      <c r="AH473" s="4" t="str">
        <f t="shared" si="190"/>
        <v/>
      </c>
      <c r="AI473" s="4" t="str">
        <f t="shared" si="190"/>
        <v/>
      </c>
      <c r="AJ473" s="4" t="str">
        <f t="shared" si="190"/>
        <v/>
      </c>
      <c r="AK473" s="4" t="str">
        <f t="shared" si="190"/>
        <v/>
      </c>
      <c r="AL473" s="4" t="str">
        <f t="shared" si="190"/>
        <v/>
      </c>
      <c r="AM473" s="4" t="str">
        <f t="shared" si="190"/>
        <v/>
      </c>
      <c r="AN473" s="4" t="str">
        <f t="shared" si="190"/>
        <v/>
      </c>
      <c r="AO473" s="4" t="str">
        <f t="shared" si="190"/>
        <v/>
      </c>
      <c r="AP473" s="4" t="str">
        <f t="shared" si="190"/>
        <v/>
      </c>
      <c r="AQ473" s="4" t="str">
        <f t="shared" si="190"/>
        <v/>
      </c>
      <c r="AR473" s="4" t="str">
        <f t="shared" si="190"/>
        <v/>
      </c>
      <c r="AS473" s="4" t="str">
        <f t="shared" si="190"/>
        <v/>
      </c>
      <c r="AT473" s="4" t="str">
        <f t="shared" si="190"/>
        <v/>
      </c>
      <c r="AU473" s="4" t="str">
        <f t="shared" si="190"/>
        <v/>
      </c>
      <c r="AV473" s="4" t="str">
        <f t="shared" si="190"/>
        <v/>
      </c>
      <c r="AW473" s="4" t="str">
        <f t="shared" si="190"/>
        <v/>
      </c>
      <c r="AX473" s="4" t="str">
        <f t="shared" si="190"/>
        <v/>
      </c>
      <c r="AY473" s="4" t="str">
        <f t="shared" si="190"/>
        <v/>
      </c>
      <c r="AZ473" s="4" t="str">
        <f t="shared" si="190"/>
        <v/>
      </c>
      <c r="BA473" s="4" t="str">
        <f t="shared" si="190"/>
        <v/>
      </c>
      <c r="BB473" s="4" t="str">
        <f t="shared" si="190"/>
        <v/>
      </c>
      <c r="BC473" s="4" t="str">
        <f t="shared" si="190"/>
        <v/>
      </c>
      <c r="BD473" s="4" t="str">
        <f t="shared" si="190"/>
        <v/>
      </c>
      <c r="BE473" s="4" t="str">
        <f t="shared" si="190"/>
        <v/>
      </c>
      <c r="BF473" s="4" t="str">
        <f t="shared" si="190"/>
        <v/>
      </c>
      <c r="BG473" s="4" t="str">
        <f t="shared" si="190"/>
        <v/>
      </c>
      <c r="BH473" s="4" t="str">
        <f t="shared" si="190"/>
        <v/>
      </c>
      <c r="BI473" s="4" t="str">
        <f t="shared" si="190"/>
        <v/>
      </c>
      <c r="BJ473" s="4" t="str">
        <f t="shared" si="190"/>
        <v/>
      </c>
      <c r="BK473" s="4" t="str">
        <f t="shared" si="190"/>
        <v/>
      </c>
      <c r="BL473" s="4" t="str">
        <f t="shared" si="190"/>
        <v/>
      </c>
      <c r="BM473" s="4" t="str">
        <f t="shared" si="190"/>
        <v/>
      </c>
      <c r="BN473" s="4" t="str">
        <f t="shared" si="190"/>
        <v/>
      </c>
      <c r="BO473" s="4" t="str">
        <f t="shared" si="190"/>
        <v/>
      </c>
      <c r="BP473" s="4" t="str">
        <f t="shared" si="190"/>
        <v/>
      </c>
      <c r="BQ473" s="4" t="str">
        <f t="shared" si="190"/>
        <v/>
      </c>
      <c r="BR473" s="4" t="str">
        <f t="shared" si="190"/>
        <v/>
      </c>
      <c r="BS473" s="4" t="str">
        <f t="shared" si="190"/>
        <v/>
      </c>
      <c r="BT473" s="4" t="str">
        <f t="shared" si="190"/>
        <v/>
      </c>
      <c r="BU473" s="4" t="str">
        <f t="shared" si="190"/>
        <v/>
      </c>
      <c r="BV473" s="4" t="str">
        <f t="shared" si="190"/>
        <v/>
      </c>
      <c r="BW473" s="4" t="str">
        <f t="shared" si="190"/>
        <v/>
      </c>
      <c r="BX473" s="4" t="str">
        <f t="shared" si="190"/>
        <v/>
      </c>
      <c r="BY473" s="4" t="str">
        <f t="shared" si="190"/>
        <v/>
      </c>
      <c r="BZ473" s="4" t="str">
        <f t="shared" si="190"/>
        <v/>
      </c>
      <c r="CA473" s="4" t="str">
        <f t="shared" si="190"/>
        <v/>
      </c>
      <c r="CB473" s="4" t="str">
        <f t="shared" si="190"/>
        <v/>
      </c>
      <c r="CC473" s="4" t="str">
        <f t="shared" si="190"/>
        <v/>
      </c>
      <c r="CD473" s="4" t="str">
        <f t="shared" si="190"/>
        <v/>
      </c>
      <c r="CE473" s="4">
        <f t="shared" si="190"/>
        <v>4686</v>
      </c>
      <c r="CF473" s="4" t="str">
        <f t="shared" si="190"/>
        <v/>
      </c>
      <c r="CG473" s="4" t="str">
        <f t="shared" si="190"/>
        <v/>
      </c>
      <c r="CH473" s="4" t="str">
        <f t="shared" si="190"/>
        <v/>
      </c>
      <c r="CI473" s="4" t="str">
        <f t="shared" si="190"/>
        <v/>
      </c>
      <c r="CJ473" s="4" t="str">
        <f t="shared" si="190"/>
        <v/>
      </c>
      <c r="CK473" s="4" t="str">
        <f t="shared" si="190"/>
        <v/>
      </c>
      <c r="CL473" s="4" t="str">
        <f t="shared" si="190"/>
        <v/>
      </c>
      <c r="CM473" s="4" t="str">
        <f t="shared" si="190"/>
        <v/>
      </c>
      <c r="CN473" s="4" t="str">
        <f t="shared" si="190"/>
        <v/>
      </c>
      <c r="CO473" s="4" t="str">
        <f t="shared" si="190"/>
        <v/>
      </c>
      <c r="CP473" s="4" t="str">
        <f t="shared" si="190"/>
        <v/>
      </c>
      <c r="CQ473" s="4" t="str">
        <f t="shared" si="190"/>
        <v/>
      </c>
      <c r="CR473" s="4" t="str">
        <f t="shared" si="190"/>
        <v/>
      </c>
      <c r="CS473" s="4" t="str">
        <f t="shared" si="190"/>
        <v/>
      </c>
      <c r="CT473" s="4" t="str">
        <f t="shared" si="190"/>
        <v/>
      </c>
      <c r="CU473" s="4" t="str">
        <f t="shared" si="190"/>
        <v/>
      </c>
      <c r="CV473" s="4" t="str">
        <f t="shared" si="190"/>
        <v/>
      </c>
      <c r="CW473" s="4" t="str">
        <f t="shared" si="190"/>
        <v/>
      </c>
      <c r="CX473" s="4" t="str">
        <f t="shared" si="190"/>
        <v/>
      </c>
      <c r="CY473" s="4" t="str">
        <f t="shared" si="190"/>
        <v/>
      </c>
      <c r="CZ473" s="4" t="str">
        <f t="shared" si="190"/>
        <v/>
      </c>
      <c r="DA473" s="4" t="str">
        <f t="shared" si="190"/>
        <v/>
      </c>
      <c r="DB473" s="4" t="str">
        <f t="shared" si="190"/>
        <v/>
      </c>
      <c r="DC473" s="4" t="str">
        <f t="shared" si="190"/>
        <v/>
      </c>
      <c r="DD473" s="4" t="str">
        <f t="shared" si="190"/>
        <v/>
      </c>
      <c r="DE473" s="4" t="str">
        <f t="shared" si="190"/>
        <v/>
      </c>
      <c r="DF473" s="4" t="str">
        <f t="shared" si="190"/>
        <v/>
      </c>
    </row>
    <row r="474">
      <c r="A474" s="3" t="s">
        <v>475</v>
      </c>
      <c r="B474" s="2">
        <v>467.0</v>
      </c>
      <c r="C474" s="4">
        <f t="shared" si="2"/>
        <v>93</v>
      </c>
      <c r="D474" s="4">
        <f t="shared" si="3"/>
        <v>2</v>
      </c>
      <c r="E474" s="4">
        <f>IFERROR(__xludf.DUMMYFUNCTION("SPLIT(A474,"" "")"),17.0)</f>
        <v>17</v>
      </c>
      <c r="F474" s="4">
        <f>IFERROR(__xludf.DUMMYFUNCTION("""COMPUTED_VALUE"""),48.0)</f>
        <v>48</v>
      </c>
      <c r="G474" s="4">
        <f>IFERROR(__xludf.DUMMYFUNCTION("""COMPUTED_VALUE"""),45.0)</f>
        <v>45</v>
      </c>
      <c r="H474" s="4">
        <f>IFERROR(__xludf.DUMMYFUNCTION("""COMPUTED_VALUE"""),26.0)</f>
        <v>26</v>
      </c>
      <c r="I474" s="4">
        <f>IFERROR(__xludf.DUMMYFUNCTION("""COMPUTED_VALUE"""),80.0)</f>
        <v>80</v>
      </c>
      <c r="K474" s="6"/>
    </row>
    <row r="475">
      <c r="A475" s="3" t="s">
        <v>476</v>
      </c>
      <c r="B475" s="2">
        <v>468.0</v>
      </c>
      <c r="C475" s="4">
        <f t="shared" si="2"/>
        <v>93</v>
      </c>
      <c r="D475" s="4">
        <f t="shared" si="3"/>
        <v>3</v>
      </c>
      <c r="E475" s="4">
        <f>IFERROR(__xludf.DUMMYFUNCTION("SPLIT(A475,"" "")"),37.0)</f>
        <v>37</v>
      </c>
      <c r="F475" s="4">
        <f>IFERROR(__xludf.DUMMYFUNCTION("""COMPUTED_VALUE"""),22.0)</f>
        <v>22</v>
      </c>
      <c r="G475" s="4">
        <f>IFERROR(__xludf.DUMMYFUNCTION("""COMPUTED_VALUE"""),5.0)</f>
        <v>5</v>
      </c>
      <c r="H475" s="4">
        <f>IFERROR(__xludf.DUMMYFUNCTION("""COMPUTED_VALUE"""),66.0)</f>
        <v>66</v>
      </c>
      <c r="I475" s="4">
        <f>IFERROR(__xludf.DUMMYFUNCTION("""COMPUTED_VALUE"""),47.0)</f>
        <v>47</v>
      </c>
    </row>
    <row r="476">
      <c r="A476" s="3" t="s">
        <v>477</v>
      </c>
      <c r="B476" s="2">
        <v>469.0</v>
      </c>
      <c r="C476" s="4">
        <f t="shared" si="2"/>
        <v>93</v>
      </c>
      <c r="D476" s="4">
        <f t="shared" si="3"/>
        <v>4</v>
      </c>
      <c r="E476" s="4">
        <f>IFERROR(__xludf.DUMMYFUNCTION("SPLIT(A476,"" "")"),71.0)</f>
        <v>71</v>
      </c>
      <c r="F476" s="4">
        <f>IFERROR(__xludf.DUMMYFUNCTION("""COMPUTED_VALUE"""),11.0)</f>
        <v>11</v>
      </c>
      <c r="G476" s="4">
        <f>IFERROR(__xludf.DUMMYFUNCTION("""COMPUTED_VALUE"""),41.0)</f>
        <v>41</v>
      </c>
      <c r="H476" s="4">
        <f>IFERROR(__xludf.DUMMYFUNCTION("""COMPUTED_VALUE"""),18.0)</f>
        <v>18</v>
      </c>
      <c r="I476" s="4">
        <f>IFERROR(__xludf.DUMMYFUNCTION("""COMPUTED_VALUE"""),64.0)</f>
        <v>64</v>
      </c>
    </row>
    <row r="477">
      <c r="A477" s="3" t="s">
        <v>478</v>
      </c>
      <c r="B477" s="2">
        <v>470.0</v>
      </c>
      <c r="C477" s="4">
        <f t="shared" si="2"/>
        <v>94</v>
      </c>
      <c r="D477" s="4">
        <f t="shared" si="3"/>
        <v>0</v>
      </c>
      <c r="E477" s="4">
        <f>IFERROR(__xludf.DUMMYFUNCTION("SPLIT(A477,"" "")"),5.0)</f>
        <v>5</v>
      </c>
      <c r="F477" s="4">
        <f>IFERROR(__xludf.DUMMYFUNCTION("""COMPUTED_VALUE"""),45.0)</f>
        <v>45</v>
      </c>
      <c r="G477" s="4">
        <f>IFERROR(__xludf.DUMMYFUNCTION("""COMPUTED_VALUE"""),54.0)</f>
        <v>54</v>
      </c>
      <c r="H477" s="4">
        <f>IFERROR(__xludf.DUMMYFUNCTION("""COMPUTED_VALUE"""),82.0)</f>
        <v>82</v>
      </c>
      <c r="I477" s="4">
        <f>IFERROR(__xludf.DUMMYFUNCTION("""COMPUTED_VALUE"""),64.0)</f>
        <v>64</v>
      </c>
      <c r="K477" s="5" t="b">
        <f>BINGO(E477:I481,$K$6)</f>
        <v>0</v>
      </c>
      <c r="L477" s="5" t="b">
        <f t="shared" ref="L477:DF477" si="191">OR(K477, BINGO($E477:$I481,$K$6:L$6))</f>
        <v>0</v>
      </c>
      <c r="M477" s="5" t="b">
        <f t="shared" si="191"/>
        <v>0</v>
      </c>
      <c r="N477" s="5" t="b">
        <f t="shared" si="191"/>
        <v>0</v>
      </c>
      <c r="O477" s="5" t="b">
        <f t="shared" si="191"/>
        <v>0</v>
      </c>
      <c r="P477" s="5" t="b">
        <f t="shared" si="191"/>
        <v>0</v>
      </c>
      <c r="Q477" s="5" t="b">
        <f t="shared" si="191"/>
        <v>0</v>
      </c>
      <c r="R477" s="5" t="b">
        <f t="shared" si="191"/>
        <v>0</v>
      </c>
      <c r="S477" s="5" t="b">
        <f t="shared" si="191"/>
        <v>0</v>
      </c>
      <c r="T477" s="5" t="b">
        <f t="shared" si="191"/>
        <v>0</v>
      </c>
      <c r="U477" s="5" t="b">
        <f t="shared" si="191"/>
        <v>0</v>
      </c>
      <c r="V477" s="5" t="b">
        <f t="shared" si="191"/>
        <v>0</v>
      </c>
      <c r="W477" s="5" t="b">
        <f t="shared" si="191"/>
        <v>0</v>
      </c>
      <c r="X477" s="5" t="b">
        <f t="shared" si="191"/>
        <v>0</v>
      </c>
      <c r="Y477" s="5" t="b">
        <f t="shared" si="191"/>
        <v>0</v>
      </c>
      <c r="Z477" s="5" t="b">
        <f t="shared" si="191"/>
        <v>0</v>
      </c>
      <c r="AA477" s="5" t="b">
        <f t="shared" si="191"/>
        <v>0</v>
      </c>
      <c r="AB477" s="5" t="b">
        <f t="shared" si="191"/>
        <v>0</v>
      </c>
      <c r="AC477" s="5" t="b">
        <f t="shared" si="191"/>
        <v>0</v>
      </c>
      <c r="AD477" s="5" t="b">
        <f t="shared" si="191"/>
        <v>0</v>
      </c>
      <c r="AE477" s="5" t="b">
        <f t="shared" si="191"/>
        <v>0</v>
      </c>
      <c r="AF477" s="5" t="b">
        <f t="shared" si="191"/>
        <v>0</v>
      </c>
      <c r="AG477" s="5" t="b">
        <f t="shared" si="191"/>
        <v>0</v>
      </c>
      <c r="AH477" s="5" t="b">
        <f t="shared" si="191"/>
        <v>0</v>
      </c>
      <c r="AI477" s="5" t="b">
        <f t="shared" si="191"/>
        <v>0</v>
      </c>
      <c r="AJ477" s="5" t="b">
        <f t="shared" si="191"/>
        <v>0</v>
      </c>
      <c r="AK477" s="5" t="b">
        <f t="shared" si="191"/>
        <v>0</v>
      </c>
      <c r="AL477" s="5" t="b">
        <f t="shared" si="191"/>
        <v>0</v>
      </c>
      <c r="AM477" s="5" t="b">
        <f t="shared" si="191"/>
        <v>0</v>
      </c>
      <c r="AN477" s="5" t="b">
        <f t="shared" si="191"/>
        <v>0</v>
      </c>
      <c r="AO477" s="5" t="b">
        <f t="shared" si="191"/>
        <v>1</v>
      </c>
      <c r="AP477" s="5" t="b">
        <f t="shared" si="191"/>
        <v>1</v>
      </c>
      <c r="AQ477" s="5" t="b">
        <f t="shared" si="191"/>
        <v>1</v>
      </c>
      <c r="AR477" s="5" t="b">
        <f t="shared" si="191"/>
        <v>1</v>
      </c>
      <c r="AS477" s="5" t="b">
        <f t="shared" si="191"/>
        <v>1</v>
      </c>
      <c r="AT477" s="5" t="b">
        <f t="shared" si="191"/>
        <v>1</v>
      </c>
      <c r="AU477" s="5" t="b">
        <f t="shared" si="191"/>
        <v>1</v>
      </c>
      <c r="AV477" s="5" t="b">
        <f t="shared" si="191"/>
        <v>1</v>
      </c>
      <c r="AW477" s="5" t="b">
        <f t="shared" si="191"/>
        <v>1</v>
      </c>
      <c r="AX477" s="5" t="b">
        <f t="shared" si="191"/>
        <v>1</v>
      </c>
      <c r="AY477" s="5" t="b">
        <f t="shared" si="191"/>
        <v>1</v>
      </c>
      <c r="AZ477" s="5" t="b">
        <f t="shared" si="191"/>
        <v>1</v>
      </c>
      <c r="BA477" s="5" t="b">
        <f t="shared" si="191"/>
        <v>1</v>
      </c>
      <c r="BB477" s="5" t="b">
        <f t="shared" si="191"/>
        <v>1</v>
      </c>
      <c r="BC477" s="5" t="b">
        <f t="shared" si="191"/>
        <v>1</v>
      </c>
      <c r="BD477" s="5" t="b">
        <f t="shared" si="191"/>
        <v>1</v>
      </c>
      <c r="BE477" s="5" t="b">
        <f t="shared" si="191"/>
        <v>1</v>
      </c>
      <c r="BF477" s="5" t="b">
        <f t="shared" si="191"/>
        <v>1</v>
      </c>
      <c r="BG477" s="5" t="b">
        <f t="shared" si="191"/>
        <v>1</v>
      </c>
      <c r="BH477" s="5" t="b">
        <f t="shared" si="191"/>
        <v>1</v>
      </c>
      <c r="BI477" s="5" t="b">
        <f t="shared" si="191"/>
        <v>1</v>
      </c>
      <c r="BJ477" s="5" t="b">
        <f t="shared" si="191"/>
        <v>1</v>
      </c>
      <c r="BK477" s="5" t="b">
        <f t="shared" si="191"/>
        <v>1</v>
      </c>
      <c r="BL477" s="5" t="b">
        <f t="shared" si="191"/>
        <v>1</v>
      </c>
      <c r="BM477" s="5" t="b">
        <f t="shared" si="191"/>
        <v>1</v>
      </c>
      <c r="BN477" s="5" t="b">
        <f t="shared" si="191"/>
        <v>1</v>
      </c>
      <c r="BO477" s="5" t="b">
        <f t="shared" si="191"/>
        <v>1</v>
      </c>
      <c r="BP477" s="5" t="b">
        <f t="shared" si="191"/>
        <v>1</v>
      </c>
      <c r="BQ477" s="5" t="b">
        <f t="shared" si="191"/>
        <v>1</v>
      </c>
      <c r="BR477" s="5" t="b">
        <f t="shared" si="191"/>
        <v>1</v>
      </c>
      <c r="BS477" s="5" t="b">
        <f t="shared" si="191"/>
        <v>1</v>
      </c>
      <c r="BT477" s="5" t="b">
        <f t="shared" si="191"/>
        <v>1</v>
      </c>
      <c r="BU477" s="5" t="b">
        <f t="shared" si="191"/>
        <v>1</v>
      </c>
      <c r="BV477" s="5" t="b">
        <f t="shared" si="191"/>
        <v>1</v>
      </c>
      <c r="BW477" s="5" t="b">
        <f t="shared" si="191"/>
        <v>1</v>
      </c>
      <c r="BX477" s="5" t="b">
        <f t="shared" si="191"/>
        <v>1</v>
      </c>
      <c r="BY477" s="5" t="b">
        <f t="shared" si="191"/>
        <v>1</v>
      </c>
      <c r="BZ477" s="5" t="b">
        <f t="shared" si="191"/>
        <v>1</v>
      </c>
      <c r="CA477" s="5" t="b">
        <f t="shared" si="191"/>
        <v>1</v>
      </c>
      <c r="CB477" s="5" t="b">
        <f t="shared" si="191"/>
        <v>1</v>
      </c>
      <c r="CC477" s="5" t="b">
        <f t="shared" si="191"/>
        <v>1</v>
      </c>
      <c r="CD477" s="5" t="b">
        <f t="shared" si="191"/>
        <v>1</v>
      </c>
      <c r="CE477" s="5" t="b">
        <f t="shared" si="191"/>
        <v>1</v>
      </c>
      <c r="CF477" s="5" t="b">
        <f t="shared" si="191"/>
        <v>1</v>
      </c>
      <c r="CG477" s="5" t="b">
        <f t="shared" si="191"/>
        <v>1</v>
      </c>
      <c r="CH477" s="5" t="b">
        <f t="shared" si="191"/>
        <v>1</v>
      </c>
      <c r="CI477" s="5" t="b">
        <f t="shared" si="191"/>
        <v>1</v>
      </c>
      <c r="CJ477" s="5" t="b">
        <f t="shared" si="191"/>
        <v>1</v>
      </c>
      <c r="CK477" s="5" t="b">
        <f t="shared" si="191"/>
        <v>1</v>
      </c>
      <c r="CL477" s="5" t="b">
        <f t="shared" si="191"/>
        <v>1</v>
      </c>
      <c r="CM477" s="5" t="b">
        <f t="shared" si="191"/>
        <v>1</v>
      </c>
      <c r="CN477" s="5" t="b">
        <f t="shared" si="191"/>
        <v>1</v>
      </c>
      <c r="CO477" s="5" t="b">
        <f t="shared" si="191"/>
        <v>1</v>
      </c>
      <c r="CP477" s="5" t="b">
        <f t="shared" si="191"/>
        <v>1</v>
      </c>
      <c r="CQ477" s="5" t="b">
        <f t="shared" si="191"/>
        <v>1</v>
      </c>
      <c r="CR477" s="5" t="b">
        <f t="shared" si="191"/>
        <v>1</v>
      </c>
      <c r="CS477" s="5" t="b">
        <f t="shared" si="191"/>
        <v>1</v>
      </c>
      <c r="CT477" s="5" t="b">
        <f t="shared" si="191"/>
        <v>1</v>
      </c>
      <c r="CU477" s="5" t="b">
        <f t="shared" si="191"/>
        <v>1</v>
      </c>
      <c r="CV477" s="5" t="b">
        <f t="shared" si="191"/>
        <v>1</v>
      </c>
      <c r="CW477" s="5" t="b">
        <f t="shared" si="191"/>
        <v>1</v>
      </c>
      <c r="CX477" s="5" t="b">
        <f t="shared" si="191"/>
        <v>1</v>
      </c>
      <c r="CY477" s="5" t="b">
        <f t="shared" si="191"/>
        <v>1</v>
      </c>
      <c r="CZ477" s="5" t="b">
        <f t="shared" si="191"/>
        <v>1</v>
      </c>
      <c r="DA477" s="5" t="b">
        <f t="shared" si="191"/>
        <v>1</v>
      </c>
      <c r="DB477" s="5" t="b">
        <f t="shared" si="191"/>
        <v>1</v>
      </c>
      <c r="DC477" s="5" t="b">
        <f t="shared" si="191"/>
        <v>1</v>
      </c>
      <c r="DD477" s="5" t="b">
        <f t="shared" si="191"/>
        <v>1</v>
      </c>
      <c r="DE477" s="5" t="b">
        <f t="shared" si="191"/>
        <v>1</v>
      </c>
      <c r="DF477" s="5" t="b">
        <f t="shared" si="191"/>
        <v>1</v>
      </c>
    </row>
    <row r="478">
      <c r="A478" s="3" t="s">
        <v>479</v>
      </c>
      <c r="B478" s="2">
        <v>471.0</v>
      </c>
      <c r="C478" s="4">
        <f t="shared" si="2"/>
        <v>94</v>
      </c>
      <c r="D478" s="4">
        <f t="shared" si="3"/>
        <v>1</v>
      </c>
      <c r="E478" s="4">
        <f>IFERROR(__xludf.DUMMYFUNCTION("SPLIT(A478,"" "")"),90.0)</f>
        <v>90</v>
      </c>
      <c r="F478" s="4">
        <f>IFERROR(__xludf.DUMMYFUNCTION("""COMPUTED_VALUE"""),89.0)</f>
        <v>89</v>
      </c>
      <c r="G478" s="4">
        <f>IFERROR(__xludf.DUMMYFUNCTION("""COMPUTED_VALUE"""),22.0)</f>
        <v>22</v>
      </c>
      <c r="H478" s="4">
        <f>IFERROR(__xludf.DUMMYFUNCTION("""COMPUTED_VALUE"""),17.0)</f>
        <v>17</v>
      </c>
      <c r="I478" s="4">
        <f>IFERROR(__xludf.DUMMYFUNCTION("""COMPUTED_VALUE"""),71.0)</f>
        <v>71</v>
      </c>
      <c r="K478" s="4" t="str">
        <f>IF(K477,SUMOFUNMARKED(E477:I481,$K$6)*LASTCALLED($K$6),)</f>
        <v/>
      </c>
      <c r="L478" s="4" t="str">
        <f t="shared" ref="L478:DF478" si="192">IF(AND(L477,NOT(K477)),SUMOFUNMARKED($E477:$I481,$K$6:L$6)*LASTCALLED($K$6:L$6),)</f>
        <v/>
      </c>
      <c r="M478" s="4" t="str">
        <f t="shared" si="192"/>
        <v/>
      </c>
      <c r="N478" s="4" t="str">
        <f t="shared" si="192"/>
        <v/>
      </c>
      <c r="O478" s="4" t="str">
        <f t="shared" si="192"/>
        <v/>
      </c>
      <c r="P478" s="4" t="str">
        <f t="shared" si="192"/>
        <v/>
      </c>
      <c r="Q478" s="4" t="str">
        <f t="shared" si="192"/>
        <v/>
      </c>
      <c r="R478" s="4" t="str">
        <f t="shared" si="192"/>
        <v/>
      </c>
      <c r="S478" s="4" t="str">
        <f t="shared" si="192"/>
        <v/>
      </c>
      <c r="T478" s="4" t="str">
        <f t="shared" si="192"/>
        <v/>
      </c>
      <c r="U478" s="4" t="str">
        <f t="shared" si="192"/>
        <v/>
      </c>
      <c r="V478" s="4" t="str">
        <f t="shared" si="192"/>
        <v/>
      </c>
      <c r="W478" s="4" t="str">
        <f t="shared" si="192"/>
        <v/>
      </c>
      <c r="X478" s="4" t="str">
        <f t="shared" si="192"/>
        <v/>
      </c>
      <c r="Y478" s="4" t="str">
        <f t="shared" si="192"/>
        <v/>
      </c>
      <c r="Z478" s="4" t="str">
        <f t="shared" si="192"/>
        <v/>
      </c>
      <c r="AA478" s="4" t="str">
        <f t="shared" si="192"/>
        <v/>
      </c>
      <c r="AB478" s="4" t="str">
        <f t="shared" si="192"/>
        <v/>
      </c>
      <c r="AC478" s="4" t="str">
        <f t="shared" si="192"/>
        <v/>
      </c>
      <c r="AD478" s="4" t="str">
        <f t="shared" si="192"/>
        <v/>
      </c>
      <c r="AE478" s="4" t="str">
        <f t="shared" si="192"/>
        <v/>
      </c>
      <c r="AF478" s="4" t="str">
        <f t="shared" si="192"/>
        <v/>
      </c>
      <c r="AG478" s="4" t="str">
        <f t="shared" si="192"/>
        <v/>
      </c>
      <c r="AH478" s="4" t="str">
        <f t="shared" si="192"/>
        <v/>
      </c>
      <c r="AI478" s="4" t="str">
        <f t="shared" si="192"/>
        <v/>
      </c>
      <c r="AJ478" s="4" t="str">
        <f t="shared" si="192"/>
        <v/>
      </c>
      <c r="AK478" s="4" t="str">
        <f t="shared" si="192"/>
        <v/>
      </c>
      <c r="AL478" s="4" t="str">
        <f t="shared" si="192"/>
        <v/>
      </c>
      <c r="AM478" s="4" t="str">
        <f t="shared" si="192"/>
        <v/>
      </c>
      <c r="AN478" s="4" t="str">
        <f t="shared" si="192"/>
        <v/>
      </c>
      <c r="AO478" s="4">
        <f t="shared" si="192"/>
        <v>25856</v>
      </c>
      <c r="AP478" s="4" t="str">
        <f t="shared" si="192"/>
        <v/>
      </c>
      <c r="AQ478" s="4" t="str">
        <f t="shared" si="192"/>
        <v/>
      </c>
      <c r="AR478" s="4" t="str">
        <f t="shared" si="192"/>
        <v/>
      </c>
      <c r="AS478" s="4" t="str">
        <f t="shared" si="192"/>
        <v/>
      </c>
      <c r="AT478" s="4" t="str">
        <f t="shared" si="192"/>
        <v/>
      </c>
      <c r="AU478" s="4" t="str">
        <f t="shared" si="192"/>
        <v/>
      </c>
      <c r="AV478" s="4" t="str">
        <f t="shared" si="192"/>
        <v/>
      </c>
      <c r="AW478" s="4" t="str">
        <f t="shared" si="192"/>
        <v/>
      </c>
      <c r="AX478" s="4" t="str">
        <f t="shared" si="192"/>
        <v/>
      </c>
      <c r="AY478" s="4" t="str">
        <f t="shared" si="192"/>
        <v/>
      </c>
      <c r="AZ478" s="4" t="str">
        <f t="shared" si="192"/>
        <v/>
      </c>
      <c r="BA478" s="4" t="str">
        <f t="shared" si="192"/>
        <v/>
      </c>
      <c r="BB478" s="4" t="str">
        <f t="shared" si="192"/>
        <v/>
      </c>
      <c r="BC478" s="4" t="str">
        <f t="shared" si="192"/>
        <v/>
      </c>
      <c r="BD478" s="4" t="str">
        <f t="shared" si="192"/>
        <v/>
      </c>
      <c r="BE478" s="4" t="str">
        <f t="shared" si="192"/>
        <v/>
      </c>
      <c r="BF478" s="4" t="str">
        <f t="shared" si="192"/>
        <v/>
      </c>
      <c r="BG478" s="4" t="str">
        <f t="shared" si="192"/>
        <v/>
      </c>
      <c r="BH478" s="4" t="str">
        <f t="shared" si="192"/>
        <v/>
      </c>
      <c r="BI478" s="4" t="str">
        <f t="shared" si="192"/>
        <v/>
      </c>
      <c r="BJ478" s="4" t="str">
        <f t="shared" si="192"/>
        <v/>
      </c>
      <c r="BK478" s="4" t="str">
        <f t="shared" si="192"/>
        <v/>
      </c>
      <c r="BL478" s="4" t="str">
        <f t="shared" si="192"/>
        <v/>
      </c>
      <c r="BM478" s="4" t="str">
        <f t="shared" si="192"/>
        <v/>
      </c>
      <c r="BN478" s="4" t="str">
        <f t="shared" si="192"/>
        <v/>
      </c>
      <c r="BO478" s="4" t="str">
        <f t="shared" si="192"/>
        <v/>
      </c>
      <c r="BP478" s="4" t="str">
        <f t="shared" si="192"/>
        <v/>
      </c>
      <c r="BQ478" s="4" t="str">
        <f t="shared" si="192"/>
        <v/>
      </c>
      <c r="BR478" s="4" t="str">
        <f t="shared" si="192"/>
        <v/>
      </c>
      <c r="BS478" s="4" t="str">
        <f t="shared" si="192"/>
        <v/>
      </c>
      <c r="BT478" s="4" t="str">
        <f t="shared" si="192"/>
        <v/>
      </c>
      <c r="BU478" s="4" t="str">
        <f t="shared" si="192"/>
        <v/>
      </c>
      <c r="BV478" s="4" t="str">
        <f t="shared" si="192"/>
        <v/>
      </c>
      <c r="BW478" s="4" t="str">
        <f t="shared" si="192"/>
        <v/>
      </c>
      <c r="BX478" s="4" t="str">
        <f t="shared" si="192"/>
        <v/>
      </c>
      <c r="BY478" s="4" t="str">
        <f t="shared" si="192"/>
        <v/>
      </c>
      <c r="BZ478" s="4" t="str">
        <f t="shared" si="192"/>
        <v/>
      </c>
      <c r="CA478" s="4" t="str">
        <f t="shared" si="192"/>
        <v/>
      </c>
      <c r="CB478" s="4" t="str">
        <f t="shared" si="192"/>
        <v/>
      </c>
      <c r="CC478" s="4" t="str">
        <f t="shared" si="192"/>
        <v/>
      </c>
      <c r="CD478" s="4" t="str">
        <f t="shared" si="192"/>
        <v/>
      </c>
      <c r="CE478" s="4" t="str">
        <f t="shared" si="192"/>
        <v/>
      </c>
      <c r="CF478" s="4" t="str">
        <f t="shared" si="192"/>
        <v/>
      </c>
      <c r="CG478" s="4" t="str">
        <f t="shared" si="192"/>
        <v/>
      </c>
      <c r="CH478" s="4" t="str">
        <f t="shared" si="192"/>
        <v/>
      </c>
      <c r="CI478" s="4" t="str">
        <f t="shared" si="192"/>
        <v/>
      </c>
      <c r="CJ478" s="4" t="str">
        <f t="shared" si="192"/>
        <v/>
      </c>
      <c r="CK478" s="4" t="str">
        <f t="shared" si="192"/>
        <v/>
      </c>
      <c r="CL478" s="4" t="str">
        <f t="shared" si="192"/>
        <v/>
      </c>
      <c r="CM478" s="4" t="str">
        <f t="shared" si="192"/>
        <v/>
      </c>
      <c r="CN478" s="4" t="str">
        <f t="shared" si="192"/>
        <v/>
      </c>
      <c r="CO478" s="4" t="str">
        <f t="shared" si="192"/>
        <v/>
      </c>
      <c r="CP478" s="4" t="str">
        <f t="shared" si="192"/>
        <v/>
      </c>
      <c r="CQ478" s="4" t="str">
        <f t="shared" si="192"/>
        <v/>
      </c>
      <c r="CR478" s="4" t="str">
        <f t="shared" si="192"/>
        <v/>
      </c>
      <c r="CS478" s="4" t="str">
        <f t="shared" si="192"/>
        <v/>
      </c>
      <c r="CT478" s="4" t="str">
        <f t="shared" si="192"/>
        <v/>
      </c>
      <c r="CU478" s="4" t="str">
        <f t="shared" si="192"/>
        <v/>
      </c>
      <c r="CV478" s="4" t="str">
        <f t="shared" si="192"/>
        <v/>
      </c>
      <c r="CW478" s="4" t="str">
        <f t="shared" si="192"/>
        <v/>
      </c>
      <c r="CX478" s="4" t="str">
        <f t="shared" si="192"/>
        <v/>
      </c>
      <c r="CY478" s="4" t="str">
        <f t="shared" si="192"/>
        <v/>
      </c>
      <c r="CZ478" s="4" t="str">
        <f t="shared" si="192"/>
        <v/>
      </c>
      <c r="DA478" s="4" t="str">
        <f t="shared" si="192"/>
        <v/>
      </c>
      <c r="DB478" s="4" t="str">
        <f t="shared" si="192"/>
        <v/>
      </c>
      <c r="DC478" s="4" t="str">
        <f t="shared" si="192"/>
        <v/>
      </c>
      <c r="DD478" s="4" t="str">
        <f t="shared" si="192"/>
        <v/>
      </c>
      <c r="DE478" s="4" t="str">
        <f t="shared" si="192"/>
        <v/>
      </c>
      <c r="DF478" s="4" t="str">
        <f t="shared" si="192"/>
        <v/>
      </c>
    </row>
    <row r="479">
      <c r="A479" s="3" t="s">
        <v>480</v>
      </c>
      <c r="B479" s="2">
        <v>472.0</v>
      </c>
      <c r="C479" s="4">
        <f t="shared" si="2"/>
        <v>94</v>
      </c>
      <c r="D479" s="4">
        <f t="shared" si="3"/>
        <v>2</v>
      </c>
      <c r="E479" s="4">
        <f>IFERROR(__xludf.DUMMYFUNCTION("SPLIT(A479,"" "")"),81.0)</f>
        <v>81</v>
      </c>
      <c r="F479" s="4">
        <f>IFERROR(__xludf.DUMMYFUNCTION("""COMPUTED_VALUE"""),60.0)</f>
        <v>60</v>
      </c>
      <c r="G479" s="4">
        <f>IFERROR(__xludf.DUMMYFUNCTION("""COMPUTED_VALUE"""),65.0)</f>
        <v>65</v>
      </c>
      <c r="H479" s="4">
        <f>IFERROR(__xludf.DUMMYFUNCTION("""COMPUTED_VALUE"""),32.0)</f>
        <v>32</v>
      </c>
      <c r="I479" s="4">
        <f>IFERROR(__xludf.DUMMYFUNCTION("""COMPUTED_VALUE"""),34.0)</f>
        <v>34</v>
      </c>
      <c r="K479" s="6"/>
    </row>
    <row r="480">
      <c r="A480" s="3" t="s">
        <v>481</v>
      </c>
      <c r="B480" s="2">
        <v>473.0</v>
      </c>
      <c r="C480" s="4">
        <f t="shared" si="2"/>
        <v>94</v>
      </c>
      <c r="D480" s="4">
        <f t="shared" si="3"/>
        <v>3</v>
      </c>
      <c r="E480" s="4">
        <f>IFERROR(__xludf.DUMMYFUNCTION("SPLIT(A480,"" "")"),41.0)</f>
        <v>41</v>
      </c>
      <c r="F480" s="4">
        <f>IFERROR(__xludf.DUMMYFUNCTION("""COMPUTED_VALUE"""),86.0)</f>
        <v>86</v>
      </c>
      <c r="G480" s="4">
        <f>IFERROR(__xludf.DUMMYFUNCTION("""COMPUTED_VALUE"""),35.0)</f>
        <v>35</v>
      </c>
      <c r="H480" s="4">
        <f>IFERROR(__xludf.DUMMYFUNCTION("""COMPUTED_VALUE"""),30.0)</f>
        <v>30</v>
      </c>
      <c r="I480" s="4">
        <f>IFERROR(__xludf.DUMMYFUNCTION("""COMPUTED_VALUE"""),48.0)</f>
        <v>48</v>
      </c>
    </row>
    <row r="481">
      <c r="A481" s="3" t="s">
        <v>482</v>
      </c>
      <c r="B481" s="2">
        <v>474.0</v>
      </c>
      <c r="C481" s="4">
        <f t="shared" si="2"/>
        <v>94</v>
      </c>
      <c r="D481" s="4">
        <f t="shared" si="3"/>
        <v>4</v>
      </c>
      <c r="E481" s="4">
        <f>IFERROR(__xludf.DUMMYFUNCTION("SPLIT(A481,"" "")"),67.0)</f>
        <v>67</v>
      </c>
      <c r="F481" s="4">
        <f>IFERROR(__xludf.DUMMYFUNCTION("""COMPUTED_VALUE"""),47.0)</f>
        <v>47</v>
      </c>
      <c r="G481" s="4">
        <f>IFERROR(__xludf.DUMMYFUNCTION("""COMPUTED_VALUE"""),23.0)</f>
        <v>23</v>
      </c>
      <c r="H481" s="4">
        <f>IFERROR(__xludf.DUMMYFUNCTION("""COMPUTED_VALUE"""),51.0)</f>
        <v>51</v>
      </c>
      <c r="I481" s="4">
        <f>IFERROR(__xludf.DUMMYFUNCTION("""COMPUTED_VALUE"""),6.0)</f>
        <v>6</v>
      </c>
    </row>
    <row r="482">
      <c r="A482" s="3" t="s">
        <v>483</v>
      </c>
      <c r="B482" s="2">
        <v>475.0</v>
      </c>
      <c r="C482" s="4">
        <f t="shared" si="2"/>
        <v>95</v>
      </c>
      <c r="D482" s="4">
        <f t="shared" si="3"/>
        <v>0</v>
      </c>
      <c r="E482" s="4">
        <f>IFERROR(__xludf.DUMMYFUNCTION("SPLIT(A482,"" "")"),19.0)</f>
        <v>19</v>
      </c>
      <c r="F482" s="4">
        <f>IFERROR(__xludf.DUMMYFUNCTION("""COMPUTED_VALUE"""),65.0)</f>
        <v>65</v>
      </c>
      <c r="G482" s="4">
        <f>IFERROR(__xludf.DUMMYFUNCTION("""COMPUTED_VALUE"""),11.0)</f>
        <v>11</v>
      </c>
      <c r="H482" s="4">
        <f>IFERROR(__xludf.DUMMYFUNCTION("""COMPUTED_VALUE"""),58.0)</f>
        <v>58</v>
      </c>
      <c r="I482" s="4">
        <f>IFERROR(__xludf.DUMMYFUNCTION("""COMPUTED_VALUE"""),49.0)</f>
        <v>49</v>
      </c>
      <c r="K482" s="5" t="b">
        <f>BINGO(E482:I486,$K$6)</f>
        <v>0</v>
      </c>
      <c r="L482" s="5" t="b">
        <f t="shared" ref="L482:DF482" si="193">OR(K482, BINGO($E482:$I486,$K$6:L$6))</f>
        <v>0</v>
      </c>
      <c r="M482" s="5" t="b">
        <f t="shared" si="193"/>
        <v>0</v>
      </c>
      <c r="N482" s="5" t="b">
        <f t="shared" si="193"/>
        <v>0</v>
      </c>
      <c r="O482" s="5" t="b">
        <f t="shared" si="193"/>
        <v>0</v>
      </c>
      <c r="P482" s="5" t="b">
        <f t="shared" si="193"/>
        <v>0</v>
      </c>
      <c r="Q482" s="5" t="b">
        <f t="shared" si="193"/>
        <v>0</v>
      </c>
      <c r="R482" s="5" t="b">
        <f t="shared" si="193"/>
        <v>0</v>
      </c>
      <c r="S482" s="5" t="b">
        <f t="shared" si="193"/>
        <v>0</v>
      </c>
      <c r="T482" s="5" t="b">
        <f t="shared" si="193"/>
        <v>0</v>
      </c>
      <c r="U482" s="5" t="b">
        <f t="shared" si="193"/>
        <v>0</v>
      </c>
      <c r="V482" s="5" t="b">
        <f t="shared" si="193"/>
        <v>0</v>
      </c>
      <c r="W482" s="5" t="b">
        <f t="shared" si="193"/>
        <v>0</v>
      </c>
      <c r="X482" s="5" t="b">
        <f t="shared" si="193"/>
        <v>0</v>
      </c>
      <c r="Y482" s="5" t="b">
        <f t="shared" si="193"/>
        <v>0</v>
      </c>
      <c r="Z482" s="5" t="b">
        <f t="shared" si="193"/>
        <v>0</v>
      </c>
      <c r="AA482" s="5" t="b">
        <f t="shared" si="193"/>
        <v>0</v>
      </c>
      <c r="AB482" s="5" t="b">
        <f t="shared" si="193"/>
        <v>0</v>
      </c>
      <c r="AC482" s="5" t="b">
        <f t="shared" si="193"/>
        <v>0</v>
      </c>
      <c r="AD482" s="5" t="b">
        <f t="shared" si="193"/>
        <v>0</v>
      </c>
      <c r="AE482" s="5" t="b">
        <f t="shared" si="193"/>
        <v>0</v>
      </c>
      <c r="AF482" s="5" t="b">
        <f t="shared" si="193"/>
        <v>0</v>
      </c>
      <c r="AG482" s="5" t="b">
        <f t="shared" si="193"/>
        <v>0</v>
      </c>
      <c r="AH482" s="5" t="b">
        <f t="shared" si="193"/>
        <v>0</v>
      </c>
      <c r="AI482" s="5" t="b">
        <f t="shared" si="193"/>
        <v>0</v>
      </c>
      <c r="AJ482" s="5" t="b">
        <f t="shared" si="193"/>
        <v>0</v>
      </c>
      <c r="AK482" s="5" t="b">
        <f t="shared" si="193"/>
        <v>0</v>
      </c>
      <c r="AL482" s="5" t="b">
        <f t="shared" si="193"/>
        <v>0</v>
      </c>
      <c r="AM482" s="5" t="b">
        <f t="shared" si="193"/>
        <v>0</v>
      </c>
      <c r="AN482" s="5" t="b">
        <f t="shared" si="193"/>
        <v>0</v>
      </c>
      <c r="AO482" s="5" t="b">
        <f t="shared" si="193"/>
        <v>0</v>
      </c>
      <c r="AP482" s="5" t="b">
        <f t="shared" si="193"/>
        <v>0</v>
      </c>
      <c r="AQ482" s="5" t="b">
        <f t="shared" si="193"/>
        <v>0</v>
      </c>
      <c r="AR482" s="5" t="b">
        <f t="shared" si="193"/>
        <v>0</v>
      </c>
      <c r="AS482" s="5" t="b">
        <f t="shared" si="193"/>
        <v>0</v>
      </c>
      <c r="AT482" s="5" t="b">
        <f t="shared" si="193"/>
        <v>0</v>
      </c>
      <c r="AU482" s="5" t="b">
        <f t="shared" si="193"/>
        <v>0</v>
      </c>
      <c r="AV482" s="5" t="b">
        <f t="shared" si="193"/>
        <v>0</v>
      </c>
      <c r="AW482" s="5" t="b">
        <f t="shared" si="193"/>
        <v>0</v>
      </c>
      <c r="AX482" s="5" t="b">
        <f t="shared" si="193"/>
        <v>0</v>
      </c>
      <c r="AY482" s="5" t="b">
        <f t="shared" si="193"/>
        <v>0</v>
      </c>
      <c r="AZ482" s="5" t="b">
        <f t="shared" si="193"/>
        <v>0</v>
      </c>
      <c r="BA482" s="5" t="b">
        <f t="shared" si="193"/>
        <v>0</v>
      </c>
      <c r="BB482" s="5" t="b">
        <f t="shared" si="193"/>
        <v>0</v>
      </c>
      <c r="BC482" s="5" t="b">
        <f t="shared" si="193"/>
        <v>0</v>
      </c>
      <c r="BD482" s="5" t="b">
        <f t="shared" si="193"/>
        <v>0</v>
      </c>
      <c r="BE482" s="5" t="b">
        <f t="shared" si="193"/>
        <v>0</v>
      </c>
      <c r="BF482" s="5" t="b">
        <f t="shared" si="193"/>
        <v>0</v>
      </c>
      <c r="BG482" s="5" t="b">
        <f t="shared" si="193"/>
        <v>0</v>
      </c>
      <c r="BH482" s="5" t="b">
        <f t="shared" si="193"/>
        <v>0</v>
      </c>
      <c r="BI482" s="5" t="b">
        <f t="shared" si="193"/>
        <v>0</v>
      </c>
      <c r="BJ482" s="5" t="b">
        <f t="shared" si="193"/>
        <v>0</v>
      </c>
      <c r="BK482" s="5" t="b">
        <f t="shared" si="193"/>
        <v>0</v>
      </c>
      <c r="BL482" s="5" t="b">
        <f t="shared" si="193"/>
        <v>0</v>
      </c>
      <c r="BM482" s="5" t="b">
        <f t="shared" si="193"/>
        <v>0</v>
      </c>
      <c r="BN482" s="5" t="b">
        <f t="shared" si="193"/>
        <v>0</v>
      </c>
      <c r="BO482" s="5" t="b">
        <f t="shared" si="193"/>
        <v>0</v>
      </c>
      <c r="BP482" s="5" t="b">
        <f t="shared" si="193"/>
        <v>0</v>
      </c>
      <c r="BQ482" s="5" t="b">
        <f t="shared" si="193"/>
        <v>0</v>
      </c>
      <c r="BR482" s="5" t="b">
        <f t="shared" si="193"/>
        <v>0</v>
      </c>
      <c r="BS482" s="5" t="b">
        <f t="shared" si="193"/>
        <v>0</v>
      </c>
      <c r="BT482" s="5" t="b">
        <f t="shared" si="193"/>
        <v>0</v>
      </c>
      <c r="BU482" s="5" t="b">
        <f t="shared" si="193"/>
        <v>0</v>
      </c>
      <c r="BV482" s="5" t="b">
        <f t="shared" si="193"/>
        <v>0</v>
      </c>
      <c r="BW482" s="5" t="b">
        <f t="shared" si="193"/>
        <v>0</v>
      </c>
      <c r="BX482" s="5" t="b">
        <f t="shared" si="193"/>
        <v>0</v>
      </c>
      <c r="BY482" s="5" t="b">
        <f t="shared" si="193"/>
        <v>0</v>
      </c>
      <c r="BZ482" s="5" t="b">
        <f t="shared" si="193"/>
        <v>0</v>
      </c>
      <c r="CA482" s="5" t="b">
        <f t="shared" si="193"/>
        <v>0</v>
      </c>
      <c r="CB482" s="5" t="b">
        <f t="shared" si="193"/>
        <v>0</v>
      </c>
      <c r="CC482" s="5" t="b">
        <f t="shared" si="193"/>
        <v>0</v>
      </c>
      <c r="CD482" s="5" t="b">
        <f t="shared" si="193"/>
        <v>0</v>
      </c>
      <c r="CE482" s="5" t="b">
        <f t="shared" si="193"/>
        <v>0</v>
      </c>
      <c r="CF482" s="5" t="b">
        <f t="shared" si="193"/>
        <v>0</v>
      </c>
      <c r="CG482" s="5" t="b">
        <f t="shared" si="193"/>
        <v>1</v>
      </c>
      <c r="CH482" s="5" t="b">
        <f t="shared" si="193"/>
        <v>1</v>
      </c>
      <c r="CI482" s="5" t="b">
        <f t="shared" si="193"/>
        <v>1</v>
      </c>
      <c r="CJ482" s="5" t="b">
        <f t="shared" si="193"/>
        <v>1</v>
      </c>
      <c r="CK482" s="5" t="b">
        <f t="shared" si="193"/>
        <v>1</v>
      </c>
      <c r="CL482" s="5" t="b">
        <f t="shared" si="193"/>
        <v>1</v>
      </c>
      <c r="CM482" s="5" t="b">
        <f t="shared" si="193"/>
        <v>1</v>
      </c>
      <c r="CN482" s="5" t="b">
        <f t="shared" si="193"/>
        <v>1</v>
      </c>
      <c r="CO482" s="5" t="b">
        <f t="shared" si="193"/>
        <v>1</v>
      </c>
      <c r="CP482" s="5" t="b">
        <f t="shared" si="193"/>
        <v>1</v>
      </c>
      <c r="CQ482" s="5" t="b">
        <f t="shared" si="193"/>
        <v>1</v>
      </c>
      <c r="CR482" s="5" t="b">
        <f t="shared" si="193"/>
        <v>1</v>
      </c>
      <c r="CS482" s="5" t="b">
        <f t="shared" si="193"/>
        <v>1</v>
      </c>
      <c r="CT482" s="5" t="b">
        <f t="shared" si="193"/>
        <v>1</v>
      </c>
      <c r="CU482" s="5" t="b">
        <f t="shared" si="193"/>
        <v>1</v>
      </c>
      <c r="CV482" s="5" t="b">
        <f t="shared" si="193"/>
        <v>1</v>
      </c>
      <c r="CW482" s="5" t="b">
        <f t="shared" si="193"/>
        <v>1</v>
      </c>
      <c r="CX482" s="5" t="b">
        <f t="shared" si="193"/>
        <v>1</v>
      </c>
      <c r="CY482" s="5" t="b">
        <f t="shared" si="193"/>
        <v>1</v>
      </c>
      <c r="CZ482" s="5" t="b">
        <f t="shared" si="193"/>
        <v>1</v>
      </c>
      <c r="DA482" s="5" t="b">
        <f t="shared" si="193"/>
        <v>1</v>
      </c>
      <c r="DB482" s="5" t="b">
        <f t="shared" si="193"/>
        <v>1</v>
      </c>
      <c r="DC482" s="5" t="b">
        <f t="shared" si="193"/>
        <v>1</v>
      </c>
      <c r="DD482" s="5" t="b">
        <f t="shared" si="193"/>
        <v>1</v>
      </c>
      <c r="DE482" s="5" t="b">
        <f t="shared" si="193"/>
        <v>1</v>
      </c>
      <c r="DF482" s="5" t="b">
        <f t="shared" si="193"/>
        <v>1</v>
      </c>
    </row>
    <row r="483">
      <c r="A483" s="3" t="s">
        <v>484</v>
      </c>
      <c r="B483" s="2">
        <v>476.0</v>
      </c>
      <c r="C483" s="4">
        <f t="shared" si="2"/>
        <v>95</v>
      </c>
      <c r="D483" s="4">
        <f t="shared" si="3"/>
        <v>1</v>
      </c>
      <c r="E483" s="4">
        <f>IFERROR(__xludf.DUMMYFUNCTION("SPLIT(A483,"" "")"),97.0)</f>
        <v>97</v>
      </c>
      <c r="F483" s="4">
        <f>IFERROR(__xludf.DUMMYFUNCTION("""COMPUTED_VALUE"""),68.0)</f>
        <v>68</v>
      </c>
      <c r="G483" s="4">
        <f>IFERROR(__xludf.DUMMYFUNCTION("""COMPUTED_VALUE"""),56.0)</f>
        <v>56</v>
      </c>
      <c r="H483" s="4">
        <f>IFERROR(__xludf.DUMMYFUNCTION("""COMPUTED_VALUE"""),10.0)</f>
        <v>10</v>
      </c>
      <c r="I483" s="4">
        <f>IFERROR(__xludf.DUMMYFUNCTION("""COMPUTED_VALUE"""),39.0)</f>
        <v>39</v>
      </c>
      <c r="K483" s="4" t="str">
        <f>IF(K482,SUMOFUNMARKED(E482:I486,$K$6)*LASTCALLED($K$6),)</f>
        <v/>
      </c>
      <c r="L483" s="4" t="str">
        <f t="shared" ref="L483:DF483" si="194">IF(AND(L482,NOT(K482)),SUMOFUNMARKED($E482:$I486,$K$6:L$6)*LASTCALLED($K$6:L$6),)</f>
        <v/>
      </c>
      <c r="M483" s="4" t="str">
        <f t="shared" si="194"/>
        <v/>
      </c>
      <c r="N483" s="4" t="str">
        <f t="shared" si="194"/>
        <v/>
      </c>
      <c r="O483" s="4" t="str">
        <f t="shared" si="194"/>
        <v/>
      </c>
      <c r="P483" s="4" t="str">
        <f t="shared" si="194"/>
        <v/>
      </c>
      <c r="Q483" s="4" t="str">
        <f t="shared" si="194"/>
        <v/>
      </c>
      <c r="R483" s="4" t="str">
        <f t="shared" si="194"/>
        <v/>
      </c>
      <c r="S483" s="4" t="str">
        <f t="shared" si="194"/>
        <v/>
      </c>
      <c r="T483" s="4" t="str">
        <f t="shared" si="194"/>
        <v/>
      </c>
      <c r="U483" s="4" t="str">
        <f t="shared" si="194"/>
        <v/>
      </c>
      <c r="V483" s="4" t="str">
        <f t="shared" si="194"/>
        <v/>
      </c>
      <c r="W483" s="4" t="str">
        <f t="shared" si="194"/>
        <v/>
      </c>
      <c r="X483" s="4" t="str">
        <f t="shared" si="194"/>
        <v/>
      </c>
      <c r="Y483" s="4" t="str">
        <f t="shared" si="194"/>
        <v/>
      </c>
      <c r="Z483" s="4" t="str">
        <f t="shared" si="194"/>
        <v/>
      </c>
      <c r="AA483" s="4" t="str">
        <f t="shared" si="194"/>
        <v/>
      </c>
      <c r="AB483" s="4" t="str">
        <f t="shared" si="194"/>
        <v/>
      </c>
      <c r="AC483" s="4" t="str">
        <f t="shared" si="194"/>
        <v/>
      </c>
      <c r="AD483" s="4" t="str">
        <f t="shared" si="194"/>
        <v/>
      </c>
      <c r="AE483" s="4" t="str">
        <f t="shared" si="194"/>
        <v/>
      </c>
      <c r="AF483" s="4" t="str">
        <f t="shared" si="194"/>
        <v/>
      </c>
      <c r="AG483" s="4" t="str">
        <f t="shared" si="194"/>
        <v/>
      </c>
      <c r="AH483" s="4" t="str">
        <f t="shared" si="194"/>
        <v/>
      </c>
      <c r="AI483" s="4" t="str">
        <f t="shared" si="194"/>
        <v/>
      </c>
      <c r="AJ483" s="4" t="str">
        <f t="shared" si="194"/>
        <v/>
      </c>
      <c r="AK483" s="4" t="str">
        <f t="shared" si="194"/>
        <v/>
      </c>
      <c r="AL483" s="4" t="str">
        <f t="shared" si="194"/>
        <v/>
      </c>
      <c r="AM483" s="4" t="str">
        <f t="shared" si="194"/>
        <v/>
      </c>
      <c r="AN483" s="4" t="str">
        <f t="shared" si="194"/>
        <v/>
      </c>
      <c r="AO483" s="4" t="str">
        <f t="shared" si="194"/>
        <v/>
      </c>
      <c r="AP483" s="4" t="str">
        <f t="shared" si="194"/>
        <v/>
      </c>
      <c r="AQ483" s="4" t="str">
        <f t="shared" si="194"/>
        <v/>
      </c>
      <c r="AR483" s="4" t="str">
        <f t="shared" si="194"/>
        <v/>
      </c>
      <c r="AS483" s="4" t="str">
        <f t="shared" si="194"/>
        <v/>
      </c>
      <c r="AT483" s="4" t="str">
        <f t="shared" si="194"/>
        <v/>
      </c>
      <c r="AU483" s="4" t="str">
        <f t="shared" si="194"/>
        <v/>
      </c>
      <c r="AV483" s="4" t="str">
        <f t="shared" si="194"/>
        <v/>
      </c>
      <c r="AW483" s="4" t="str">
        <f t="shared" si="194"/>
        <v/>
      </c>
      <c r="AX483" s="4" t="str">
        <f t="shared" si="194"/>
        <v/>
      </c>
      <c r="AY483" s="4" t="str">
        <f t="shared" si="194"/>
        <v/>
      </c>
      <c r="AZ483" s="4" t="str">
        <f t="shared" si="194"/>
        <v/>
      </c>
      <c r="BA483" s="4" t="str">
        <f t="shared" si="194"/>
        <v/>
      </c>
      <c r="BB483" s="4" t="str">
        <f t="shared" si="194"/>
        <v/>
      </c>
      <c r="BC483" s="4" t="str">
        <f t="shared" si="194"/>
        <v/>
      </c>
      <c r="BD483" s="4" t="str">
        <f t="shared" si="194"/>
        <v/>
      </c>
      <c r="BE483" s="4" t="str">
        <f t="shared" si="194"/>
        <v/>
      </c>
      <c r="BF483" s="4" t="str">
        <f t="shared" si="194"/>
        <v/>
      </c>
      <c r="BG483" s="4" t="str">
        <f t="shared" si="194"/>
        <v/>
      </c>
      <c r="BH483" s="4" t="str">
        <f t="shared" si="194"/>
        <v/>
      </c>
      <c r="BI483" s="4" t="str">
        <f t="shared" si="194"/>
        <v/>
      </c>
      <c r="BJ483" s="4" t="str">
        <f t="shared" si="194"/>
        <v/>
      </c>
      <c r="BK483" s="4" t="str">
        <f t="shared" si="194"/>
        <v/>
      </c>
      <c r="BL483" s="4" t="str">
        <f t="shared" si="194"/>
        <v/>
      </c>
      <c r="BM483" s="4" t="str">
        <f t="shared" si="194"/>
        <v/>
      </c>
      <c r="BN483" s="4" t="str">
        <f t="shared" si="194"/>
        <v/>
      </c>
      <c r="BO483" s="4" t="str">
        <f t="shared" si="194"/>
        <v/>
      </c>
      <c r="BP483" s="4" t="str">
        <f t="shared" si="194"/>
        <v/>
      </c>
      <c r="BQ483" s="4" t="str">
        <f t="shared" si="194"/>
        <v/>
      </c>
      <c r="BR483" s="4" t="str">
        <f t="shared" si="194"/>
        <v/>
      </c>
      <c r="BS483" s="4" t="str">
        <f t="shared" si="194"/>
        <v/>
      </c>
      <c r="BT483" s="4" t="str">
        <f t="shared" si="194"/>
        <v/>
      </c>
      <c r="BU483" s="4" t="str">
        <f t="shared" si="194"/>
        <v/>
      </c>
      <c r="BV483" s="4" t="str">
        <f t="shared" si="194"/>
        <v/>
      </c>
      <c r="BW483" s="4" t="str">
        <f t="shared" si="194"/>
        <v/>
      </c>
      <c r="BX483" s="4" t="str">
        <f t="shared" si="194"/>
        <v/>
      </c>
      <c r="BY483" s="4" t="str">
        <f t="shared" si="194"/>
        <v/>
      </c>
      <c r="BZ483" s="4" t="str">
        <f t="shared" si="194"/>
        <v/>
      </c>
      <c r="CA483" s="4" t="str">
        <f t="shared" si="194"/>
        <v/>
      </c>
      <c r="CB483" s="4" t="str">
        <f t="shared" si="194"/>
        <v/>
      </c>
      <c r="CC483" s="4" t="str">
        <f t="shared" si="194"/>
        <v/>
      </c>
      <c r="CD483" s="4" t="str">
        <f t="shared" si="194"/>
        <v/>
      </c>
      <c r="CE483" s="4" t="str">
        <f t="shared" si="194"/>
        <v/>
      </c>
      <c r="CF483" s="4" t="str">
        <f t="shared" si="194"/>
        <v/>
      </c>
      <c r="CG483" s="4">
        <f t="shared" si="194"/>
        <v>23030</v>
      </c>
      <c r="CH483" s="4" t="str">
        <f t="shared" si="194"/>
        <v/>
      </c>
      <c r="CI483" s="4" t="str">
        <f t="shared" si="194"/>
        <v/>
      </c>
      <c r="CJ483" s="4" t="str">
        <f t="shared" si="194"/>
        <v/>
      </c>
      <c r="CK483" s="4" t="str">
        <f t="shared" si="194"/>
        <v/>
      </c>
      <c r="CL483" s="4" t="str">
        <f t="shared" si="194"/>
        <v/>
      </c>
      <c r="CM483" s="4" t="str">
        <f t="shared" si="194"/>
        <v/>
      </c>
      <c r="CN483" s="4" t="str">
        <f t="shared" si="194"/>
        <v/>
      </c>
      <c r="CO483" s="4" t="str">
        <f t="shared" si="194"/>
        <v/>
      </c>
      <c r="CP483" s="4" t="str">
        <f t="shared" si="194"/>
        <v/>
      </c>
      <c r="CQ483" s="4" t="str">
        <f t="shared" si="194"/>
        <v/>
      </c>
      <c r="CR483" s="4" t="str">
        <f t="shared" si="194"/>
        <v/>
      </c>
      <c r="CS483" s="4" t="str">
        <f t="shared" si="194"/>
        <v/>
      </c>
      <c r="CT483" s="4" t="str">
        <f t="shared" si="194"/>
        <v/>
      </c>
      <c r="CU483" s="4" t="str">
        <f t="shared" si="194"/>
        <v/>
      </c>
      <c r="CV483" s="4" t="str">
        <f t="shared" si="194"/>
        <v/>
      </c>
      <c r="CW483" s="4" t="str">
        <f t="shared" si="194"/>
        <v/>
      </c>
      <c r="CX483" s="4" t="str">
        <f t="shared" si="194"/>
        <v/>
      </c>
      <c r="CY483" s="4" t="str">
        <f t="shared" si="194"/>
        <v/>
      </c>
      <c r="CZ483" s="4" t="str">
        <f t="shared" si="194"/>
        <v/>
      </c>
      <c r="DA483" s="4" t="str">
        <f t="shared" si="194"/>
        <v/>
      </c>
      <c r="DB483" s="4" t="str">
        <f t="shared" si="194"/>
        <v/>
      </c>
      <c r="DC483" s="4" t="str">
        <f t="shared" si="194"/>
        <v/>
      </c>
      <c r="DD483" s="4" t="str">
        <f t="shared" si="194"/>
        <v/>
      </c>
      <c r="DE483" s="4" t="str">
        <f t="shared" si="194"/>
        <v/>
      </c>
      <c r="DF483" s="4" t="str">
        <f t="shared" si="194"/>
        <v/>
      </c>
    </row>
    <row r="484">
      <c r="A484" s="3" t="s">
        <v>485</v>
      </c>
      <c r="B484" s="2">
        <v>477.0</v>
      </c>
      <c r="C484" s="4">
        <f t="shared" si="2"/>
        <v>95</v>
      </c>
      <c r="D484" s="4">
        <f t="shared" si="3"/>
        <v>2</v>
      </c>
      <c r="E484" s="4">
        <f>IFERROR(__xludf.DUMMYFUNCTION("SPLIT(A484,"" "")"),87.0)</f>
        <v>87</v>
      </c>
      <c r="F484" s="4">
        <f>IFERROR(__xludf.DUMMYFUNCTION("""COMPUTED_VALUE"""),29.0)</f>
        <v>29</v>
      </c>
      <c r="G484" s="4">
        <f>IFERROR(__xludf.DUMMYFUNCTION("""COMPUTED_VALUE"""),43.0)</f>
        <v>43</v>
      </c>
      <c r="H484" s="4">
        <f>IFERROR(__xludf.DUMMYFUNCTION("""COMPUTED_VALUE"""),40.0)</f>
        <v>40</v>
      </c>
      <c r="I484" s="4">
        <f>IFERROR(__xludf.DUMMYFUNCTION("""COMPUTED_VALUE"""),83.0)</f>
        <v>83</v>
      </c>
      <c r="K484" s="6"/>
    </row>
    <row r="485">
      <c r="A485" s="3" t="s">
        <v>486</v>
      </c>
      <c r="B485" s="2">
        <v>478.0</v>
      </c>
      <c r="C485" s="4">
        <f t="shared" si="2"/>
        <v>95</v>
      </c>
      <c r="D485" s="4">
        <f t="shared" si="3"/>
        <v>3</v>
      </c>
      <c r="E485" s="4">
        <f>IFERROR(__xludf.DUMMYFUNCTION("SPLIT(A485,"" "")"),9.0)</f>
        <v>9</v>
      </c>
      <c r="F485" s="4">
        <f>IFERROR(__xludf.DUMMYFUNCTION("""COMPUTED_VALUE"""),41.0)</f>
        <v>41</v>
      </c>
      <c r="G485" s="4">
        <f>IFERROR(__xludf.DUMMYFUNCTION("""COMPUTED_VALUE"""),26.0)</f>
        <v>26</v>
      </c>
      <c r="H485" s="4">
        <f>IFERROR(__xludf.DUMMYFUNCTION("""COMPUTED_VALUE"""),79.0)</f>
        <v>79</v>
      </c>
      <c r="I485" s="4">
        <f>IFERROR(__xludf.DUMMYFUNCTION("""COMPUTED_VALUE"""),77.0)</f>
        <v>77</v>
      </c>
    </row>
    <row r="486">
      <c r="A486" s="3" t="s">
        <v>487</v>
      </c>
      <c r="B486" s="2">
        <v>479.0</v>
      </c>
      <c r="C486" s="4">
        <f t="shared" si="2"/>
        <v>95</v>
      </c>
      <c r="D486" s="4">
        <f t="shared" si="3"/>
        <v>4</v>
      </c>
      <c r="E486" s="4">
        <f>IFERROR(__xludf.DUMMYFUNCTION("SPLIT(A486,"" "")"),63.0)</f>
        <v>63</v>
      </c>
      <c r="F486" s="4">
        <f>IFERROR(__xludf.DUMMYFUNCTION("""COMPUTED_VALUE"""),72.0)</f>
        <v>72</v>
      </c>
      <c r="G486" s="4">
        <f>IFERROR(__xludf.DUMMYFUNCTION("""COMPUTED_VALUE"""),93.0)</f>
        <v>93</v>
      </c>
      <c r="H486" s="4">
        <f>IFERROR(__xludf.DUMMYFUNCTION("""COMPUTED_VALUE"""),4.0)</f>
        <v>4</v>
      </c>
      <c r="I486" s="4">
        <f>IFERROR(__xludf.DUMMYFUNCTION("""COMPUTED_VALUE"""),51.0)</f>
        <v>51</v>
      </c>
    </row>
    <row r="487">
      <c r="A487" s="3" t="s">
        <v>488</v>
      </c>
      <c r="B487" s="2">
        <v>480.0</v>
      </c>
      <c r="C487" s="4">
        <f t="shared" si="2"/>
        <v>96</v>
      </c>
      <c r="D487" s="4">
        <f t="shared" si="3"/>
        <v>0</v>
      </c>
      <c r="E487" s="4">
        <f>IFERROR(__xludf.DUMMYFUNCTION("SPLIT(A487,"" "")"),82.0)</f>
        <v>82</v>
      </c>
      <c r="F487" s="4">
        <f>IFERROR(__xludf.DUMMYFUNCTION("""COMPUTED_VALUE"""),50.0)</f>
        <v>50</v>
      </c>
      <c r="G487" s="4">
        <f>IFERROR(__xludf.DUMMYFUNCTION("""COMPUTED_VALUE"""),90.0)</f>
        <v>90</v>
      </c>
      <c r="H487" s="4">
        <f>IFERROR(__xludf.DUMMYFUNCTION("""COMPUTED_VALUE"""),45.0)</f>
        <v>45</v>
      </c>
      <c r="I487" s="4">
        <f>IFERROR(__xludf.DUMMYFUNCTION("""COMPUTED_VALUE"""),4.0)</f>
        <v>4</v>
      </c>
      <c r="K487" s="5" t="b">
        <f>BINGO(E487:I491,$K$6)</f>
        <v>0</v>
      </c>
      <c r="L487" s="5" t="b">
        <f t="shared" ref="L487:DF487" si="195">OR(K487, BINGO($E487:$I491,$K$6:L$6))</f>
        <v>0</v>
      </c>
      <c r="M487" s="5" t="b">
        <f t="shared" si="195"/>
        <v>0</v>
      </c>
      <c r="N487" s="5" t="b">
        <f t="shared" si="195"/>
        <v>0</v>
      </c>
      <c r="O487" s="5" t="b">
        <f t="shared" si="195"/>
        <v>0</v>
      </c>
      <c r="P487" s="5" t="b">
        <f t="shared" si="195"/>
        <v>0</v>
      </c>
      <c r="Q487" s="5" t="b">
        <f t="shared" si="195"/>
        <v>0</v>
      </c>
      <c r="R487" s="5" t="b">
        <f t="shared" si="195"/>
        <v>0</v>
      </c>
      <c r="S487" s="5" t="b">
        <f t="shared" si="195"/>
        <v>0</v>
      </c>
      <c r="T487" s="5" t="b">
        <f t="shared" si="195"/>
        <v>0</v>
      </c>
      <c r="U487" s="5" t="b">
        <f t="shared" si="195"/>
        <v>0</v>
      </c>
      <c r="V487" s="5" t="b">
        <f t="shared" si="195"/>
        <v>0</v>
      </c>
      <c r="W487" s="5" t="b">
        <f t="shared" si="195"/>
        <v>0</v>
      </c>
      <c r="X487" s="5" t="b">
        <f t="shared" si="195"/>
        <v>0</v>
      </c>
      <c r="Y487" s="5" t="b">
        <f t="shared" si="195"/>
        <v>0</v>
      </c>
      <c r="Z487" s="5" t="b">
        <f t="shared" si="195"/>
        <v>0</v>
      </c>
      <c r="AA487" s="5" t="b">
        <f t="shared" si="195"/>
        <v>0</v>
      </c>
      <c r="AB487" s="5" t="b">
        <f t="shared" si="195"/>
        <v>0</v>
      </c>
      <c r="AC487" s="5" t="b">
        <f t="shared" si="195"/>
        <v>0</v>
      </c>
      <c r="AD487" s="5" t="b">
        <f t="shared" si="195"/>
        <v>0</v>
      </c>
      <c r="AE487" s="5" t="b">
        <f t="shared" si="195"/>
        <v>0</v>
      </c>
      <c r="AF487" s="5" t="b">
        <f t="shared" si="195"/>
        <v>0</v>
      </c>
      <c r="AG487" s="5" t="b">
        <f t="shared" si="195"/>
        <v>0</v>
      </c>
      <c r="AH487" s="5" t="b">
        <f t="shared" si="195"/>
        <v>0</v>
      </c>
      <c r="AI487" s="5" t="b">
        <f t="shared" si="195"/>
        <v>0</v>
      </c>
      <c r="AJ487" s="5" t="b">
        <f t="shared" si="195"/>
        <v>0</v>
      </c>
      <c r="AK487" s="5" t="b">
        <f t="shared" si="195"/>
        <v>0</v>
      </c>
      <c r="AL487" s="5" t="b">
        <f t="shared" si="195"/>
        <v>0</v>
      </c>
      <c r="AM487" s="5" t="b">
        <f t="shared" si="195"/>
        <v>0</v>
      </c>
      <c r="AN487" s="5" t="b">
        <f t="shared" si="195"/>
        <v>0</v>
      </c>
      <c r="AO487" s="5" t="b">
        <f t="shared" si="195"/>
        <v>0</v>
      </c>
      <c r="AP487" s="5" t="b">
        <f t="shared" si="195"/>
        <v>0</v>
      </c>
      <c r="AQ487" s="5" t="b">
        <f t="shared" si="195"/>
        <v>0</v>
      </c>
      <c r="AR487" s="5" t="b">
        <f t="shared" si="195"/>
        <v>0</v>
      </c>
      <c r="AS487" s="5" t="b">
        <f t="shared" si="195"/>
        <v>0</v>
      </c>
      <c r="AT487" s="5" t="b">
        <f t="shared" si="195"/>
        <v>0</v>
      </c>
      <c r="AU487" s="5" t="b">
        <f t="shared" si="195"/>
        <v>0</v>
      </c>
      <c r="AV487" s="5" t="b">
        <f t="shared" si="195"/>
        <v>0</v>
      </c>
      <c r="AW487" s="5" t="b">
        <f t="shared" si="195"/>
        <v>0</v>
      </c>
      <c r="AX487" s="5" t="b">
        <f t="shared" si="195"/>
        <v>0</v>
      </c>
      <c r="AY487" s="5" t="b">
        <f t="shared" si="195"/>
        <v>0</v>
      </c>
      <c r="AZ487" s="5" t="b">
        <f t="shared" si="195"/>
        <v>0</v>
      </c>
      <c r="BA487" s="5" t="b">
        <f t="shared" si="195"/>
        <v>1</v>
      </c>
      <c r="BB487" s="5" t="b">
        <f t="shared" si="195"/>
        <v>1</v>
      </c>
      <c r="BC487" s="5" t="b">
        <f t="shared" si="195"/>
        <v>1</v>
      </c>
      <c r="BD487" s="5" t="b">
        <f t="shared" si="195"/>
        <v>1</v>
      </c>
      <c r="BE487" s="5" t="b">
        <f t="shared" si="195"/>
        <v>1</v>
      </c>
      <c r="BF487" s="5" t="b">
        <f t="shared" si="195"/>
        <v>1</v>
      </c>
      <c r="BG487" s="5" t="b">
        <f t="shared" si="195"/>
        <v>1</v>
      </c>
      <c r="BH487" s="5" t="b">
        <f t="shared" si="195"/>
        <v>1</v>
      </c>
      <c r="BI487" s="5" t="b">
        <f t="shared" si="195"/>
        <v>1</v>
      </c>
      <c r="BJ487" s="5" t="b">
        <f t="shared" si="195"/>
        <v>1</v>
      </c>
      <c r="BK487" s="5" t="b">
        <f t="shared" si="195"/>
        <v>1</v>
      </c>
      <c r="BL487" s="5" t="b">
        <f t="shared" si="195"/>
        <v>1</v>
      </c>
      <c r="BM487" s="5" t="b">
        <f t="shared" si="195"/>
        <v>1</v>
      </c>
      <c r="BN487" s="5" t="b">
        <f t="shared" si="195"/>
        <v>1</v>
      </c>
      <c r="BO487" s="5" t="b">
        <f t="shared" si="195"/>
        <v>1</v>
      </c>
      <c r="BP487" s="5" t="b">
        <f t="shared" si="195"/>
        <v>1</v>
      </c>
      <c r="BQ487" s="5" t="b">
        <f t="shared" si="195"/>
        <v>1</v>
      </c>
      <c r="BR487" s="5" t="b">
        <f t="shared" si="195"/>
        <v>1</v>
      </c>
      <c r="BS487" s="5" t="b">
        <f t="shared" si="195"/>
        <v>1</v>
      </c>
      <c r="BT487" s="5" t="b">
        <f t="shared" si="195"/>
        <v>1</v>
      </c>
      <c r="BU487" s="5" t="b">
        <f t="shared" si="195"/>
        <v>1</v>
      </c>
      <c r="BV487" s="5" t="b">
        <f t="shared" si="195"/>
        <v>1</v>
      </c>
      <c r="BW487" s="5" t="b">
        <f t="shared" si="195"/>
        <v>1</v>
      </c>
      <c r="BX487" s="5" t="b">
        <f t="shared" si="195"/>
        <v>1</v>
      </c>
      <c r="BY487" s="5" t="b">
        <f t="shared" si="195"/>
        <v>1</v>
      </c>
      <c r="BZ487" s="5" t="b">
        <f t="shared" si="195"/>
        <v>1</v>
      </c>
      <c r="CA487" s="5" t="b">
        <f t="shared" si="195"/>
        <v>1</v>
      </c>
      <c r="CB487" s="5" t="b">
        <f t="shared" si="195"/>
        <v>1</v>
      </c>
      <c r="CC487" s="5" t="b">
        <f t="shared" si="195"/>
        <v>1</v>
      </c>
      <c r="CD487" s="5" t="b">
        <f t="shared" si="195"/>
        <v>1</v>
      </c>
      <c r="CE487" s="5" t="b">
        <f t="shared" si="195"/>
        <v>1</v>
      </c>
      <c r="CF487" s="5" t="b">
        <f t="shared" si="195"/>
        <v>1</v>
      </c>
      <c r="CG487" s="5" t="b">
        <f t="shared" si="195"/>
        <v>1</v>
      </c>
      <c r="CH487" s="5" t="b">
        <f t="shared" si="195"/>
        <v>1</v>
      </c>
      <c r="CI487" s="5" t="b">
        <f t="shared" si="195"/>
        <v>1</v>
      </c>
      <c r="CJ487" s="5" t="b">
        <f t="shared" si="195"/>
        <v>1</v>
      </c>
      <c r="CK487" s="5" t="b">
        <f t="shared" si="195"/>
        <v>1</v>
      </c>
      <c r="CL487" s="5" t="b">
        <f t="shared" si="195"/>
        <v>1</v>
      </c>
      <c r="CM487" s="5" t="b">
        <f t="shared" si="195"/>
        <v>1</v>
      </c>
      <c r="CN487" s="5" t="b">
        <f t="shared" si="195"/>
        <v>1</v>
      </c>
      <c r="CO487" s="5" t="b">
        <f t="shared" si="195"/>
        <v>1</v>
      </c>
      <c r="CP487" s="5" t="b">
        <f t="shared" si="195"/>
        <v>1</v>
      </c>
      <c r="CQ487" s="5" t="b">
        <f t="shared" si="195"/>
        <v>1</v>
      </c>
      <c r="CR487" s="5" t="b">
        <f t="shared" si="195"/>
        <v>1</v>
      </c>
      <c r="CS487" s="5" t="b">
        <f t="shared" si="195"/>
        <v>1</v>
      </c>
      <c r="CT487" s="5" t="b">
        <f t="shared" si="195"/>
        <v>1</v>
      </c>
      <c r="CU487" s="5" t="b">
        <f t="shared" si="195"/>
        <v>1</v>
      </c>
      <c r="CV487" s="5" t="b">
        <f t="shared" si="195"/>
        <v>1</v>
      </c>
      <c r="CW487" s="5" t="b">
        <f t="shared" si="195"/>
        <v>1</v>
      </c>
      <c r="CX487" s="5" t="b">
        <f t="shared" si="195"/>
        <v>1</v>
      </c>
      <c r="CY487" s="5" t="b">
        <f t="shared" si="195"/>
        <v>1</v>
      </c>
      <c r="CZ487" s="5" t="b">
        <f t="shared" si="195"/>
        <v>1</v>
      </c>
      <c r="DA487" s="5" t="b">
        <f t="shared" si="195"/>
        <v>1</v>
      </c>
      <c r="DB487" s="5" t="b">
        <f t="shared" si="195"/>
        <v>1</v>
      </c>
      <c r="DC487" s="5" t="b">
        <f t="shared" si="195"/>
        <v>1</v>
      </c>
      <c r="DD487" s="5" t="b">
        <f t="shared" si="195"/>
        <v>1</v>
      </c>
      <c r="DE487" s="5" t="b">
        <f t="shared" si="195"/>
        <v>1</v>
      </c>
      <c r="DF487" s="5" t="b">
        <f t="shared" si="195"/>
        <v>1</v>
      </c>
    </row>
    <row r="488">
      <c r="A488" s="3" t="s">
        <v>489</v>
      </c>
      <c r="B488" s="2">
        <v>481.0</v>
      </c>
      <c r="C488" s="4">
        <f t="shared" si="2"/>
        <v>96</v>
      </c>
      <c r="D488" s="4">
        <f t="shared" si="3"/>
        <v>1</v>
      </c>
      <c r="E488" s="4">
        <f>IFERROR(__xludf.DUMMYFUNCTION("SPLIT(A488,"" "")"),53.0)</f>
        <v>53</v>
      </c>
      <c r="F488" s="4">
        <f>IFERROR(__xludf.DUMMYFUNCTION("""COMPUTED_VALUE"""),96.0)</f>
        <v>96</v>
      </c>
      <c r="G488" s="4">
        <f>IFERROR(__xludf.DUMMYFUNCTION("""COMPUTED_VALUE"""),93.0)</f>
        <v>93</v>
      </c>
      <c r="H488" s="4">
        <f>IFERROR(__xludf.DUMMYFUNCTION("""COMPUTED_VALUE"""),30.0)</f>
        <v>30</v>
      </c>
      <c r="I488" s="4">
        <f>IFERROR(__xludf.DUMMYFUNCTION("""COMPUTED_VALUE"""),19.0)</f>
        <v>19</v>
      </c>
      <c r="K488" s="4" t="str">
        <f>IF(K487,SUMOFUNMARKED(E487:I491,$K$6)*LASTCALLED($K$6),)</f>
        <v/>
      </c>
      <c r="L488" s="4" t="str">
        <f t="shared" ref="L488:DF488" si="196">IF(AND(L487,NOT(K487)),SUMOFUNMARKED($E487:$I491,$K$6:L$6)*LASTCALLED($K$6:L$6),)</f>
        <v/>
      </c>
      <c r="M488" s="4" t="str">
        <f t="shared" si="196"/>
        <v/>
      </c>
      <c r="N488" s="4" t="str">
        <f t="shared" si="196"/>
        <v/>
      </c>
      <c r="O488" s="4" t="str">
        <f t="shared" si="196"/>
        <v/>
      </c>
      <c r="P488" s="4" t="str">
        <f t="shared" si="196"/>
        <v/>
      </c>
      <c r="Q488" s="4" t="str">
        <f t="shared" si="196"/>
        <v/>
      </c>
      <c r="R488" s="4" t="str">
        <f t="shared" si="196"/>
        <v/>
      </c>
      <c r="S488" s="4" t="str">
        <f t="shared" si="196"/>
        <v/>
      </c>
      <c r="T488" s="4" t="str">
        <f t="shared" si="196"/>
        <v/>
      </c>
      <c r="U488" s="4" t="str">
        <f t="shared" si="196"/>
        <v/>
      </c>
      <c r="V488" s="4" t="str">
        <f t="shared" si="196"/>
        <v/>
      </c>
      <c r="W488" s="4" t="str">
        <f t="shared" si="196"/>
        <v/>
      </c>
      <c r="X488" s="4" t="str">
        <f t="shared" si="196"/>
        <v/>
      </c>
      <c r="Y488" s="4" t="str">
        <f t="shared" si="196"/>
        <v/>
      </c>
      <c r="Z488" s="4" t="str">
        <f t="shared" si="196"/>
        <v/>
      </c>
      <c r="AA488" s="4" t="str">
        <f t="shared" si="196"/>
        <v/>
      </c>
      <c r="AB488" s="4" t="str">
        <f t="shared" si="196"/>
        <v/>
      </c>
      <c r="AC488" s="4" t="str">
        <f t="shared" si="196"/>
        <v/>
      </c>
      <c r="AD488" s="4" t="str">
        <f t="shared" si="196"/>
        <v/>
      </c>
      <c r="AE488" s="4" t="str">
        <f t="shared" si="196"/>
        <v/>
      </c>
      <c r="AF488" s="4" t="str">
        <f t="shared" si="196"/>
        <v/>
      </c>
      <c r="AG488" s="4" t="str">
        <f t="shared" si="196"/>
        <v/>
      </c>
      <c r="AH488" s="4" t="str">
        <f t="shared" si="196"/>
        <v/>
      </c>
      <c r="AI488" s="4" t="str">
        <f t="shared" si="196"/>
        <v/>
      </c>
      <c r="AJ488" s="4" t="str">
        <f t="shared" si="196"/>
        <v/>
      </c>
      <c r="AK488" s="4" t="str">
        <f t="shared" si="196"/>
        <v/>
      </c>
      <c r="AL488" s="4" t="str">
        <f t="shared" si="196"/>
        <v/>
      </c>
      <c r="AM488" s="4" t="str">
        <f t="shared" si="196"/>
        <v/>
      </c>
      <c r="AN488" s="4" t="str">
        <f t="shared" si="196"/>
        <v/>
      </c>
      <c r="AO488" s="4" t="str">
        <f t="shared" si="196"/>
        <v/>
      </c>
      <c r="AP488" s="4" t="str">
        <f t="shared" si="196"/>
        <v/>
      </c>
      <c r="AQ488" s="4" t="str">
        <f t="shared" si="196"/>
        <v/>
      </c>
      <c r="AR488" s="4" t="str">
        <f t="shared" si="196"/>
        <v/>
      </c>
      <c r="AS488" s="4" t="str">
        <f t="shared" si="196"/>
        <v/>
      </c>
      <c r="AT488" s="4" t="str">
        <f t="shared" si="196"/>
        <v/>
      </c>
      <c r="AU488" s="4" t="str">
        <f t="shared" si="196"/>
        <v/>
      </c>
      <c r="AV488" s="4" t="str">
        <f t="shared" si="196"/>
        <v/>
      </c>
      <c r="AW488" s="4" t="str">
        <f t="shared" si="196"/>
        <v/>
      </c>
      <c r="AX488" s="4" t="str">
        <f t="shared" si="196"/>
        <v/>
      </c>
      <c r="AY488" s="4" t="str">
        <f t="shared" si="196"/>
        <v/>
      </c>
      <c r="AZ488" s="4" t="str">
        <f t="shared" si="196"/>
        <v/>
      </c>
      <c r="BA488" s="4">
        <f t="shared" si="196"/>
        <v>30800</v>
      </c>
      <c r="BB488" s="4" t="str">
        <f t="shared" si="196"/>
        <v/>
      </c>
      <c r="BC488" s="4" t="str">
        <f t="shared" si="196"/>
        <v/>
      </c>
      <c r="BD488" s="4" t="str">
        <f t="shared" si="196"/>
        <v/>
      </c>
      <c r="BE488" s="4" t="str">
        <f t="shared" si="196"/>
        <v/>
      </c>
      <c r="BF488" s="4" t="str">
        <f t="shared" si="196"/>
        <v/>
      </c>
      <c r="BG488" s="4" t="str">
        <f t="shared" si="196"/>
        <v/>
      </c>
      <c r="BH488" s="4" t="str">
        <f t="shared" si="196"/>
        <v/>
      </c>
      <c r="BI488" s="4" t="str">
        <f t="shared" si="196"/>
        <v/>
      </c>
      <c r="BJ488" s="4" t="str">
        <f t="shared" si="196"/>
        <v/>
      </c>
      <c r="BK488" s="4" t="str">
        <f t="shared" si="196"/>
        <v/>
      </c>
      <c r="BL488" s="4" t="str">
        <f t="shared" si="196"/>
        <v/>
      </c>
      <c r="BM488" s="4" t="str">
        <f t="shared" si="196"/>
        <v/>
      </c>
      <c r="BN488" s="4" t="str">
        <f t="shared" si="196"/>
        <v/>
      </c>
      <c r="BO488" s="4" t="str">
        <f t="shared" si="196"/>
        <v/>
      </c>
      <c r="BP488" s="4" t="str">
        <f t="shared" si="196"/>
        <v/>
      </c>
      <c r="BQ488" s="4" t="str">
        <f t="shared" si="196"/>
        <v/>
      </c>
      <c r="BR488" s="4" t="str">
        <f t="shared" si="196"/>
        <v/>
      </c>
      <c r="BS488" s="4" t="str">
        <f t="shared" si="196"/>
        <v/>
      </c>
      <c r="BT488" s="4" t="str">
        <f t="shared" si="196"/>
        <v/>
      </c>
      <c r="BU488" s="4" t="str">
        <f t="shared" si="196"/>
        <v/>
      </c>
      <c r="BV488" s="4" t="str">
        <f t="shared" si="196"/>
        <v/>
      </c>
      <c r="BW488" s="4" t="str">
        <f t="shared" si="196"/>
        <v/>
      </c>
      <c r="BX488" s="4" t="str">
        <f t="shared" si="196"/>
        <v/>
      </c>
      <c r="BY488" s="4" t="str">
        <f t="shared" si="196"/>
        <v/>
      </c>
      <c r="BZ488" s="4" t="str">
        <f t="shared" si="196"/>
        <v/>
      </c>
      <c r="CA488" s="4" t="str">
        <f t="shared" si="196"/>
        <v/>
      </c>
      <c r="CB488" s="4" t="str">
        <f t="shared" si="196"/>
        <v/>
      </c>
      <c r="CC488" s="4" t="str">
        <f t="shared" si="196"/>
        <v/>
      </c>
      <c r="CD488" s="4" t="str">
        <f t="shared" si="196"/>
        <v/>
      </c>
      <c r="CE488" s="4" t="str">
        <f t="shared" si="196"/>
        <v/>
      </c>
      <c r="CF488" s="4" t="str">
        <f t="shared" si="196"/>
        <v/>
      </c>
      <c r="CG488" s="4" t="str">
        <f t="shared" si="196"/>
        <v/>
      </c>
      <c r="CH488" s="4" t="str">
        <f t="shared" si="196"/>
        <v/>
      </c>
      <c r="CI488" s="4" t="str">
        <f t="shared" si="196"/>
        <v/>
      </c>
      <c r="CJ488" s="4" t="str">
        <f t="shared" si="196"/>
        <v/>
      </c>
      <c r="CK488" s="4" t="str">
        <f t="shared" si="196"/>
        <v/>
      </c>
      <c r="CL488" s="4" t="str">
        <f t="shared" si="196"/>
        <v/>
      </c>
      <c r="CM488" s="4" t="str">
        <f t="shared" si="196"/>
        <v/>
      </c>
      <c r="CN488" s="4" t="str">
        <f t="shared" si="196"/>
        <v/>
      </c>
      <c r="CO488" s="4" t="str">
        <f t="shared" si="196"/>
        <v/>
      </c>
      <c r="CP488" s="4" t="str">
        <f t="shared" si="196"/>
        <v/>
      </c>
      <c r="CQ488" s="4" t="str">
        <f t="shared" si="196"/>
        <v/>
      </c>
      <c r="CR488" s="4" t="str">
        <f t="shared" si="196"/>
        <v/>
      </c>
      <c r="CS488" s="4" t="str">
        <f t="shared" si="196"/>
        <v/>
      </c>
      <c r="CT488" s="4" t="str">
        <f t="shared" si="196"/>
        <v/>
      </c>
      <c r="CU488" s="4" t="str">
        <f t="shared" si="196"/>
        <v/>
      </c>
      <c r="CV488" s="4" t="str">
        <f t="shared" si="196"/>
        <v/>
      </c>
      <c r="CW488" s="4" t="str">
        <f t="shared" si="196"/>
        <v/>
      </c>
      <c r="CX488" s="4" t="str">
        <f t="shared" si="196"/>
        <v/>
      </c>
      <c r="CY488" s="4" t="str">
        <f t="shared" si="196"/>
        <v/>
      </c>
      <c r="CZ488" s="4" t="str">
        <f t="shared" si="196"/>
        <v/>
      </c>
      <c r="DA488" s="4" t="str">
        <f t="shared" si="196"/>
        <v/>
      </c>
      <c r="DB488" s="4" t="str">
        <f t="shared" si="196"/>
        <v/>
      </c>
      <c r="DC488" s="4" t="str">
        <f t="shared" si="196"/>
        <v/>
      </c>
      <c r="DD488" s="4" t="str">
        <f t="shared" si="196"/>
        <v/>
      </c>
      <c r="DE488" s="4" t="str">
        <f t="shared" si="196"/>
        <v/>
      </c>
      <c r="DF488" s="4" t="str">
        <f t="shared" si="196"/>
        <v/>
      </c>
    </row>
    <row r="489">
      <c r="A489" s="3" t="s">
        <v>490</v>
      </c>
      <c r="B489" s="2">
        <v>482.0</v>
      </c>
      <c r="C489" s="4">
        <f t="shared" si="2"/>
        <v>96</v>
      </c>
      <c r="D489" s="4">
        <f t="shared" si="3"/>
        <v>2</v>
      </c>
      <c r="E489" s="4">
        <f>IFERROR(__xludf.DUMMYFUNCTION("SPLIT(A489,"" "")"),8.0)</f>
        <v>8</v>
      </c>
      <c r="F489" s="4">
        <f>IFERROR(__xludf.DUMMYFUNCTION("""COMPUTED_VALUE"""),95.0)</f>
        <v>95</v>
      </c>
      <c r="G489" s="4">
        <f>IFERROR(__xludf.DUMMYFUNCTION("""COMPUTED_VALUE"""),73.0)</f>
        <v>73</v>
      </c>
      <c r="H489" s="4">
        <f>IFERROR(__xludf.DUMMYFUNCTION("""COMPUTED_VALUE"""),74.0)</f>
        <v>74</v>
      </c>
      <c r="I489" s="4">
        <f>IFERROR(__xludf.DUMMYFUNCTION("""COMPUTED_VALUE"""),98.0)</f>
        <v>98</v>
      </c>
      <c r="K489" s="6"/>
    </row>
    <row r="490">
      <c r="A490" s="3" t="s">
        <v>491</v>
      </c>
      <c r="B490" s="2">
        <v>483.0</v>
      </c>
      <c r="C490" s="4">
        <f t="shared" si="2"/>
        <v>96</v>
      </c>
      <c r="D490" s="4">
        <f t="shared" si="3"/>
        <v>3</v>
      </c>
      <c r="E490" s="4">
        <f>IFERROR(__xludf.DUMMYFUNCTION("SPLIT(A490,"" "")"),35.0)</f>
        <v>35</v>
      </c>
      <c r="F490" s="4">
        <f>IFERROR(__xludf.DUMMYFUNCTION("""COMPUTED_VALUE"""),20.0)</f>
        <v>20</v>
      </c>
      <c r="G490" s="4">
        <f>IFERROR(__xludf.DUMMYFUNCTION("""COMPUTED_VALUE"""),32.0)</f>
        <v>32</v>
      </c>
      <c r="H490" s="4">
        <f>IFERROR(__xludf.DUMMYFUNCTION("""COMPUTED_VALUE"""),7.0)</f>
        <v>7</v>
      </c>
      <c r="I490" s="4">
        <f>IFERROR(__xludf.DUMMYFUNCTION("""COMPUTED_VALUE"""),36.0)</f>
        <v>36</v>
      </c>
    </row>
    <row r="491">
      <c r="A491" s="3" t="s">
        <v>492</v>
      </c>
      <c r="B491" s="2">
        <v>484.0</v>
      </c>
      <c r="C491" s="4">
        <f t="shared" si="2"/>
        <v>96</v>
      </c>
      <c r="D491" s="4">
        <f t="shared" si="3"/>
        <v>4</v>
      </c>
      <c r="E491" s="4">
        <f>IFERROR(__xludf.DUMMYFUNCTION("SPLIT(A491,"" "")"),56.0)</f>
        <v>56</v>
      </c>
      <c r="F491" s="4">
        <f>IFERROR(__xludf.DUMMYFUNCTION("""COMPUTED_VALUE"""),52.0)</f>
        <v>52</v>
      </c>
      <c r="G491" s="4">
        <f>IFERROR(__xludf.DUMMYFUNCTION("""COMPUTED_VALUE"""),59.0)</f>
        <v>59</v>
      </c>
      <c r="H491" s="4">
        <f>IFERROR(__xludf.DUMMYFUNCTION("""COMPUTED_VALUE"""),26.0)</f>
        <v>26</v>
      </c>
      <c r="I491" s="4">
        <f>IFERROR(__xludf.DUMMYFUNCTION("""COMPUTED_VALUE"""),16.0)</f>
        <v>16</v>
      </c>
    </row>
    <row r="492">
      <c r="A492" s="3" t="s">
        <v>493</v>
      </c>
      <c r="B492" s="2">
        <v>485.0</v>
      </c>
      <c r="C492" s="4">
        <f t="shared" si="2"/>
        <v>97</v>
      </c>
      <c r="D492" s="4">
        <f t="shared" si="3"/>
        <v>0</v>
      </c>
      <c r="E492" s="4">
        <f>IFERROR(__xludf.DUMMYFUNCTION("SPLIT(A492,"" "")"),94.0)</f>
        <v>94</v>
      </c>
      <c r="F492" s="4">
        <f>IFERROR(__xludf.DUMMYFUNCTION("""COMPUTED_VALUE"""),67.0)</f>
        <v>67</v>
      </c>
      <c r="G492" s="4">
        <f>IFERROR(__xludf.DUMMYFUNCTION("""COMPUTED_VALUE"""),97.0)</f>
        <v>97</v>
      </c>
      <c r="H492" s="4">
        <f>IFERROR(__xludf.DUMMYFUNCTION("""COMPUTED_VALUE"""),34.0)</f>
        <v>34</v>
      </c>
      <c r="I492" s="4">
        <f>IFERROR(__xludf.DUMMYFUNCTION("""COMPUTED_VALUE"""),75.0)</f>
        <v>75</v>
      </c>
      <c r="K492" s="5" t="b">
        <f>BINGO(E492:I496,$K$6)</f>
        <v>0</v>
      </c>
      <c r="L492" s="5" t="b">
        <f t="shared" ref="L492:DF492" si="197">OR(K492, BINGO($E492:$I496,$K$6:L$6))</f>
        <v>0</v>
      </c>
      <c r="M492" s="5" t="b">
        <f t="shared" si="197"/>
        <v>0</v>
      </c>
      <c r="N492" s="5" t="b">
        <f t="shared" si="197"/>
        <v>0</v>
      </c>
      <c r="O492" s="5" t="b">
        <f t="shared" si="197"/>
        <v>0</v>
      </c>
      <c r="P492" s="5" t="b">
        <f t="shared" si="197"/>
        <v>0</v>
      </c>
      <c r="Q492" s="5" t="b">
        <f t="shared" si="197"/>
        <v>0</v>
      </c>
      <c r="R492" s="5" t="b">
        <f t="shared" si="197"/>
        <v>0</v>
      </c>
      <c r="S492" s="5" t="b">
        <f t="shared" si="197"/>
        <v>0</v>
      </c>
      <c r="T492" s="5" t="b">
        <f t="shared" si="197"/>
        <v>0</v>
      </c>
      <c r="U492" s="5" t="b">
        <f t="shared" si="197"/>
        <v>0</v>
      </c>
      <c r="V492" s="5" t="b">
        <f t="shared" si="197"/>
        <v>0</v>
      </c>
      <c r="W492" s="5" t="b">
        <f t="shared" si="197"/>
        <v>0</v>
      </c>
      <c r="X492" s="5" t="b">
        <f t="shared" si="197"/>
        <v>0</v>
      </c>
      <c r="Y492" s="5" t="b">
        <f t="shared" si="197"/>
        <v>0</v>
      </c>
      <c r="Z492" s="5" t="b">
        <f t="shared" si="197"/>
        <v>0</v>
      </c>
      <c r="AA492" s="5" t="b">
        <f t="shared" si="197"/>
        <v>0</v>
      </c>
      <c r="AB492" s="5" t="b">
        <f t="shared" si="197"/>
        <v>0</v>
      </c>
      <c r="AC492" s="5" t="b">
        <f t="shared" si="197"/>
        <v>0</v>
      </c>
      <c r="AD492" s="5" t="b">
        <f t="shared" si="197"/>
        <v>0</v>
      </c>
      <c r="AE492" s="5" t="b">
        <f t="shared" si="197"/>
        <v>0</v>
      </c>
      <c r="AF492" s="5" t="b">
        <f t="shared" si="197"/>
        <v>0</v>
      </c>
      <c r="AG492" s="5" t="b">
        <f t="shared" si="197"/>
        <v>0</v>
      </c>
      <c r="AH492" s="5" t="b">
        <f t="shared" si="197"/>
        <v>0</v>
      </c>
      <c r="AI492" s="5" t="b">
        <f t="shared" si="197"/>
        <v>0</v>
      </c>
      <c r="AJ492" s="5" t="b">
        <f t="shared" si="197"/>
        <v>0</v>
      </c>
      <c r="AK492" s="5" t="b">
        <f t="shared" si="197"/>
        <v>0</v>
      </c>
      <c r="AL492" s="5" t="b">
        <f t="shared" si="197"/>
        <v>0</v>
      </c>
      <c r="AM492" s="5" t="b">
        <f t="shared" si="197"/>
        <v>0</v>
      </c>
      <c r="AN492" s="5" t="b">
        <f t="shared" si="197"/>
        <v>0</v>
      </c>
      <c r="AO492" s="5" t="b">
        <f t="shared" si="197"/>
        <v>0</v>
      </c>
      <c r="AP492" s="5" t="b">
        <f t="shared" si="197"/>
        <v>0</v>
      </c>
      <c r="AQ492" s="5" t="b">
        <f t="shared" si="197"/>
        <v>0</v>
      </c>
      <c r="AR492" s="5" t="b">
        <f t="shared" si="197"/>
        <v>0</v>
      </c>
      <c r="AS492" s="5" t="b">
        <f t="shared" si="197"/>
        <v>0</v>
      </c>
      <c r="AT492" s="5" t="b">
        <f t="shared" si="197"/>
        <v>0</v>
      </c>
      <c r="AU492" s="5" t="b">
        <f t="shared" si="197"/>
        <v>0</v>
      </c>
      <c r="AV492" s="5" t="b">
        <f t="shared" si="197"/>
        <v>0</v>
      </c>
      <c r="AW492" s="5" t="b">
        <f t="shared" si="197"/>
        <v>0</v>
      </c>
      <c r="AX492" s="5" t="b">
        <f t="shared" si="197"/>
        <v>0</v>
      </c>
      <c r="AY492" s="5" t="b">
        <f t="shared" si="197"/>
        <v>0</v>
      </c>
      <c r="AZ492" s="5" t="b">
        <f t="shared" si="197"/>
        <v>0</v>
      </c>
      <c r="BA492" s="5" t="b">
        <f t="shared" si="197"/>
        <v>0</v>
      </c>
      <c r="BB492" s="5" t="b">
        <f t="shared" si="197"/>
        <v>0</v>
      </c>
      <c r="BC492" s="5" t="b">
        <f t="shared" si="197"/>
        <v>0</v>
      </c>
      <c r="BD492" s="5" t="b">
        <f t="shared" si="197"/>
        <v>0</v>
      </c>
      <c r="BE492" s="5" t="b">
        <f t="shared" si="197"/>
        <v>0</v>
      </c>
      <c r="BF492" s="5" t="b">
        <f t="shared" si="197"/>
        <v>0</v>
      </c>
      <c r="BG492" s="5" t="b">
        <f t="shared" si="197"/>
        <v>0</v>
      </c>
      <c r="BH492" s="5" t="b">
        <f t="shared" si="197"/>
        <v>0</v>
      </c>
      <c r="BI492" s="5" t="b">
        <f t="shared" si="197"/>
        <v>0</v>
      </c>
      <c r="BJ492" s="5" t="b">
        <f t="shared" si="197"/>
        <v>0</v>
      </c>
      <c r="BK492" s="5" t="b">
        <f t="shared" si="197"/>
        <v>0</v>
      </c>
      <c r="BL492" s="5" t="b">
        <f t="shared" si="197"/>
        <v>0</v>
      </c>
      <c r="BM492" s="5" t="b">
        <f t="shared" si="197"/>
        <v>0</v>
      </c>
      <c r="BN492" s="5" t="b">
        <f t="shared" si="197"/>
        <v>0</v>
      </c>
      <c r="BO492" s="5" t="b">
        <f t="shared" si="197"/>
        <v>0</v>
      </c>
      <c r="BP492" s="5" t="b">
        <f t="shared" si="197"/>
        <v>0</v>
      </c>
      <c r="BQ492" s="5" t="b">
        <f t="shared" si="197"/>
        <v>0</v>
      </c>
      <c r="BR492" s="5" t="b">
        <f t="shared" si="197"/>
        <v>0</v>
      </c>
      <c r="BS492" s="5" t="b">
        <f t="shared" si="197"/>
        <v>0</v>
      </c>
      <c r="BT492" s="5" t="b">
        <f t="shared" si="197"/>
        <v>0</v>
      </c>
      <c r="BU492" s="5" t="b">
        <f t="shared" si="197"/>
        <v>0</v>
      </c>
      <c r="BV492" s="5" t="b">
        <f t="shared" si="197"/>
        <v>0</v>
      </c>
      <c r="BW492" s="5" t="b">
        <f t="shared" si="197"/>
        <v>0</v>
      </c>
      <c r="BX492" s="5" t="b">
        <f t="shared" si="197"/>
        <v>0</v>
      </c>
      <c r="BY492" s="5" t="b">
        <f t="shared" si="197"/>
        <v>0</v>
      </c>
      <c r="BZ492" s="5" t="b">
        <f t="shared" si="197"/>
        <v>1</v>
      </c>
      <c r="CA492" s="5" t="b">
        <f t="shared" si="197"/>
        <v>1</v>
      </c>
      <c r="CB492" s="5" t="b">
        <f t="shared" si="197"/>
        <v>1</v>
      </c>
      <c r="CC492" s="5" t="b">
        <f t="shared" si="197"/>
        <v>1</v>
      </c>
      <c r="CD492" s="5" t="b">
        <f t="shared" si="197"/>
        <v>1</v>
      </c>
      <c r="CE492" s="5" t="b">
        <f t="shared" si="197"/>
        <v>1</v>
      </c>
      <c r="CF492" s="5" t="b">
        <f t="shared" si="197"/>
        <v>1</v>
      </c>
      <c r="CG492" s="5" t="b">
        <f t="shared" si="197"/>
        <v>1</v>
      </c>
      <c r="CH492" s="5" t="b">
        <f t="shared" si="197"/>
        <v>1</v>
      </c>
      <c r="CI492" s="5" t="b">
        <f t="shared" si="197"/>
        <v>1</v>
      </c>
      <c r="CJ492" s="5" t="b">
        <f t="shared" si="197"/>
        <v>1</v>
      </c>
      <c r="CK492" s="5" t="b">
        <f t="shared" si="197"/>
        <v>1</v>
      </c>
      <c r="CL492" s="5" t="b">
        <f t="shared" si="197"/>
        <v>1</v>
      </c>
      <c r="CM492" s="5" t="b">
        <f t="shared" si="197"/>
        <v>1</v>
      </c>
      <c r="CN492" s="5" t="b">
        <f t="shared" si="197"/>
        <v>1</v>
      </c>
      <c r="CO492" s="5" t="b">
        <f t="shared" si="197"/>
        <v>1</v>
      </c>
      <c r="CP492" s="5" t="b">
        <f t="shared" si="197"/>
        <v>1</v>
      </c>
      <c r="CQ492" s="5" t="b">
        <f t="shared" si="197"/>
        <v>1</v>
      </c>
      <c r="CR492" s="5" t="b">
        <f t="shared" si="197"/>
        <v>1</v>
      </c>
      <c r="CS492" s="5" t="b">
        <f t="shared" si="197"/>
        <v>1</v>
      </c>
      <c r="CT492" s="5" t="b">
        <f t="shared" si="197"/>
        <v>1</v>
      </c>
      <c r="CU492" s="5" t="b">
        <f t="shared" si="197"/>
        <v>1</v>
      </c>
      <c r="CV492" s="5" t="b">
        <f t="shared" si="197"/>
        <v>1</v>
      </c>
      <c r="CW492" s="5" t="b">
        <f t="shared" si="197"/>
        <v>1</v>
      </c>
      <c r="CX492" s="5" t="b">
        <f t="shared" si="197"/>
        <v>1</v>
      </c>
      <c r="CY492" s="5" t="b">
        <f t="shared" si="197"/>
        <v>1</v>
      </c>
      <c r="CZ492" s="5" t="b">
        <f t="shared" si="197"/>
        <v>1</v>
      </c>
      <c r="DA492" s="5" t="b">
        <f t="shared" si="197"/>
        <v>1</v>
      </c>
      <c r="DB492" s="5" t="b">
        <f t="shared" si="197"/>
        <v>1</v>
      </c>
      <c r="DC492" s="5" t="b">
        <f t="shared" si="197"/>
        <v>1</v>
      </c>
      <c r="DD492" s="5" t="b">
        <f t="shared" si="197"/>
        <v>1</v>
      </c>
      <c r="DE492" s="5" t="b">
        <f t="shared" si="197"/>
        <v>1</v>
      </c>
      <c r="DF492" s="5" t="b">
        <f t="shared" si="197"/>
        <v>1</v>
      </c>
    </row>
    <row r="493">
      <c r="A493" s="3" t="s">
        <v>494</v>
      </c>
      <c r="B493" s="2">
        <v>486.0</v>
      </c>
      <c r="C493" s="4">
        <f t="shared" si="2"/>
        <v>97</v>
      </c>
      <c r="D493" s="4">
        <f t="shared" si="3"/>
        <v>1</v>
      </c>
      <c r="E493" s="4">
        <f>IFERROR(__xludf.DUMMYFUNCTION("SPLIT(A493,"" "")"),23.0)</f>
        <v>23</v>
      </c>
      <c r="F493" s="4">
        <f>IFERROR(__xludf.DUMMYFUNCTION("""COMPUTED_VALUE"""),80.0)</f>
        <v>80</v>
      </c>
      <c r="G493" s="4">
        <f>IFERROR(__xludf.DUMMYFUNCTION("""COMPUTED_VALUE"""),68.0)</f>
        <v>68</v>
      </c>
      <c r="H493" s="4">
        <f>IFERROR(__xludf.DUMMYFUNCTION("""COMPUTED_VALUE"""),24.0)</f>
        <v>24</v>
      </c>
      <c r="I493" s="4">
        <f>IFERROR(__xludf.DUMMYFUNCTION("""COMPUTED_VALUE"""),47.0)</f>
        <v>47</v>
      </c>
      <c r="K493" s="4" t="str">
        <f>IF(K492,SUMOFUNMARKED(E492:I496,$K$6)*LASTCALLED($K$6),)</f>
        <v/>
      </c>
      <c r="L493" s="4" t="str">
        <f t="shared" ref="L493:DF493" si="198">IF(AND(L492,NOT(K492)),SUMOFUNMARKED($E492:$I496,$K$6:L$6)*LASTCALLED($K$6:L$6),)</f>
        <v/>
      </c>
      <c r="M493" s="4" t="str">
        <f t="shared" si="198"/>
        <v/>
      </c>
      <c r="N493" s="4" t="str">
        <f t="shared" si="198"/>
        <v/>
      </c>
      <c r="O493" s="4" t="str">
        <f t="shared" si="198"/>
        <v/>
      </c>
      <c r="P493" s="4" t="str">
        <f t="shared" si="198"/>
        <v/>
      </c>
      <c r="Q493" s="4" t="str">
        <f t="shared" si="198"/>
        <v/>
      </c>
      <c r="R493" s="4" t="str">
        <f t="shared" si="198"/>
        <v/>
      </c>
      <c r="S493" s="4" t="str">
        <f t="shared" si="198"/>
        <v/>
      </c>
      <c r="T493" s="4" t="str">
        <f t="shared" si="198"/>
        <v/>
      </c>
      <c r="U493" s="4" t="str">
        <f t="shared" si="198"/>
        <v/>
      </c>
      <c r="V493" s="4" t="str">
        <f t="shared" si="198"/>
        <v/>
      </c>
      <c r="W493" s="4" t="str">
        <f t="shared" si="198"/>
        <v/>
      </c>
      <c r="X493" s="4" t="str">
        <f t="shared" si="198"/>
        <v/>
      </c>
      <c r="Y493" s="4" t="str">
        <f t="shared" si="198"/>
        <v/>
      </c>
      <c r="Z493" s="4" t="str">
        <f t="shared" si="198"/>
        <v/>
      </c>
      <c r="AA493" s="4" t="str">
        <f t="shared" si="198"/>
        <v/>
      </c>
      <c r="AB493" s="4" t="str">
        <f t="shared" si="198"/>
        <v/>
      </c>
      <c r="AC493" s="4" t="str">
        <f t="shared" si="198"/>
        <v/>
      </c>
      <c r="AD493" s="4" t="str">
        <f t="shared" si="198"/>
        <v/>
      </c>
      <c r="AE493" s="4" t="str">
        <f t="shared" si="198"/>
        <v/>
      </c>
      <c r="AF493" s="4" t="str">
        <f t="shared" si="198"/>
        <v/>
      </c>
      <c r="AG493" s="4" t="str">
        <f t="shared" si="198"/>
        <v/>
      </c>
      <c r="AH493" s="4" t="str">
        <f t="shared" si="198"/>
        <v/>
      </c>
      <c r="AI493" s="4" t="str">
        <f t="shared" si="198"/>
        <v/>
      </c>
      <c r="AJ493" s="4" t="str">
        <f t="shared" si="198"/>
        <v/>
      </c>
      <c r="AK493" s="4" t="str">
        <f t="shared" si="198"/>
        <v/>
      </c>
      <c r="AL493" s="4" t="str">
        <f t="shared" si="198"/>
        <v/>
      </c>
      <c r="AM493" s="4" t="str">
        <f t="shared" si="198"/>
        <v/>
      </c>
      <c r="AN493" s="4" t="str">
        <f t="shared" si="198"/>
        <v/>
      </c>
      <c r="AO493" s="4" t="str">
        <f t="shared" si="198"/>
        <v/>
      </c>
      <c r="AP493" s="4" t="str">
        <f t="shared" si="198"/>
        <v/>
      </c>
      <c r="AQ493" s="4" t="str">
        <f t="shared" si="198"/>
        <v/>
      </c>
      <c r="AR493" s="4" t="str">
        <f t="shared" si="198"/>
        <v/>
      </c>
      <c r="AS493" s="4" t="str">
        <f t="shared" si="198"/>
        <v/>
      </c>
      <c r="AT493" s="4" t="str">
        <f t="shared" si="198"/>
        <v/>
      </c>
      <c r="AU493" s="4" t="str">
        <f t="shared" si="198"/>
        <v/>
      </c>
      <c r="AV493" s="4" t="str">
        <f t="shared" si="198"/>
        <v/>
      </c>
      <c r="AW493" s="4" t="str">
        <f t="shared" si="198"/>
        <v/>
      </c>
      <c r="AX493" s="4" t="str">
        <f t="shared" si="198"/>
        <v/>
      </c>
      <c r="AY493" s="4" t="str">
        <f t="shared" si="198"/>
        <v/>
      </c>
      <c r="AZ493" s="4" t="str">
        <f t="shared" si="198"/>
        <v/>
      </c>
      <c r="BA493" s="4" t="str">
        <f t="shared" si="198"/>
        <v/>
      </c>
      <c r="BB493" s="4" t="str">
        <f t="shared" si="198"/>
        <v/>
      </c>
      <c r="BC493" s="4" t="str">
        <f t="shared" si="198"/>
        <v/>
      </c>
      <c r="BD493" s="4" t="str">
        <f t="shared" si="198"/>
        <v/>
      </c>
      <c r="BE493" s="4" t="str">
        <f t="shared" si="198"/>
        <v/>
      </c>
      <c r="BF493" s="4" t="str">
        <f t="shared" si="198"/>
        <v/>
      </c>
      <c r="BG493" s="4" t="str">
        <f t="shared" si="198"/>
        <v/>
      </c>
      <c r="BH493" s="4" t="str">
        <f t="shared" si="198"/>
        <v/>
      </c>
      <c r="BI493" s="4" t="str">
        <f t="shared" si="198"/>
        <v/>
      </c>
      <c r="BJ493" s="4" t="str">
        <f t="shared" si="198"/>
        <v/>
      </c>
      <c r="BK493" s="4" t="str">
        <f t="shared" si="198"/>
        <v/>
      </c>
      <c r="BL493" s="4" t="str">
        <f t="shared" si="198"/>
        <v/>
      </c>
      <c r="BM493" s="4" t="str">
        <f t="shared" si="198"/>
        <v/>
      </c>
      <c r="BN493" s="4" t="str">
        <f t="shared" si="198"/>
        <v/>
      </c>
      <c r="BO493" s="4" t="str">
        <f t="shared" si="198"/>
        <v/>
      </c>
      <c r="BP493" s="4" t="str">
        <f t="shared" si="198"/>
        <v/>
      </c>
      <c r="BQ493" s="4" t="str">
        <f t="shared" si="198"/>
        <v/>
      </c>
      <c r="BR493" s="4" t="str">
        <f t="shared" si="198"/>
        <v/>
      </c>
      <c r="BS493" s="4" t="str">
        <f t="shared" si="198"/>
        <v/>
      </c>
      <c r="BT493" s="4" t="str">
        <f t="shared" si="198"/>
        <v/>
      </c>
      <c r="BU493" s="4" t="str">
        <f t="shared" si="198"/>
        <v/>
      </c>
      <c r="BV493" s="4" t="str">
        <f t="shared" si="198"/>
        <v/>
      </c>
      <c r="BW493" s="4" t="str">
        <f t="shared" si="198"/>
        <v/>
      </c>
      <c r="BX493" s="4" t="str">
        <f t="shared" si="198"/>
        <v/>
      </c>
      <c r="BY493" s="4" t="str">
        <f t="shared" si="198"/>
        <v/>
      </c>
      <c r="BZ493" s="4">
        <f t="shared" si="198"/>
        <v>17116</v>
      </c>
      <c r="CA493" s="4" t="str">
        <f t="shared" si="198"/>
        <v/>
      </c>
      <c r="CB493" s="4" t="str">
        <f t="shared" si="198"/>
        <v/>
      </c>
      <c r="CC493" s="4" t="str">
        <f t="shared" si="198"/>
        <v/>
      </c>
      <c r="CD493" s="4" t="str">
        <f t="shared" si="198"/>
        <v/>
      </c>
      <c r="CE493" s="4" t="str">
        <f t="shared" si="198"/>
        <v/>
      </c>
      <c r="CF493" s="4" t="str">
        <f t="shared" si="198"/>
        <v/>
      </c>
      <c r="CG493" s="4" t="str">
        <f t="shared" si="198"/>
        <v/>
      </c>
      <c r="CH493" s="4" t="str">
        <f t="shared" si="198"/>
        <v/>
      </c>
      <c r="CI493" s="4" t="str">
        <f t="shared" si="198"/>
        <v/>
      </c>
      <c r="CJ493" s="4" t="str">
        <f t="shared" si="198"/>
        <v/>
      </c>
      <c r="CK493" s="4" t="str">
        <f t="shared" si="198"/>
        <v/>
      </c>
      <c r="CL493" s="4" t="str">
        <f t="shared" si="198"/>
        <v/>
      </c>
      <c r="CM493" s="4" t="str">
        <f t="shared" si="198"/>
        <v/>
      </c>
      <c r="CN493" s="4" t="str">
        <f t="shared" si="198"/>
        <v/>
      </c>
      <c r="CO493" s="4" t="str">
        <f t="shared" si="198"/>
        <v/>
      </c>
      <c r="CP493" s="4" t="str">
        <f t="shared" si="198"/>
        <v/>
      </c>
      <c r="CQ493" s="4" t="str">
        <f t="shared" si="198"/>
        <v/>
      </c>
      <c r="CR493" s="4" t="str">
        <f t="shared" si="198"/>
        <v/>
      </c>
      <c r="CS493" s="4" t="str">
        <f t="shared" si="198"/>
        <v/>
      </c>
      <c r="CT493" s="4" t="str">
        <f t="shared" si="198"/>
        <v/>
      </c>
      <c r="CU493" s="4" t="str">
        <f t="shared" si="198"/>
        <v/>
      </c>
      <c r="CV493" s="4" t="str">
        <f t="shared" si="198"/>
        <v/>
      </c>
      <c r="CW493" s="4" t="str">
        <f t="shared" si="198"/>
        <v/>
      </c>
      <c r="CX493" s="4" t="str">
        <f t="shared" si="198"/>
        <v/>
      </c>
      <c r="CY493" s="4" t="str">
        <f t="shared" si="198"/>
        <v/>
      </c>
      <c r="CZ493" s="4" t="str">
        <f t="shared" si="198"/>
        <v/>
      </c>
      <c r="DA493" s="4" t="str">
        <f t="shared" si="198"/>
        <v/>
      </c>
      <c r="DB493" s="4" t="str">
        <f t="shared" si="198"/>
        <v/>
      </c>
      <c r="DC493" s="4" t="str">
        <f t="shared" si="198"/>
        <v/>
      </c>
      <c r="DD493" s="4" t="str">
        <f t="shared" si="198"/>
        <v/>
      </c>
      <c r="DE493" s="4" t="str">
        <f t="shared" si="198"/>
        <v/>
      </c>
      <c r="DF493" s="4" t="str">
        <f t="shared" si="198"/>
        <v/>
      </c>
    </row>
    <row r="494">
      <c r="A494" s="3" t="s">
        <v>495</v>
      </c>
      <c r="B494" s="2">
        <v>487.0</v>
      </c>
      <c r="C494" s="4">
        <f t="shared" si="2"/>
        <v>97</v>
      </c>
      <c r="D494" s="4">
        <f t="shared" si="3"/>
        <v>2</v>
      </c>
      <c r="E494" s="4">
        <f>IFERROR(__xludf.DUMMYFUNCTION("SPLIT(A494,"" "")"),56.0)</f>
        <v>56</v>
      </c>
      <c r="F494" s="4">
        <f>IFERROR(__xludf.DUMMYFUNCTION("""COMPUTED_VALUE"""),8.0)</f>
        <v>8</v>
      </c>
      <c r="G494" s="4">
        <f>IFERROR(__xludf.DUMMYFUNCTION("""COMPUTED_VALUE"""),21.0)</f>
        <v>21</v>
      </c>
      <c r="H494" s="4">
        <f>IFERROR(__xludf.DUMMYFUNCTION("""COMPUTED_VALUE"""),66.0)</f>
        <v>66</v>
      </c>
      <c r="I494" s="4">
        <f>IFERROR(__xludf.DUMMYFUNCTION("""COMPUTED_VALUE"""),36.0)</f>
        <v>36</v>
      </c>
      <c r="K494" s="6"/>
    </row>
    <row r="495">
      <c r="A495" s="3" t="s">
        <v>496</v>
      </c>
      <c r="B495" s="2">
        <v>488.0</v>
      </c>
      <c r="C495" s="4">
        <f t="shared" si="2"/>
        <v>97</v>
      </c>
      <c r="D495" s="4">
        <f t="shared" si="3"/>
        <v>3</v>
      </c>
      <c r="E495" s="4">
        <f>IFERROR(__xludf.DUMMYFUNCTION("SPLIT(A495,"" "")"),69.0)</f>
        <v>69</v>
      </c>
      <c r="F495" s="4">
        <f>IFERROR(__xludf.DUMMYFUNCTION("""COMPUTED_VALUE"""),5.0)</f>
        <v>5</v>
      </c>
      <c r="G495" s="4">
        <f>IFERROR(__xludf.DUMMYFUNCTION("""COMPUTED_VALUE"""),3.0)</f>
        <v>3</v>
      </c>
      <c r="H495" s="4">
        <f>IFERROR(__xludf.DUMMYFUNCTION("""COMPUTED_VALUE"""),95.0)</f>
        <v>95</v>
      </c>
      <c r="I495" s="4">
        <f>IFERROR(__xludf.DUMMYFUNCTION("""COMPUTED_VALUE"""),17.0)</f>
        <v>17</v>
      </c>
    </row>
    <row r="496">
      <c r="A496" s="3" t="s">
        <v>497</v>
      </c>
      <c r="B496" s="2">
        <v>489.0</v>
      </c>
      <c r="C496" s="4">
        <f t="shared" si="2"/>
        <v>97</v>
      </c>
      <c r="D496" s="4">
        <f t="shared" si="3"/>
        <v>4</v>
      </c>
      <c r="E496" s="4">
        <f>IFERROR(__xludf.DUMMYFUNCTION("SPLIT(A496,"" "")"),29.0)</f>
        <v>29</v>
      </c>
      <c r="F496" s="4">
        <f>IFERROR(__xludf.DUMMYFUNCTION("""COMPUTED_VALUE"""),38.0)</f>
        <v>38</v>
      </c>
      <c r="G496" s="4">
        <f>IFERROR(__xludf.DUMMYFUNCTION("""COMPUTED_VALUE"""),44.0)</f>
        <v>44</v>
      </c>
      <c r="H496" s="4">
        <f>IFERROR(__xludf.DUMMYFUNCTION("""COMPUTED_VALUE"""),42.0)</f>
        <v>42</v>
      </c>
      <c r="I496" s="4">
        <f>IFERROR(__xludf.DUMMYFUNCTION("""COMPUTED_VALUE"""),28.0)</f>
        <v>28</v>
      </c>
    </row>
    <row r="497">
      <c r="A497" s="3" t="s">
        <v>498</v>
      </c>
      <c r="B497" s="2">
        <v>490.0</v>
      </c>
      <c r="C497" s="4">
        <f t="shared" si="2"/>
        <v>98</v>
      </c>
      <c r="D497" s="4">
        <f t="shared" si="3"/>
        <v>0</v>
      </c>
      <c r="E497" s="4">
        <f>IFERROR(__xludf.DUMMYFUNCTION("SPLIT(A497,"" "")"),84.0)</f>
        <v>84</v>
      </c>
      <c r="F497" s="4">
        <f>IFERROR(__xludf.DUMMYFUNCTION("""COMPUTED_VALUE"""),35.0)</f>
        <v>35</v>
      </c>
      <c r="G497" s="4">
        <f>IFERROR(__xludf.DUMMYFUNCTION("""COMPUTED_VALUE"""),72.0)</f>
        <v>72</v>
      </c>
      <c r="H497" s="4">
        <f>IFERROR(__xludf.DUMMYFUNCTION("""COMPUTED_VALUE"""),8.0)</f>
        <v>8</v>
      </c>
      <c r="I497" s="4">
        <f>IFERROR(__xludf.DUMMYFUNCTION("""COMPUTED_VALUE"""),38.0)</f>
        <v>38</v>
      </c>
      <c r="K497" s="5" t="b">
        <f>BINGO(E497:I501,$K$6)</f>
        <v>0</v>
      </c>
      <c r="L497" s="5" t="b">
        <f t="shared" ref="L497:DF497" si="199">OR(K497, BINGO($E497:$I501,$K$6:L$6))</f>
        <v>0</v>
      </c>
      <c r="M497" s="5" t="b">
        <f t="shared" si="199"/>
        <v>0</v>
      </c>
      <c r="N497" s="5" t="b">
        <f t="shared" si="199"/>
        <v>0</v>
      </c>
      <c r="O497" s="5" t="b">
        <f t="shared" si="199"/>
        <v>0</v>
      </c>
      <c r="P497" s="5" t="b">
        <f t="shared" si="199"/>
        <v>0</v>
      </c>
      <c r="Q497" s="5" t="b">
        <f t="shared" si="199"/>
        <v>0</v>
      </c>
      <c r="R497" s="5" t="b">
        <f t="shared" si="199"/>
        <v>0</v>
      </c>
      <c r="S497" s="5" t="b">
        <f t="shared" si="199"/>
        <v>0</v>
      </c>
      <c r="T497" s="5" t="b">
        <f t="shared" si="199"/>
        <v>0</v>
      </c>
      <c r="U497" s="5" t="b">
        <f t="shared" si="199"/>
        <v>0</v>
      </c>
      <c r="V497" s="5" t="b">
        <f t="shared" si="199"/>
        <v>0</v>
      </c>
      <c r="W497" s="5" t="b">
        <f t="shared" si="199"/>
        <v>0</v>
      </c>
      <c r="X497" s="5" t="b">
        <f t="shared" si="199"/>
        <v>0</v>
      </c>
      <c r="Y497" s="5" t="b">
        <f t="shared" si="199"/>
        <v>0</v>
      </c>
      <c r="Z497" s="5" t="b">
        <f t="shared" si="199"/>
        <v>0</v>
      </c>
      <c r="AA497" s="5" t="b">
        <f t="shared" si="199"/>
        <v>0</v>
      </c>
      <c r="AB497" s="5" t="b">
        <f t="shared" si="199"/>
        <v>0</v>
      </c>
      <c r="AC497" s="5" t="b">
        <f t="shared" si="199"/>
        <v>0</v>
      </c>
      <c r="AD497" s="5" t="b">
        <f t="shared" si="199"/>
        <v>0</v>
      </c>
      <c r="AE497" s="5" t="b">
        <f t="shared" si="199"/>
        <v>0</v>
      </c>
      <c r="AF497" s="5" t="b">
        <f t="shared" si="199"/>
        <v>0</v>
      </c>
      <c r="AG497" s="5" t="b">
        <f t="shared" si="199"/>
        <v>0</v>
      </c>
      <c r="AH497" s="5" t="b">
        <f t="shared" si="199"/>
        <v>0</v>
      </c>
      <c r="AI497" s="5" t="b">
        <f t="shared" si="199"/>
        <v>0</v>
      </c>
      <c r="AJ497" s="5" t="b">
        <f t="shared" si="199"/>
        <v>0</v>
      </c>
      <c r="AK497" s="5" t="b">
        <f t="shared" si="199"/>
        <v>0</v>
      </c>
      <c r="AL497" s="5" t="b">
        <f t="shared" si="199"/>
        <v>0</v>
      </c>
      <c r="AM497" s="5" t="b">
        <f t="shared" si="199"/>
        <v>0</v>
      </c>
      <c r="AN497" s="5" t="b">
        <f t="shared" si="199"/>
        <v>0</v>
      </c>
      <c r="AO497" s="5" t="b">
        <f t="shared" si="199"/>
        <v>0</v>
      </c>
      <c r="AP497" s="5" t="b">
        <f t="shared" si="199"/>
        <v>0</v>
      </c>
      <c r="AQ497" s="5" t="b">
        <f t="shared" si="199"/>
        <v>0</v>
      </c>
      <c r="AR497" s="5" t="b">
        <f t="shared" si="199"/>
        <v>0</v>
      </c>
      <c r="AS497" s="5" t="b">
        <f t="shared" si="199"/>
        <v>0</v>
      </c>
      <c r="AT497" s="5" t="b">
        <f t="shared" si="199"/>
        <v>0</v>
      </c>
      <c r="AU497" s="5" t="b">
        <f t="shared" si="199"/>
        <v>0</v>
      </c>
      <c r="AV497" s="5" t="b">
        <f t="shared" si="199"/>
        <v>0</v>
      </c>
      <c r="AW497" s="5" t="b">
        <f t="shared" si="199"/>
        <v>0</v>
      </c>
      <c r="AX497" s="5" t="b">
        <f t="shared" si="199"/>
        <v>0</v>
      </c>
      <c r="AY497" s="5" t="b">
        <f t="shared" si="199"/>
        <v>0</v>
      </c>
      <c r="AZ497" s="5" t="b">
        <f t="shared" si="199"/>
        <v>0</v>
      </c>
      <c r="BA497" s="5" t="b">
        <f t="shared" si="199"/>
        <v>0</v>
      </c>
      <c r="BB497" s="5" t="b">
        <f t="shared" si="199"/>
        <v>0</v>
      </c>
      <c r="BC497" s="5" t="b">
        <f t="shared" si="199"/>
        <v>0</v>
      </c>
      <c r="BD497" s="5" t="b">
        <f t="shared" si="199"/>
        <v>0</v>
      </c>
      <c r="BE497" s="5" t="b">
        <f t="shared" si="199"/>
        <v>0</v>
      </c>
      <c r="BF497" s="5" t="b">
        <f t="shared" si="199"/>
        <v>0</v>
      </c>
      <c r="BG497" s="5" t="b">
        <f t="shared" si="199"/>
        <v>0</v>
      </c>
      <c r="BH497" s="5" t="b">
        <f t="shared" si="199"/>
        <v>0</v>
      </c>
      <c r="BI497" s="5" t="b">
        <f t="shared" si="199"/>
        <v>0</v>
      </c>
      <c r="BJ497" s="5" t="b">
        <f t="shared" si="199"/>
        <v>0</v>
      </c>
      <c r="BK497" s="5" t="b">
        <f t="shared" si="199"/>
        <v>0</v>
      </c>
      <c r="BL497" s="5" t="b">
        <f t="shared" si="199"/>
        <v>0</v>
      </c>
      <c r="BM497" s="5" t="b">
        <f t="shared" si="199"/>
        <v>0</v>
      </c>
      <c r="BN497" s="5" t="b">
        <f t="shared" si="199"/>
        <v>0</v>
      </c>
      <c r="BO497" s="5" t="b">
        <f t="shared" si="199"/>
        <v>0</v>
      </c>
      <c r="BP497" s="5" t="b">
        <f t="shared" si="199"/>
        <v>0</v>
      </c>
      <c r="BQ497" s="5" t="b">
        <f t="shared" si="199"/>
        <v>0</v>
      </c>
      <c r="BR497" s="5" t="b">
        <f t="shared" si="199"/>
        <v>0</v>
      </c>
      <c r="BS497" s="5" t="b">
        <f t="shared" si="199"/>
        <v>0</v>
      </c>
      <c r="BT497" s="5" t="b">
        <f t="shared" si="199"/>
        <v>0</v>
      </c>
      <c r="BU497" s="5" t="b">
        <f t="shared" si="199"/>
        <v>0</v>
      </c>
      <c r="BV497" s="5" t="b">
        <f t="shared" si="199"/>
        <v>0</v>
      </c>
      <c r="BW497" s="5" t="b">
        <f t="shared" si="199"/>
        <v>0</v>
      </c>
      <c r="BX497" s="5" t="b">
        <f t="shared" si="199"/>
        <v>0</v>
      </c>
      <c r="BY497" s="5" t="b">
        <f t="shared" si="199"/>
        <v>0</v>
      </c>
      <c r="BZ497" s="5" t="b">
        <f t="shared" si="199"/>
        <v>0</v>
      </c>
      <c r="CA497" s="5" t="b">
        <f t="shared" si="199"/>
        <v>0</v>
      </c>
      <c r="CB497" s="5" t="b">
        <f t="shared" si="199"/>
        <v>0</v>
      </c>
      <c r="CC497" s="5" t="b">
        <f t="shared" si="199"/>
        <v>0</v>
      </c>
      <c r="CD497" s="5" t="b">
        <f t="shared" si="199"/>
        <v>0</v>
      </c>
      <c r="CE497" s="5" t="b">
        <f t="shared" si="199"/>
        <v>0</v>
      </c>
      <c r="CF497" s="5" t="b">
        <f t="shared" si="199"/>
        <v>0</v>
      </c>
      <c r="CG497" s="5" t="b">
        <f t="shared" si="199"/>
        <v>0</v>
      </c>
      <c r="CH497" s="5" t="b">
        <f t="shared" si="199"/>
        <v>0</v>
      </c>
      <c r="CI497" s="5" t="b">
        <f t="shared" si="199"/>
        <v>0</v>
      </c>
      <c r="CJ497" s="5" t="b">
        <f t="shared" si="199"/>
        <v>0</v>
      </c>
      <c r="CK497" s="5" t="b">
        <f t="shared" si="199"/>
        <v>0</v>
      </c>
      <c r="CL497" s="5" t="b">
        <f t="shared" si="199"/>
        <v>0</v>
      </c>
      <c r="CM497" s="5" t="b">
        <f t="shared" si="199"/>
        <v>1</v>
      </c>
      <c r="CN497" s="5" t="b">
        <f t="shared" si="199"/>
        <v>1</v>
      </c>
      <c r="CO497" s="5" t="b">
        <f t="shared" si="199"/>
        <v>1</v>
      </c>
      <c r="CP497" s="5" t="b">
        <f t="shared" si="199"/>
        <v>1</v>
      </c>
      <c r="CQ497" s="5" t="b">
        <f t="shared" si="199"/>
        <v>1</v>
      </c>
      <c r="CR497" s="5" t="b">
        <f t="shared" si="199"/>
        <v>1</v>
      </c>
      <c r="CS497" s="5" t="b">
        <f t="shared" si="199"/>
        <v>1</v>
      </c>
      <c r="CT497" s="5" t="b">
        <f t="shared" si="199"/>
        <v>1</v>
      </c>
      <c r="CU497" s="5" t="b">
        <f t="shared" si="199"/>
        <v>1</v>
      </c>
      <c r="CV497" s="5" t="b">
        <f t="shared" si="199"/>
        <v>1</v>
      </c>
      <c r="CW497" s="5" t="b">
        <f t="shared" si="199"/>
        <v>1</v>
      </c>
      <c r="CX497" s="5" t="b">
        <f t="shared" si="199"/>
        <v>1</v>
      </c>
      <c r="CY497" s="5" t="b">
        <f t="shared" si="199"/>
        <v>1</v>
      </c>
      <c r="CZ497" s="5" t="b">
        <f t="shared" si="199"/>
        <v>1</v>
      </c>
      <c r="DA497" s="5" t="b">
        <f t="shared" si="199"/>
        <v>1</v>
      </c>
      <c r="DB497" s="5" t="b">
        <f t="shared" si="199"/>
        <v>1</v>
      </c>
      <c r="DC497" s="5" t="b">
        <f t="shared" si="199"/>
        <v>1</v>
      </c>
      <c r="DD497" s="5" t="b">
        <f t="shared" si="199"/>
        <v>1</v>
      </c>
      <c r="DE497" s="5" t="b">
        <f t="shared" si="199"/>
        <v>1</v>
      </c>
      <c r="DF497" s="5" t="b">
        <f t="shared" si="199"/>
        <v>1</v>
      </c>
    </row>
    <row r="498">
      <c r="A498" s="3" t="s">
        <v>499</v>
      </c>
      <c r="B498" s="2">
        <v>491.0</v>
      </c>
      <c r="C498" s="4">
        <f t="shared" si="2"/>
        <v>98</v>
      </c>
      <c r="D498" s="4">
        <f t="shared" si="3"/>
        <v>1</v>
      </c>
      <c r="E498" s="4">
        <f>IFERROR(__xludf.DUMMYFUNCTION("SPLIT(A498,"" "")"),94.0)</f>
        <v>94</v>
      </c>
      <c r="F498" s="4">
        <f>IFERROR(__xludf.DUMMYFUNCTION("""COMPUTED_VALUE"""),30.0)</f>
        <v>30</v>
      </c>
      <c r="G498" s="4">
        <f>IFERROR(__xludf.DUMMYFUNCTION("""COMPUTED_VALUE"""),48.0)</f>
        <v>48</v>
      </c>
      <c r="H498" s="4">
        <f>IFERROR(__xludf.DUMMYFUNCTION("""COMPUTED_VALUE"""),24.0)</f>
        <v>24</v>
      </c>
      <c r="I498" s="4">
        <f>IFERROR(__xludf.DUMMYFUNCTION("""COMPUTED_VALUE"""),27.0)</f>
        <v>27</v>
      </c>
      <c r="K498" s="4" t="str">
        <f>IF(K497,SUMOFUNMARKED(E497:I501,$K$6)*LASTCALLED($K$6),)</f>
        <v/>
      </c>
      <c r="L498" s="4" t="str">
        <f t="shared" ref="L498:DF498" si="200">IF(AND(L497,NOT(K497)),SUMOFUNMARKED($E497:$I501,$K$6:L$6)*LASTCALLED($K$6:L$6),)</f>
        <v/>
      </c>
      <c r="M498" s="4" t="str">
        <f t="shared" si="200"/>
        <v/>
      </c>
      <c r="N498" s="4" t="str">
        <f t="shared" si="200"/>
        <v/>
      </c>
      <c r="O498" s="4" t="str">
        <f t="shared" si="200"/>
        <v/>
      </c>
      <c r="P498" s="4" t="str">
        <f t="shared" si="200"/>
        <v/>
      </c>
      <c r="Q498" s="4" t="str">
        <f t="shared" si="200"/>
        <v/>
      </c>
      <c r="R498" s="4" t="str">
        <f t="shared" si="200"/>
        <v/>
      </c>
      <c r="S498" s="4" t="str">
        <f t="shared" si="200"/>
        <v/>
      </c>
      <c r="T498" s="4" t="str">
        <f t="shared" si="200"/>
        <v/>
      </c>
      <c r="U498" s="4" t="str">
        <f t="shared" si="200"/>
        <v/>
      </c>
      <c r="V498" s="4" t="str">
        <f t="shared" si="200"/>
        <v/>
      </c>
      <c r="W498" s="4" t="str">
        <f t="shared" si="200"/>
        <v/>
      </c>
      <c r="X498" s="4" t="str">
        <f t="shared" si="200"/>
        <v/>
      </c>
      <c r="Y498" s="4" t="str">
        <f t="shared" si="200"/>
        <v/>
      </c>
      <c r="Z498" s="4" t="str">
        <f t="shared" si="200"/>
        <v/>
      </c>
      <c r="AA498" s="4" t="str">
        <f t="shared" si="200"/>
        <v/>
      </c>
      <c r="AB498" s="4" t="str">
        <f t="shared" si="200"/>
        <v/>
      </c>
      <c r="AC498" s="4" t="str">
        <f t="shared" si="200"/>
        <v/>
      </c>
      <c r="AD498" s="4" t="str">
        <f t="shared" si="200"/>
        <v/>
      </c>
      <c r="AE498" s="4" t="str">
        <f t="shared" si="200"/>
        <v/>
      </c>
      <c r="AF498" s="4" t="str">
        <f t="shared" si="200"/>
        <v/>
      </c>
      <c r="AG498" s="4" t="str">
        <f t="shared" si="200"/>
        <v/>
      </c>
      <c r="AH498" s="4" t="str">
        <f t="shared" si="200"/>
        <v/>
      </c>
      <c r="AI498" s="4" t="str">
        <f t="shared" si="200"/>
        <v/>
      </c>
      <c r="AJ498" s="4" t="str">
        <f t="shared" si="200"/>
        <v/>
      </c>
      <c r="AK498" s="4" t="str">
        <f t="shared" si="200"/>
        <v/>
      </c>
      <c r="AL498" s="4" t="str">
        <f t="shared" si="200"/>
        <v/>
      </c>
      <c r="AM498" s="4" t="str">
        <f t="shared" si="200"/>
        <v/>
      </c>
      <c r="AN498" s="4" t="str">
        <f t="shared" si="200"/>
        <v/>
      </c>
      <c r="AO498" s="4" t="str">
        <f t="shared" si="200"/>
        <v/>
      </c>
      <c r="AP498" s="4" t="str">
        <f t="shared" si="200"/>
        <v/>
      </c>
      <c r="AQ498" s="4" t="str">
        <f t="shared" si="200"/>
        <v/>
      </c>
      <c r="AR498" s="4" t="str">
        <f t="shared" si="200"/>
        <v/>
      </c>
      <c r="AS498" s="4" t="str">
        <f t="shared" si="200"/>
        <v/>
      </c>
      <c r="AT498" s="4" t="str">
        <f t="shared" si="200"/>
        <v/>
      </c>
      <c r="AU498" s="4" t="str">
        <f t="shared" si="200"/>
        <v/>
      </c>
      <c r="AV498" s="4" t="str">
        <f t="shared" si="200"/>
        <v/>
      </c>
      <c r="AW498" s="4" t="str">
        <f t="shared" si="200"/>
        <v/>
      </c>
      <c r="AX498" s="4" t="str">
        <f t="shared" si="200"/>
        <v/>
      </c>
      <c r="AY498" s="4" t="str">
        <f t="shared" si="200"/>
        <v/>
      </c>
      <c r="AZ498" s="4" t="str">
        <f t="shared" si="200"/>
        <v/>
      </c>
      <c r="BA498" s="4" t="str">
        <f t="shared" si="200"/>
        <v/>
      </c>
      <c r="BB498" s="4" t="str">
        <f t="shared" si="200"/>
        <v/>
      </c>
      <c r="BC498" s="4" t="str">
        <f t="shared" si="200"/>
        <v/>
      </c>
      <c r="BD498" s="4" t="str">
        <f t="shared" si="200"/>
        <v/>
      </c>
      <c r="BE498" s="4" t="str">
        <f t="shared" si="200"/>
        <v/>
      </c>
      <c r="BF498" s="4" t="str">
        <f t="shared" si="200"/>
        <v/>
      </c>
      <c r="BG498" s="4" t="str">
        <f t="shared" si="200"/>
        <v/>
      </c>
      <c r="BH498" s="4" t="str">
        <f t="shared" si="200"/>
        <v/>
      </c>
      <c r="BI498" s="4" t="str">
        <f t="shared" si="200"/>
        <v/>
      </c>
      <c r="BJ498" s="4" t="str">
        <f t="shared" si="200"/>
        <v/>
      </c>
      <c r="BK498" s="4" t="str">
        <f t="shared" si="200"/>
        <v/>
      </c>
      <c r="BL498" s="4" t="str">
        <f t="shared" si="200"/>
        <v/>
      </c>
      <c r="BM498" s="4" t="str">
        <f t="shared" si="200"/>
        <v/>
      </c>
      <c r="BN498" s="4" t="str">
        <f t="shared" si="200"/>
        <v/>
      </c>
      <c r="BO498" s="4" t="str">
        <f t="shared" si="200"/>
        <v/>
      </c>
      <c r="BP498" s="4" t="str">
        <f t="shared" si="200"/>
        <v/>
      </c>
      <c r="BQ498" s="4" t="str">
        <f t="shared" si="200"/>
        <v/>
      </c>
      <c r="BR498" s="4" t="str">
        <f t="shared" si="200"/>
        <v/>
      </c>
      <c r="BS498" s="4" t="str">
        <f t="shared" si="200"/>
        <v/>
      </c>
      <c r="BT498" s="4" t="str">
        <f t="shared" si="200"/>
        <v/>
      </c>
      <c r="BU498" s="4" t="str">
        <f t="shared" si="200"/>
        <v/>
      </c>
      <c r="BV498" s="4" t="str">
        <f t="shared" si="200"/>
        <v/>
      </c>
      <c r="BW498" s="4" t="str">
        <f t="shared" si="200"/>
        <v/>
      </c>
      <c r="BX498" s="4" t="str">
        <f t="shared" si="200"/>
        <v/>
      </c>
      <c r="BY498" s="4" t="str">
        <f t="shared" si="200"/>
        <v/>
      </c>
      <c r="BZ498" s="4" t="str">
        <f t="shared" si="200"/>
        <v/>
      </c>
      <c r="CA498" s="4" t="str">
        <f t="shared" si="200"/>
        <v/>
      </c>
      <c r="CB498" s="4" t="str">
        <f t="shared" si="200"/>
        <v/>
      </c>
      <c r="CC498" s="4" t="str">
        <f t="shared" si="200"/>
        <v/>
      </c>
      <c r="CD498" s="4" t="str">
        <f t="shared" si="200"/>
        <v/>
      </c>
      <c r="CE498" s="4" t="str">
        <f t="shared" si="200"/>
        <v/>
      </c>
      <c r="CF498" s="4" t="str">
        <f t="shared" si="200"/>
        <v/>
      </c>
      <c r="CG498" s="4" t="str">
        <f t="shared" si="200"/>
        <v/>
      </c>
      <c r="CH498" s="4" t="str">
        <f t="shared" si="200"/>
        <v/>
      </c>
      <c r="CI498" s="4" t="str">
        <f t="shared" si="200"/>
        <v/>
      </c>
      <c r="CJ498" s="4" t="str">
        <f t="shared" si="200"/>
        <v/>
      </c>
      <c r="CK498" s="4" t="str">
        <f t="shared" si="200"/>
        <v/>
      </c>
      <c r="CL498" s="4" t="str">
        <f t="shared" si="200"/>
        <v/>
      </c>
      <c r="CM498" s="4">
        <f t="shared" si="200"/>
        <v>7296</v>
      </c>
      <c r="CN498" s="4" t="str">
        <f t="shared" si="200"/>
        <v/>
      </c>
      <c r="CO498" s="4" t="str">
        <f t="shared" si="200"/>
        <v/>
      </c>
      <c r="CP498" s="4" t="str">
        <f t="shared" si="200"/>
        <v/>
      </c>
      <c r="CQ498" s="4" t="str">
        <f t="shared" si="200"/>
        <v/>
      </c>
      <c r="CR498" s="4" t="str">
        <f t="shared" si="200"/>
        <v/>
      </c>
      <c r="CS498" s="4" t="str">
        <f t="shared" si="200"/>
        <v/>
      </c>
      <c r="CT498" s="4" t="str">
        <f t="shared" si="200"/>
        <v/>
      </c>
      <c r="CU498" s="4" t="str">
        <f t="shared" si="200"/>
        <v/>
      </c>
      <c r="CV498" s="4" t="str">
        <f t="shared" si="200"/>
        <v/>
      </c>
      <c r="CW498" s="4" t="str">
        <f t="shared" si="200"/>
        <v/>
      </c>
      <c r="CX498" s="4" t="str">
        <f t="shared" si="200"/>
        <v/>
      </c>
      <c r="CY498" s="4" t="str">
        <f t="shared" si="200"/>
        <v/>
      </c>
      <c r="CZ498" s="4" t="str">
        <f t="shared" si="200"/>
        <v/>
      </c>
      <c r="DA498" s="4" t="str">
        <f t="shared" si="200"/>
        <v/>
      </c>
      <c r="DB498" s="4" t="str">
        <f t="shared" si="200"/>
        <v/>
      </c>
      <c r="DC498" s="4" t="str">
        <f t="shared" si="200"/>
        <v/>
      </c>
      <c r="DD498" s="4" t="str">
        <f t="shared" si="200"/>
        <v/>
      </c>
      <c r="DE498" s="4" t="str">
        <f t="shared" si="200"/>
        <v/>
      </c>
      <c r="DF498" s="4" t="str">
        <f t="shared" si="200"/>
        <v/>
      </c>
    </row>
    <row r="499">
      <c r="A499" s="3" t="s">
        <v>500</v>
      </c>
      <c r="B499" s="2">
        <v>492.0</v>
      </c>
      <c r="C499" s="4">
        <f t="shared" si="2"/>
        <v>98</v>
      </c>
      <c r="D499" s="4">
        <f t="shared" si="3"/>
        <v>2</v>
      </c>
      <c r="E499" s="4">
        <f>IFERROR(__xludf.DUMMYFUNCTION("SPLIT(A499,"" "")"),81.0)</f>
        <v>81</v>
      </c>
      <c r="F499" s="4">
        <f>IFERROR(__xludf.DUMMYFUNCTION("""COMPUTED_VALUE"""),61.0)</f>
        <v>61</v>
      </c>
      <c r="G499" s="4">
        <f>IFERROR(__xludf.DUMMYFUNCTION("""COMPUTED_VALUE"""),18.0)</f>
        <v>18</v>
      </c>
      <c r="H499" s="4">
        <f>IFERROR(__xludf.DUMMYFUNCTION("""COMPUTED_VALUE"""),87.0)</f>
        <v>87</v>
      </c>
      <c r="I499" s="4">
        <f>IFERROR(__xludf.DUMMYFUNCTION("""COMPUTED_VALUE"""),90.0)</f>
        <v>90</v>
      </c>
      <c r="K499" s="6"/>
    </row>
    <row r="500">
      <c r="A500" s="3" t="s">
        <v>501</v>
      </c>
      <c r="B500" s="2">
        <v>493.0</v>
      </c>
      <c r="C500" s="4">
        <f t="shared" si="2"/>
        <v>98</v>
      </c>
      <c r="D500" s="4">
        <f t="shared" si="3"/>
        <v>3</v>
      </c>
      <c r="E500" s="4">
        <f>IFERROR(__xludf.DUMMYFUNCTION("SPLIT(A500,"" "")"),65.0)</f>
        <v>65</v>
      </c>
      <c r="F500" s="4">
        <f>IFERROR(__xludf.DUMMYFUNCTION("""COMPUTED_VALUE"""),17.0)</f>
        <v>17</v>
      </c>
      <c r="G500" s="4">
        <f>IFERROR(__xludf.DUMMYFUNCTION("""COMPUTED_VALUE"""),85.0)</f>
        <v>85</v>
      </c>
      <c r="H500" s="4">
        <f>IFERROR(__xludf.DUMMYFUNCTION("""COMPUTED_VALUE"""),22.0)</f>
        <v>22</v>
      </c>
      <c r="I500" s="4">
        <f>IFERROR(__xludf.DUMMYFUNCTION("""COMPUTED_VALUE"""),45.0)</f>
        <v>45</v>
      </c>
    </row>
    <row r="501">
      <c r="A501" s="3" t="s">
        <v>502</v>
      </c>
      <c r="B501" s="2">
        <v>494.0</v>
      </c>
      <c r="C501" s="4">
        <f t="shared" si="2"/>
        <v>98</v>
      </c>
      <c r="D501" s="4">
        <f t="shared" si="3"/>
        <v>4</v>
      </c>
      <c r="E501" s="4">
        <f>IFERROR(__xludf.DUMMYFUNCTION("SPLIT(A501,"" "")"),32.0)</f>
        <v>32</v>
      </c>
      <c r="F501" s="4">
        <f>IFERROR(__xludf.DUMMYFUNCTION("""COMPUTED_VALUE"""),15.0)</f>
        <v>15</v>
      </c>
      <c r="G501" s="4">
        <f>IFERROR(__xludf.DUMMYFUNCTION("""COMPUTED_VALUE"""),74.0)</f>
        <v>74</v>
      </c>
      <c r="H501" s="4">
        <f>IFERROR(__xludf.DUMMYFUNCTION("""COMPUTED_VALUE"""),52.0)</f>
        <v>52</v>
      </c>
      <c r="I501" s="4">
        <f>IFERROR(__xludf.DUMMYFUNCTION("""COMPUTED_VALUE"""),68.0)</f>
        <v>68</v>
      </c>
    </row>
    <row r="502">
      <c r="A502" s="3" t="s">
        <v>503</v>
      </c>
      <c r="B502" s="2">
        <v>495.0</v>
      </c>
      <c r="C502" s="4">
        <f t="shared" si="2"/>
        <v>99</v>
      </c>
      <c r="D502" s="4">
        <f t="shared" si="3"/>
        <v>0</v>
      </c>
      <c r="E502" s="4">
        <f>IFERROR(__xludf.DUMMYFUNCTION("SPLIT(A502,"" "")"),9.0)</f>
        <v>9</v>
      </c>
      <c r="F502" s="4">
        <f>IFERROR(__xludf.DUMMYFUNCTION("""COMPUTED_VALUE"""),69.0)</f>
        <v>69</v>
      </c>
      <c r="G502" s="4">
        <f>IFERROR(__xludf.DUMMYFUNCTION("""COMPUTED_VALUE"""),63.0)</f>
        <v>63</v>
      </c>
      <c r="H502" s="4">
        <f>IFERROR(__xludf.DUMMYFUNCTION("""COMPUTED_VALUE"""),68.0)</f>
        <v>68</v>
      </c>
      <c r="I502" s="4">
        <f>IFERROR(__xludf.DUMMYFUNCTION("""COMPUTED_VALUE"""),36.0)</f>
        <v>36</v>
      </c>
      <c r="K502" s="5" t="b">
        <f>BINGO(E502:I506,$K$6)</f>
        <v>0</v>
      </c>
      <c r="L502" s="5" t="b">
        <f t="shared" ref="L502:DF502" si="201">OR(K502, BINGO($E502:$I506,$K$6:L$6))</f>
        <v>0</v>
      </c>
      <c r="M502" s="5" t="b">
        <f t="shared" si="201"/>
        <v>0</v>
      </c>
      <c r="N502" s="5" t="b">
        <f t="shared" si="201"/>
        <v>0</v>
      </c>
      <c r="O502" s="5" t="b">
        <f t="shared" si="201"/>
        <v>0</v>
      </c>
      <c r="P502" s="5" t="b">
        <f t="shared" si="201"/>
        <v>0</v>
      </c>
      <c r="Q502" s="5" t="b">
        <f t="shared" si="201"/>
        <v>0</v>
      </c>
      <c r="R502" s="5" t="b">
        <f t="shared" si="201"/>
        <v>0</v>
      </c>
      <c r="S502" s="5" t="b">
        <f t="shared" si="201"/>
        <v>0</v>
      </c>
      <c r="T502" s="5" t="b">
        <f t="shared" si="201"/>
        <v>0</v>
      </c>
      <c r="U502" s="5" t="b">
        <f t="shared" si="201"/>
        <v>0</v>
      </c>
      <c r="V502" s="5" t="b">
        <f t="shared" si="201"/>
        <v>0</v>
      </c>
      <c r="W502" s="5" t="b">
        <f t="shared" si="201"/>
        <v>0</v>
      </c>
      <c r="X502" s="5" t="b">
        <f t="shared" si="201"/>
        <v>0</v>
      </c>
      <c r="Y502" s="5" t="b">
        <f t="shared" si="201"/>
        <v>0</v>
      </c>
      <c r="Z502" s="5" t="b">
        <f t="shared" si="201"/>
        <v>0</v>
      </c>
      <c r="AA502" s="5" t="b">
        <f t="shared" si="201"/>
        <v>0</v>
      </c>
      <c r="AB502" s="5" t="b">
        <f t="shared" si="201"/>
        <v>0</v>
      </c>
      <c r="AC502" s="5" t="b">
        <f t="shared" si="201"/>
        <v>0</v>
      </c>
      <c r="AD502" s="5" t="b">
        <f t="shared" si="201"/>
        <v>0</v>
      </c>
      <c r="AE502" s="5" t="b">
        <f t="shared" si="201"/>
        <v>0</v>
      </c>
      <c r="AF502" s="5" t="b">
        <f t="shared" si="201"/>
        <v>0</v>
      </c>
      <c r="AG502" s="5" t="b">
        <f t="shared" si="201"/>
        <v>0</v>
      </c>
      <c r="AH502" s="5" t="b">
        <f t="shared" si="201"/>
        <v>0</v>
      </c>
      <c r="AI502" s="5" t="b">
        <f t="shared" si="201"/>
        <v>0</v>
      </c>
      <c r="AJ502" s="5" t="b">
        <f t="shared" si="201"/>
        <v>0</v>
      </c>
      <c r="AK502" s="5" t="b">
        <f t="shared" si="201"/>
        <v>0</v>
      </c>
      <c r="AL502" s="5" t="b">
        <f t="shared" si="201"/>
        <v>0</v>
      </c>
      <c r="AM502" s="5" t="b">
        <f t="shared" si="201"/>
        <v>0</v>
      </c>
      <c r="AN502" s="5" t="b">
        <f t="shared" si="201"/>
        <v>0</v>
      </c>
      <c r="AO502" s="5" t="b">
        <f t="shared" si="201"/>
        <v>0</v>
      </c>
      <c r="AP502" s="5" t="b">
        <f t="shared" si="201"/>
        <v>0</v>
      </c>
      <c r="AQ502" s="5" t="b">
        <f t="shared" si="201"/>
        <v>0</v>
      </c>
      <c r="AR502" s="5" t="b">
        <f t="shared" si="201"/>
        <v>0</v>
      </c>
      <c r="AS502" s="5" t="b">
        <f t="shared" si="201"/>
        <v>0</v>
      </c>
      <c r="AT502" s="5" t="b">
        <f t="shared" si="201"/>
        <v>0</v>
      </c>
      <c r="AU502" s="5" t="b">
        <f t="shared" si="201"/>
        <v>0</v>
      </c>
      <c r="AV502" s="5" t="b">
        <f t="shared" si="201"/>
        <v>0</v>
      </c>
      <c r="AW502" s="5" t="b">
        <f t="shared" si="201"/>
        <v>0</v>
      </c>
      <c r="AX502" s="5" t="b">
        <f t="shared" si="201"/>
        <v>1</v>
      </c>
      <c r="AY502" s="5" t="b">
        <f t="shared" si="201"/>
        <v>1</v>
      </c>
      <c r="AZ502" s="5" t="b">
        <f t="shared" si="201"/>
        <v>1</v>
      </c>
      <c r="BA502" s="5" t="b">
        <f t="shared" si="201"/>
        <v>1</v>
      </c>
      <c r="BB502" s="5" t="b">
        <f t="shared" si="201"/>
        <v>1</v>
      </c>
      <c r="BC502" s="5" t="b">
        <f t="shared" si="201"/>
        <v>1</v>
      </c>
      <c r="BD502" s="5" t="b">
        <f t="shared" si="201"/>
        <v>1</v>
      </c>
      <c r="BE502" s="5" t="b">
        <f t="shared" si="201"/>
        <v>1</v>
      </c>
      <c r="BF502" s="5" t="b">
        <f t="shared" si="201"/>
        <v>1</v>
      </c>
      <c r="BG502" s="5" t="b">
        <f t="shared" si="201"/>
        <v>1</v>
      </c>
      <c r="BH502" s="5" t="b">
        <f t="shared" si="201"/>
        <v>1</v>
      </c>
      <c r="BI502" s="5" t="b">
        <f t="shared" si="201"/>
        <v>1</v>
      </c>
      <c r="BJ502" s="5" t="b">
        <f t="shared" si="201"/>
        <v>1</v>
      </c>
      <c r="BK502" s="5" t="b">
        <f t="shared" si="201"/>
        <v>1</v>
      </c>
      <c r="BL502" s="5" t="b">
        <f t="shared" si="201"/>
        <v>1</v>
      </c>
      <c r="BM502" s="5" t="b">
        <f t="shared" si="201"/>
        <v>1</v>
      </c>
      <c r="BN502" s="5" t="b">
        <f t="shared" si="201"/>
        <v>1</v>
      </c>
      <c r="BO502" s="5" t="b">
        <f t="shared" si="201"/>
        <v>1</v>
      </c>
      <c r="BP502" s="5" t="b">
        <f t="shared" si="201"/>
        <v>1</v>
      </c>
      <c r="BQ502" s="5" t="b">
        <f t="shared" si="201"/>
        <v>1</v>
      </c>
      <c r="BR502" s="5" t="b">
        <f t="shared" si="201"/>
        <v>1</v>
      </c>
      <c r="BS502" s="5" t="b">
        <f t="shared" si="201"/>
        <v>1</v>
      </c>
      <c r="BT502" s="5" t="b">
        <f t="shared" si="201"/>
        <v>1</v>
      </c>
      <c r="BU502" s="5" t="b">
        <f t="shared" si="201"/>
        <v>1</v>
      </c>
      <c r="BV502" s="5" t="b">
        <f t="shared" si="201"/>
        <v>1</v>
      </c>
      <c r="BW502" s="5" t="b">
        <f t="shared" si="201"/>
        <v>1</v>
      </c>
      <c r="BX502" s="5" t="b">
        <f t="shared" si="201"/>
        <v>1</v>
      </c>
      <c r="BY502" s="5" t="b">
        <f t="shared" si="201"/>
        <v>1</v>
      </c>
      <c r="BZ502" s="5" t="b">
        <f t="shared" si="201"/>
        <v>1</v>
      </c>
      <c r="CA502" s="5" t="b">
        <f t="shared" si="201"/>
        <v>1</v>
      </c>
      <c r="CB502" s="5" t="b">
        <f t="shared" si="201"/>
        <v>1</v>
      </c>
      <c r="CC502" s="5" t="b">
        <f t="shared" si="201"/>
        <v>1</v>
      </c>
      <c r="CD502" s="5" t="b">
        <f t="shared" si="201"/>
        <v>1</v>
      </c>
      <c r="CE502" s="5" t="b">
        <f t="shared" si="201"/>
        <v>1</v>
      </c>
      <c r="CF502" s="5" t="b">
        <f t="shared" si="201"/>
        <v>1</v>
      </c>
      <c r="CG502" s="5" t="b">
        <f t="shared" si="201"/>
        <v>1</v>
      </c>
      <c r="CH502" s="5" t="b">
        <f t="shared" si="201"/>
        <v>1</v>
      </c>
      <c r="CI502" s="5" t="b">
        <f t="shared" si="201"/>
        <v>1</v>
      </c>
      <c r="CJ502" s="5" t="b">
        <f t="shared" si="201"/>
        <v>1</v>
      </c>
      <c r="CK502" s="5" t="b">
        <f t="shared" si="201"/>
        <v>1</v>
      </c>
      <c r="CL502" s="5" t="b">
        <f t="shared" si="201"/>
        <v>1</v>
      </c>
      <c r="CM502" s="5" t="b">
        <f t="shared" si="201"/>
        <v>1</v>
      </c>
      <c r="CN502" s="5" t="b">
        <f t="shared" si="201"/>
        <v>1</v>
      </c>
      <c r="CO502" s="5" t="b">
        <f t="shared" si="201"/>
        <v>1</v>
      </c>
      <c r="CP502" s="5" t="b">
        <f t="shared" si="201"/>
        <v>1</v>
      </c>
      <c r="CQ502" s="5" t="b">
        <f t="shared" si="201"/>
        <v>1</v>
      </c>
      <c r="CR502" s="5" t="b">
        <f t="shared" si="201"/>
        <v>1</v>
      </c>
      <c r="CS502" s="5" t="b">
        <f t="shared" si="201"/>
        <v>1</v>
      </c>
      <c r="CT502" s="5" t="b">
        <f t="shared" si="201"/>
        <v>1</v>
      </c>
      <c r="CU502" s="5" t="b">
        <f t="shared" si="201"/>
        <v>1</v>
      </c>
      <c r="CV502" s="5" t="b">
        <f t="shared" si="201"/>
        <v>1</v>
      </c>
      <c r="CW502" s="5" t="b">
        <f t="shared" si="201"/>
        <v>1</v>
      </c>
      <c r="CX502" s="5" t="b">
        <f t="shared" si="201"/>
        <v>1</v>
      </c>
      <c r="CY502" s="5" t="b">
        <f t="shared" si="201"/>
        <v>1</v>
      </c>
      <c r="CZ502" s="5" t="b">
        <f t="shared" si="201"/>
        <v>1</v>
      </c>
      <c r="DA502" s="5" t="b">
        <f t="shared" si="201"/>
        <v>1</v>
      </c>
      <c r="DB502" s="5" t="b">
        <f t="shared" si="201"/>
        <v>1</v>
      </c>
      <c r="DC502" s="5" t="b">
        <f t="shared" si="201"/>
        <v>1</v>
      </c>
      <c r="DD502" s="5" t="b">
        <f t="shared" si="201"/>
        <v>1</v>
      </c>
      <c r="DE502" s="5" t="b">
        <f t="shared" si="201"/>
        <v>1</v>
      </c>
      <c r="DF502" s="5" t="b">
        <f t="shared" si="201"/>
        <v>1</v>
      </c>
    </row>
    <row r="503">
      <c r="A503" s="3" t="s">
        <v>504</v>
      </c>
      <c r="B503" s="2">
        <v>496.0</v>
      </c>
      <c r="C503" s="4">
        <f t="shared" si="2"/>
        <v>99</v>
      </c>
      <c r="D503" s="4">
        <f t="shared" si="3"/>
        <v>1</v>
      </c>
      <c r="E503" s="4">
        <f>IFERROR(__xludf.DUMMYFUNCTION("SPLIT(A503,"" "")"),44.0)</f>
        <v>44</v>
      </c>
      <c r="F503" s="4">
        <f>IFERROR(__xludf.DUMMYFUNCTION("""COMPUTED_VALUE"""),31.0)</f>
        <v>31</v>
      </c>
      <c r="G503" s="4">
        <f>IFERROR(__xludf.DUMMYFUNCTION("""COMPUTED_VALUE"""),35.0)</f>
        <v>35</v>
      </c>
      <c r="H503" s="4">
        <f>IFERROR(__xludf.DUMMYFUNCTION("""COMPUTED_VALUE"""),12.0)</f>
        <v>12</v>
      </c>
      <c r="I503" s="4">
        <f>IFERROR(__xludf.DUMMYFUNCTION("""COMPUTED_VALUE"""),39.0)</f>
        <v>39</v>
      </c>
      <c r="K503" s="4" t="str">
        <f>IF(K502,SUMOFUNMARKED(E502:I506,$K$6)*LASTCALLED($K$6),)</f>
        <v/>
      </c>
      <c r="L503" s="4" t="str">
        <f t="shared" ref="L503:DF503" si="202">IF(AND(L502,NOT(K502)),SUMOFUNMARKED($E502:$I506,$K$6:L$6)*LASTCALLED($K$6:L$6),)</f>
        <v/>
      </c>
      <c r="M503" s="4" t="str">
        <f t="shared" si="202"/>
        <v/>
      </c>
      <c r="N503" s="4" t="str">
        <f t="shared" si="202"/>
        <v/>
      </c>
      <c r="O503" s="4" t="str">
        <f t="shared" si="202"/>
        <v/>
      </c>
      <c r="P503" s="4" t="str">
        <f t="shared" si="202"/>
        <v/>
      </c>
      <c r="Q503" s="4" t="str">
        <f t="shared" si="202"/>
        <v/>
      </c>
      <c r="R503" s="4" t="str">
        <f t="shared" si="202"/>
        <v/>
      </c>
      <c r="S503" s="4" t="str">
        <f t="shared" si="202"/>
        <v/>
      </c>
      <c r="T503" s="4" t="str">
        <f t="shared" si="202"/>
        <v/>
      </c>
      <c r="U503" s="4" t="str">
        <f t="shared" si="202"/>
        <v/>
      </c>
      <c r="V503" s="4" t="str">
        <f t="shared" si="202"/>
        <v/>
      </c>
      <c r="W503" s="4" t="str">
        <f t="shared" si="202"/>
        <v/>
      </c>
      <c r="X503" s="4" t="str">
        <f t="shared" si="202"/>
        <v/>
      </c>
      <c r="Y503" s="4" t="str">
        <f t="shared" si="202"/>
        <v/>
      </c>
      <c r="Z503" s="4" t="str">
        <f t="shared" si="202"/>
        <v/>
      </c>
      <c r="AA503" s="4" t="str">
        <f t="shared" si="202"/>
        <v/>
      </c>
      <c r="AB503" s="4" t="str">
        <f t="shared" si="202"/>
        <v/>
      </c>
      <c r="AC503" s="4" t="str">
        <f t="shared" si="202"/>
        <v/>
      </c>
      <c r="AD503" s="4" t="str">
        <f t="shared" si="202"/>
        <v/>
      </c>
      <c r="AE503" s="4" t="str">
        <f t="shared" si="202"/>
        <v/>
      </c>
      <c r="AF503" s="4" t="str">
        <f t="shared" si="202"/>
        <v/>
      </c>
      <c r="AG503" s="4" t="str">
        <f t="shared" si="202"/>
        <v/>
      </c>
      <c r="AH503" s="4" t="str">
        <f t="shared" si="202"/>
        <v/>
      </c>
      <c r="AI503" s="4" t="str">
        <f t="shared" si="202"/>
        <v/>
      </c>
      <c r="AJ503" s="4" t="str">
        <f t="shared" si="202"/>
        <v/>
      </c>
      <c r="AK503" s="4" t="str">
        <f t="shared" si="202"/>
        <v/>
      </c>
      <c r="AL503" s="4" t="str">
        <f t="shared" si="202"/>
        <v/>
      </c>
      <c r="AM503" s="4" t="str">
        <f t="shared" si="202"/>
        <v/>
      </c>
      <c r="AN503" s="4" t="str">
        <f t="shared" si="202"/>
        <v/>
      </c>
      <c r="AO503" s="4" t="str">
        <f t="shared" si="202"/>
        <v/>
      </c>
      <c r="AP503" s="4" t="str">
        <f t="shared" si="202"/>
        <v/>
      </c>
      <c r="AQ503" s="4" t="str">
        <f t="shared" si="202"/>
        <v/>
      </c>
      <c r="AR503" s="4" t="str">
        <f t="shared" si="202"/>
        <v/>
      </c>
      <c r="AS503" s="4" t="str">
        <f t="shared" si="202"/>
        <v/>
      </c>
      <c r="AT503" s="4" t="str">
        <f t="shared" si="202"/>
        <v/>
      </c>
      <c r="AU503" s="4" t="str">
        <f t="shared" si="202"/>
        <v/>
      </c>
      <c r="AV503" s="4" t="str">
        <f t="shared" si="202"/>
        <v/>
      </c>
      <c r="AW503" s="4" t="str">
        <f t="shared" si="202"/>
        <v/>
      </c>
      <c r="AX503" s="4">
        <f t="shared" si="202"/>
        <v>18865</v>
      </c>
      <c r="AY503" s="4" t="str">
        <f t="shared" si="202"/>
        <v/>
      </c>
      <c r="AZ503" s="4" t="str">
        <f t="shared" si="202"/>
        <v/>
      </c>
      <c r="BA503" s="4" t="str">
        <f t="shared" si="202"/>
        <v/>
      </c>
      <c r="BB503" s="4" t="str">
        <f t="shared" si="202"/>
        <v/>
      </c>
      <c r="BC503" s="4" t="str">
        <f t="shared" si="202"/>
        <v/>
      </c>
      <c r="BD503" s="4" t="str">
        <f t="shared" si="202"/>
        <v/>
      </c>
      <c r="BE503" s="4" t="str">
        <f t="shared" si="202"/>
        <v/>
      </c>
      <c r="BF503" s="4" t="str">
        <f t="shared" si="202"/>
        <v/>
      </c>
      <c r="BG503" s="4" t="str">
        <f t="shared" si="202"/>
        <v/>
      </c>
      <c r="BH503" s="4" t="str">
        <f t="shared" si="202"/>
        <v/>
      </c>
      <c r="BI503" s="4" t="str">
        <f t="shared" si="202"/>
        <v/>
      </c>
      <c r="BJ503" s="4" t="str">
        <f t="shared" si="202"/>
        <v/>
      </c>
      <c r="BK503" s="4" t="str">
        <f t="shared" si="202"/>
        <v/>
      </c>
      <c r="BL503" s="4" t="str">
        <f t="shared" si="202"/>
        <v/>
      </c>
      <c r="BM503" s="4" t="str">
        <f t="shared" si="202"/>
        <v/>
      </c>
      <c r="BN503" s="4" t="str">
        <f t="shared" si="202"/>
        <v/>
      </c>
      <c r="BO503" s="4" t="str">
        <f t="shared" si="202"/>
        <v/>
      </c>
      <c r="BP503" s="4" t="str">
        <f t="shared" si="202"/>
        <v/>
      </c>
      <c r="BQ503" s="4" t="str">
        <f t="shared" si="202"/>
        <v/>
      </c>
      <c r="BR503" s="4" t="str">
        <f t="shared" si="202"/>
        <v/>
      </c>
      <c r="BS503" s="4" t="str">
        <f t="shared" si="202"/>
        <v/>
      </c>
      <c r="BT503" s="4" t="str">
        <f t="shared" si="202"/>
        <v/>
      </c>
      <c r="BU503" s="4" t="str">
        <f t="shared" si="202"/>
        <v/>
      </c>
      <c r="BV503" s="4" t="str">
        <f t="shared" si="202"/>
        <v/>
      </c>
      <c r="BW503" s="4" t="str">
        <f t="shared" si="202"/>
        <v/>
      </c>
      <c r="BX503" s="4" t="str">
        <f t="shared" si="202"/>
        <v/>
      </c>
      <c r="BY503" s="4" t="str">
        <f t="shared" si="202"/>
        <v/>
      </c>
      <c r="BZ503" s="4" t="str">
        <f t="shared" si="202"/>
        <v/>
      </c>
      <c r="CA503" s="4" t="str">
        <f t="shared" si="202"/>
        <v/>
      </c>
      <c r="CB503" s="4" t="str">
        <f t="shared" si="202"/>
        <v/>
      </c>
      <c r="CC503" s="4" t="str">
        <f t="shared" si="202"/>
        <v/>
      </c>
      <c r="CD503" s="4" t="str">
        <f t="shared" si="202"/>
        <v/>
      </c>
      <c r="CE503" s="4" t="str">
        <f t="shared" si="202"/>
        <v/>
      </c>
      <c r="CF503" s="4" t="str">
        <f t="shared" si="202"/>
        <v/>
      </c>
      <c r="CG503" s="4" t="str">
        <f t="shared" si="202"/>
        <v/>
      </c>
      <c r="CH503" s="4" t="str">
        <f t="shared" si="202"/>
        <v/>
      </c>
      <c r="CI503" s="4" t="str">
        <f t="shared" si="202"/>
        <v/>
      </c>
      <c r="CJ503" s="4" t="str">
        <f t="shared" si="202"/>
        <v/>
      </c>
      <c r="CK503" s="4" t="str">
        <f t="shared" si="202"/>
        <v/>
      </c>
      <c r="CL503" s="4" t="str">
        <f t="shared" si="202"/>
        <v/>
      </c>
      <c r="CM503" s="4" t="str">
        <f t="shared" si="202"/>
        <v/>
      </c>
      <c r="CN503" s="4" t="str">
        <f t="shared" si="202"/>
        <v/>
      </c>
      <c r="CO503" s="4" t="str">
        <f t="shared" si="202"/>
        <v/>
      </c>
      <c r="CP503" s="4" t="str">
        <f t="shared" si="202"/>
        <v/>
      </c>
      <c r="CQ503" s="4" t="str">
        <f t="shared" si="202"/>
        <v/>
      </c>
      <c r="CR503" s="4" t="str">
        <f t="shared" si="202"/>
        <v/>
      </c>
      <c r="CS503" s="4" t="str">
        <f t="shared" si="202"/>
        <v/>
      </c>
      <c r="CT503" s="4" t="str">
        <f t="shared" si="202"/>
        <v/>
      </c>
      <c r="CU503" s="4" t="str">
        <f t="shared" si="202"/>
        <v/>
      </c>
      <c r="CV503" s="4" t="str">
        <f t="shared" si="202"/>
        <v/>
      </c>
      <c r="CW503" s="4" t="str">
        <f t="shared" si="202"/>
        <v/>
      </c>
      <c r="CX503" s="4" t="str">
        <f t="shared" si="202"/>
        <v/>
      </c>
      <c r="CY503" s="4" t="str">
        <f t="shared" si="202"/>
        <v/>
      </c>
      <c r="CZ503" s="4" t="str">
        <f t="shared" si="202"/>
        <v/>
      </c>
      <c r="DA503" s="4" t="str">
        <f t="shared" si="202"/>
        <v/>
      </c>
      <c r="DB503" s="4" t="str">
        <f t="shared" si="202"/>
        <v/>
      </c>
      <c r="DC503" s="4" t="str">
        <f t="shared" si="202"/>
        <v/>
      </c>
      <c r="DD503" s="4" t="str">
        <f t="shared" si="202"/>
        <v/>
      </c>
      <c r="DE503" s="4" t="str">
        <f t="shared" si="202"/>
        <v/>
      </c>
      <c r="DF503" s="4" t="str">
        <f t="shared" si="202"/>
        <v/>
      </c>
    </row>
    <row r="504">
      <c r="A504" s="3" t="s">
        <v>505</v>
      </c>
      <c r="B504" s="2">
        <v>497.0</v>
      </c>
      <c r="C504" s="4">
        <f t="shared" si="2"/>
        <v>99</v>
      </c>
      <c r="D504" s="4">
        <f t="shared" si="3"/>
        <v>2</v>
      </c>
      <c r="E504" s="4">
        <f>IFERROR(__xludf.DUMMYFUNCTION("SPLIT(A504,"" "")"),57.0)</f>
        <v>57</v>
      </c>
      <c r="F504" s="4">
        <f>IFERROR(__xludf.DUMMYFUNCTION("""COMPUTED_VALUE"""),83.0)</f>
        <v>83</v>
      </c>
      <c r="G504" s="4">
        <f>IFERROR(__xludf.DUMMYFUNCTION("""COMPUTED_VALUE"""),6.0)</f>
        <v>6</v>
      </c>
      <c r="H504" s="4">
        <f>IFERROR(__xludf.DUMMYFUNCTION("""COMPUTED_VALUE"""),49.0)</f>
        <v>49</v>
      </c>
      <c r="I504" s="4">
        <f>IFERROR(__xludf.DUMMYFUNCTION("""COMPUTED_VALUE"""),23.0)</f>
        <v>23</v>
      </c>
      <c r="K504" s="6"/>
    </row>
    <row r="505">
      <c r="A505" s="3" t="s">
        <v>506</v>
      </c>
      <c r="B505" s="2">
        <v>498.0</v>
      </c>
      <c r="C505" s="4">
        <f t="shared" si="2"/>
        <v>99</v>
      </c>
      <c r="D505" s="4">
        <f t="shared" si="3"/>
        <v>3</v>
      </c>
      <c r="E505" s="4">
        <f>IFERROR(__xludf.DUMMYFUNCTION("SPLIT(A505,"" "")"),64.0)</f>
        <v>64</v>
      </c>
      <c r="F505" s="4">
        <f>IFERROR(__xludf.DUMMYFUNCTION("""COMPUTED_VALUE"""),0.0)</f>
        <v>0</v>
      </c>
      <c r="G505" s="4">
        <f>IFERROR(__xludf.DUMMYFUNCTION("""COMPUTED_VALUE"""),10.0)</f>
        <v>10</v>
      </c>
      <c r="H505" s="4">
        <f>IFERROR(__xludf.DUMMYFUNCTION("""COMPUTED_VALUE"""),85.0)</f>
        <v>85</v>
      </c>
      <c r="I505" s="4">
        <f>IFERROR(__xludf.DUMMYFUNCTION("""COMPUTED_VALUE"""),81.0)</f>
        <v>81</v>
      </c>
    </row>
    <row r="506">
      <c r="A506" s="3" t="s">
        <v>507</v>
      </c>
      <c r="B506" s="2">
        <v>499.0</v>
      </c>
      <c r="C506" s="4">
        <f t="shared" si="2"/>
        <v>99</v>
      </c>
      <c r="D506" s="4">
        <f t="shared" si="3"/>
        <v>4</v>
      </c>
      <c r="E506" s="4">
        <f>IFERROR(__xludf.DUMMYFUNCTION("SPLIT(A506,"" "")"),82.0)</f>
        <v>82</v>
      </c>
      <c r="F506" s="4">
        <f>IFERROR(__xludf.DUMMYFUNCTION("""COMPUTED_VALUE"""),40.0)</f>
        <v>40</v>
      </c>
      <c r="G506" s="4">
        <f>IFERROR(__xludf.DUMMYFUNCTION("""COMPUTED_VALUE"""),34.0)</f>
        <v>34</v>
      </c>
      <c r="H506" s="4">
        <f>IFERROR(__xludf.DUMMYFUNCTION("""COMPUTED_VALUE"""),91.0)</f>
        <v>91</v>
      </c>
      <c r="I506" s="4">
        <f>IFERROR(__xludf.DUMMYFUNCTION("""COMPUTED_VALUE"""),24.0)</f>
        <v>24</v>
      </c>
    </row>
  </sheetData>
  <conditionalFormatting sqref="K7:BE506 BF7:DF8 BF12:DF13 BF17:DF18 BF22:DF23 BF27:DF28 BF32:DF33 BF37:DF38 BF42:DF43 BF47:DF48 BF52:DF53 BF57:DF58 BF62:DF63 BF67:DF68 BF72:DF73 BF77:DF78 BF82:DF83 BF87:DF88 BF92:DF93 BF97:DF98 BF102:DF103 BF107:DF108 BF112:DF113 BF117:DF118 BF122:DF123 BF127:DF128 BF132:DF133 BF137:DF138 BF142:DF143 BF147:DF148 BF152:DF153 BF157:DF158 BF162:DF163 BF167:DF168 BF172:DF173 BF177:DF178 BF182:DF183 BF187:DF188 BF192:DF193 BF197:DF198 BF202:DF203 BF207:DF208 BF212:DF213 BF217:DF218 BF222:DF223 BF227:DF228 BF232:DF233 BF237:DF238 BF242:DF243 BF247:DF248 BF252:DF253 BF257:DF258 BF262:DF263 BF267:DF268 BF272:DF273 BF277:DF278 BF282:DF283 BF287:DF288 BF292:DF293 BF297:DF298 BF302:DF303 BF307:DF308 BF312:DF313 BF317:DF318 BF322:DF323 BF327:DF328 BF332:DF333 BF337:DF338 BF342:DF343 BF347:DF348 BF352:DF353 BF357:DF358 BF362:DF363 BF367:DF368 BF372:DF373 BF377:DF378 BF382:DF383 BF387:DF388 BF392:DF393 BF397:DF398 BF402:DF403 BF407:DF408 BF412:DF413 BF417:DF418 BF422:DF423 BF427:DF428 BF432:DF433 BF437:DF438 BF442:DF443 BF447:DF448 BF452:DF453 BF457:DF458 BF462:DF463 BF467:DF468 BF472:DF473 BF477:DF478 BF482:DF483 BF487:DF488 BF492:DF493 BF497:DF498 BF502:DF503">
    <cfRule type="cellIs" dxfId="0" priority="1" operator="equal">
      <formula>"true"</formula>
    </cfRule>
  </conditionalFormatting>
  <conditionalFormatting sqref="K7:BE506 BF7:DF8 BF12:DF13 BF17:DF18 BF22:DF23 BF27:DF28 BF32:DF33 BF37:DF38 BF42:DF43 BF47:DF48 BF52:DF53 BF57:DF58 BF62:DF63 BF67:DF68 BF72:DF73 BF77:DF78 BF82:DF83 BF87:DF88 BF92:DF93 BF97:DF98 BF102:DF103 BF107:DF108 BF112:DF113 BF117:DF118 BF122:DF123 BF127:DF128 BF132:DF133 BF137:DF138 BF142:DF143 BF147:DF148 BF152:DF153 BF157:DF158 BF162:DF163 BF167:DF168 BF172:DF173 BF177:DF178 BF182:DF183 BF187:DF188 BF192:DF193 BF197:DF198 BF202:DF203 BF207:DF208 BF212:DF213 BF217:DF218 BF222:DF223 BF227:DF228 BF232:DF233 BF237:DF238 BF242:DF243 BF247:DF248 BF252:DF253 BF257:DF258 BF262:DF263 BF267:DF268 BF272:DF273 BF277:DF278 BF282:DF283 BF287:DF288 BF292:DF293 BF297:DF298 BF302:DF303 BF307:DF308 BF312:DF313 BF317:DF318 BF322:DF323 BF327:DF328 BF332:DF333 BF337:DF338 BF342:DF343 BF347:DF348 BF352:DF353 BF357:DF358 BF362:DF363 BF367:DF368 BF372:DF373 BF377:DF378 BF382:DF383 BF387:DF388 BF392:DF393 BF397:DF398 BF402:DF403 BF407:DF408 BF412:DF413 BF417:DF418 BF422:DF423 BF427:DF428 BF432:DF433 BF437:DF438 BF442:DF443 BF447:DF448 BF452:DF453 BF457:DF458 BF462:DF463 BF467:DF468 BF472:DF473 BF477:DF478 BF482:DF483 BF487:DF488 BF492:DF493 BF497:DF498 BF502:DF503">
    <cfRule type="cellIs" dxfId="1" priority="2" operator="equal">
      <formula>"false"</formula>
    </cfRule>
  </conditionalFormatting>
  <drawing r:id="rId1"/>
</worksheet>
</file>