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Bond_Yield" sheetId="1" r:id="rId1"/>
    <sheet name="Quadratic_Programming" sheetId="2" r:id="rId2"/>
  </sheets>
  <definedNames>
    <definedName name="solver_adj" localSheetId="1" hidden="1">Quadratic_Programming!$H$1:$H$3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Quadratic_Programming!$B$9</definedName>
    <definedName name="solver_lhs2" localSheetId="1" hidden="1">Quadratic_Programming!$H$1</definedName>
    <definedName name="solver_lhs3" localSheetId="1" hidden="1">Quadratic_Programming!$H$1:$H$3</definedName>
    <definedName name="solver_lhs4" localSheetId="1" hidden="1">Quadratic_Programming!$H$2</definedName>
    <definedName name="solver_lhs5" localSheetId="1" hidden="1">Quadratic_Programming!$H$3</definedName>
    <definedName name="solver_lhs6" localSheetId="1" hidden="1">Quadratic_Programming!$H$4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6</definedName>
    <definedName name="solver_nwt" localSheetId="1" hidden="1">1</definedName>
    <definedName name="solver_opt" localSheetId="1" hidden="1">Quadratic_Programming!$B$8</definedName>
    <definedName name="solver_pre" localSheetId="1" hidden="1">0.000001</definedName>
    <definedName name="solver_rbv" localSheetId="1" hidden="1">1</definedName>
    <definedName name="solver_rel1" localSheetId="1" hidden="1">2</definedName>
    <definedName name="solver_rel2" localSheetId="1" hidden="1">1</definedName>
    <definedName name="solver_rel3" localSheetId="1" hidden="1">3</definedName>
    <definedName name="solver_rel4" localSheetId="1" hidden="1">1</definedName>
    <definedName name="solver_rel5" localSheetId="1" hidden="1">1</definedName>
    <definedName name="solver_rel6" localSheetId="1" hidden="1">2</definedName>
    <definedName name="solver_rhs1" localSheetId="1" hidden="1">0.07</definedName>
    <definedName name="solver_rhs2" localSheetId="1" hidden="1">0.1</definedName>
    <definedName name="solver_rhs3" localSheetId="1" hidden="1">0</definedName>
    <definedName name="solver_rhs4" localSheetId="1" hidden="1">0.2</definedName>
    <definedName name="solver_rhs5" localSheetId="1" hidden="1">1</definedName>
    <definedName name="solver_rhs6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2" l="1"/>
  <c r="B8" i="2"/>
  <c r="H4" i="2"/>
  <c r="D3" i="1"/>
  <c r="D4" i="1"/>
  <c r="E4" i="1" s="1"/>
  <c r="D5" i="1"/>
  <c r="E5" i="1" s="1"/>
  <c r="D6" i="1"/>
  <c r="E6" i="1" s="1"/>
  <c r="D7" i="1"/>
  <c r="D8" i="1"/>
  <c r="E8" i="1" s="1"/>
  <c r="D9" i="1"/>
  <c r="D10" i="1"/>
  <c r="E10" i="1" s="1"/>
  <c r="D11" i="1"/>
  <c r="D12" i="1"/>
  <c r="E12" i="1" s="1"/>
  <c r="D2" i="1"/>
  <c r="E2" i="1" s="1"/>
  <c r="E3" i="1"/>
  <c r="E7" i="1"/>
  <c r="E9" i="1"/>
  <c r="E11" i="1"/>
  <c r="E14" i="1" l="1"/>
</calcChain>
</file>

<file path=xl/sharedStrings.xml><?xml version="1.0" encoding="utf-8"?>
<sst xmlns="http://schemas.openxmlformats.org/spreadsheetml/2006/main" count="22" uniqueCount="22">
  <si>
    <t xml:space="preserve">Discount factors </t>
  </si>
  <si>
    <t>r</t>
  </si>
  <si>
    <t xml:space="preserve">Amount </t>
  </si>
  <si>
    <t>Time</t>
  </si>
  <si>
    <t xml:space="preserve">Discounted Amount </t>
  </si>
  <si>
    <t xml:space="preserve">Bond Value </t>
  </si>
  <si>
    <t xml:space="preserve">Note: one must always check your formulas, as you won't get a suggested value in the exam </t>
  </si>
  <si>
    <t>sigma11</t>
  </si>
  <si>
    <t>sigma22</t>
  </si>
  <si>
    <t>sigma33</t>
  </si>
  <si>
    <t>sigma12</t>
  </si>
  <si>
    <t>sigma13</t>
  </si>
  <si>
    <t>sigma23</t>
  </si>
  <si>
    <t>Return1</t>
  </si>
  <si>
    <t>Return2</t>
  </si>
  <si>
    <t>Return3</t>
  </si>
  <si>
    <t>weight1</t>
  </si>
  <si>
    <t>weight2</t>
  </si>
  <si>
    <t>weight3</t>
  </si>
  <si>
    <t>sum</t>
  </si>
  <si>
    <t>Variance</t>
  </si>
  <si>
    <t>Porfolio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</si>
</sst>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R&quot;\ #,##0;[Red]&quot;R&quot;\ \-#,##0"/>
  </numFmts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2" borderId="0" xfId="1" applyAlignment="1">
      <alignment horizontal="center"/>
    </xf>
    <xf numFmtId="6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G18" sqref="G18"/>
    </sheetView>
  </sheetViews>
  <sheetFormatPr defaultRowHeight="15" x14ac:dyDescent="0.25"/>
  <cols>
    <col min="1" max="1" width="12" bestFit="1" customWidth="1"/>
    <col min="4" max="4" width="15.7109375" bestFit="1" customWidth="1"/>
    <col min="5" max="5" width="14.42578125" customWidth="1"/>
  </cols>
  <sheetData>
    <row r="1" spans="1:15" ht="33.75" customHeight="1" x14ac:dyDescent="0.25">
      <c r="A1" t="s">
        <v>1</v>
      </c>
      <c r="B1" t="s">
        <v>3</v>
      </c>
      <c r="C1" t="s">
        <v>2</v>
      </c>
      <c r="D1" t="s">
        <v>0</v>
      </c>
      <c r="E1" s="1" t="s">
        <v>4</v>
      </c>
    </row>
    <row r="2" spans="1:15" ht="13.5" customHeight="1" x14ac:dyDescent="0.25">
      <c r="A2">
        <v>6.6383412086163635E-2</v>
      </c>
      <c r="B2">
        <v>0</v>
      </c>
      <c r="C2">
        <v>0</v>
      </c>
      <c r="D2">
        <f>(1+$A$2/2)^(-2*B2)</f>
        <v>1</v>
      </c>
      <c r="E2">
        <f>C2*D2</f>
        <v>0</v>
      </c>
      <c r="G2" s="2" t="s">
        <v>6</v>
      </c>
      <c r="H2" s="2"/>
      <c r="I2" s="2"/>
      <c r="J2" s="2"/>
      <c r="K2" s="2"/>
      <c r="L2" s="2"/>
      <c r="M2" s="2"/>
      <c r="N2" s="2"/>
      <c r="O2" s="2"/>
    </row>
    <row r="3" spans="1:15" x14ac:dyDescent="0.25">
      <c r="B3">
        <v>0.5</v>
      </c>
      <c r="C3">
        <v>60000</v>
      </c>
      <c r="D3">
        <f t="shared" ref="D3:D12" si="0">(1+$A$2/2)^(-2*B3)</f>
        <v>0.96787459108610219</v>
      </c>
      <c r="E3">
        <f t="shared" ref="E3:E12" si="1">C3*D3</f>
        <v>58072.475465166128</v>
      </c>
    </row>
    <row r="4" spans="1:15" x14ac:dyDescent="0.25">
      <c r="B4">
        <v>1</v>
      </c>
      <c r="C4">
        <v>60000</v>
      </c>
      <c r="D4">
        <f t="shared" si="0"/>
        <v>0.93678122407008946</v>
      </c>
      <c r="E4">
        <f t="shared" si="1"/>
        <v>56206.873444205368</v>
      </c>
    </row>
    <row r="5" spans="1:15" x14ac:dyDescent="0.25">
      <c r="B5">
        <v>1.5</v>
      </c>
      <c r="C5">
        <v>60000</v>
      </c>
      <c r="D5">
        <f t="shared" si="0"/>
        <v>0.90668674418397599</v>
      </c>
      <c r="E5">
        <f t="shared" si="1"/>
        <v>54401.204651038563</v>
      </c>
    </row>
    <row r="6" spans="1:15" x14ac:dyDescent="0.25">
      <c r="B6">
        <v>2</v>
      </c>
      <c r="C6">
        <v>60000</v>
      </c>
      <c r="D6">
        <f t="shared" si="0"/>
        <v>0.877559061770255</v>
      </c>
      <c r="E6">
        <f t="shared" si="1"/>
        <v>52653.5437062153</v>
      </c>
    </row>
    <row r="7" spans="1:15" x14ac:dyDescent="0.25">
      <c r="B7">
        <v>2.5</v>
      </c>
      <c r="C7">
        <v>60000</v>
      </c>
      <c r="D7">
        <f t="shared" si="0"/>
        <v>0.84936711806478904</v>
      </c>
      <c r="E7">
        <f t="shared" si="1"/>
        <v>50962.02708388734</v>
      </c>
    </row>
    <row r="8" spans="1:15" x14ac:dyDescent="0.25">
      <c r="B8">
        <v>3</v>
      </c>
      <c r="C8">
        <v>60000</v>
      </c>
      <c r="D8">
        <f t="shared" si="0"/>
        <v>0.82208085207893866</v>
      </c>
      <c r="E8">
        <f t="shared" si="1"/>
        <v>49324.85112473632</v>
      </c>
    </row>
    <row r="9" spans="1:15" x14ac:dyDescent="0.25">
      <c r="B9">
        <v>3.5</v>
      </c>
      <c r="C9">
        <v>60000</v>
      </c>
      <c r="D9">
        <f t="shared" si="0"/>
        <v>0.79567116854561715</v>
      </c>
      <c r="E9">
        <f t="shared" si="1"/>
        <v>47740.270112737031</v>
      </c>
    </row>
    <row r="10" spans="1:15" x14ac:dyDescent="0.25">
      <c r="B10">
        <v>4</v>
      </c>
      <c r="C10">
        <v>60000</v>
      </c>
      <c r="D10">
        <f t="shared" si="0"/>
        <v>0.77010990689509029</v>
      </c>
      <c r="E10">
        <f t="shared" si="1"/>
        <v>46206.594413705418</v>
      </c>
    </row>
    <row r="11" spans="1:15" x14ac:dyDescent="0.25">
      <c r="B11">
        <v>4.5</v>
      </c>
      <c r="C11">
        <v>60000</v>
      </c>
      <c r="D11">
        <f t="shared" si="0"/>
        <v>0.74536981122744173</v>
      </c>
      <c r="E11">
        <f t="shared" si="1"/>
        <v>44722.188673646502</v>
      </c>
    </row>
    <row r="12" spans="1:15" x14ac:dyDescent="0.25">
      <c r="B12">
        <v>5</v>
      </c>
      <c r="C12">
        <v>1060000</v>
      </c>
      <c r="D12">
        <f t="shared" si="0"/>
        <v>0.72142450124968527</v>
      </c>
      <c r="E12">
        <f t="shared" si="1"/>
        <v>764709.9713246664</v>
      </c>
    </row>
    <row r="14" spans="1:15" x14ac:dyDescent="0.25">
      <c r="D14" t="s">
        <v>5</v>
      </c>
      <c r="E14">
        <f>SUM(E2:E12)</f>
        <v>1225000.0000000044</v>
      </c>
    </row>
  </sheetData>
  <mergeCells count="1">
    <mergeCell ref="G2:O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H4" sqref="H4"/>
    </sheetView>
  </sheetViews>
  <sheetFormatPr defaultRowHeight="15" x14ac:dyDescent="0.25"/>
  <cols>
    <col min="1" max="1" width="14.28515625" bestFit="1" customWidth="1"/>
    <col min="2" max="2" width="12" bestFit="1" customWidth="1"/>
  </cols>
  <sheetData>
    <row r="1" spans="1:8" x14ac:dyDescent="0.25">
      <c r="A1" t="s">
        <v>7</v>
      </c>
      <c r="B1">
        <v>1.8E-3</v>
      </c>
      <c r="D1" s="3" t="s">
        <v>13</v>
      </c>
      <c r="E1">
        <v>6.0000000000000001E-3</v>
      </c>
      <c r="G1" t="s">
        <v>16</v>
      </c>
      <c r="H1">
        <v>7.3809523525131551E-2</v>
      </c>
    </row>
    <row r="2" spans="1:8" x14ac:dyDescent="0.25">
      <c r="A2" t="s">
        <v>8</v>
      </c>
      <c r="B2">
        <v>1.0200000000000001E-2</v>
      </c>
      <c r="D2" t="s">
        <v>14</v>
      </c>
      <c r="E2">
        <v>2.1000000000000001E-2</v>
      </c>
      <c r="G2" t="s">
        <v>17</v>
      </c>
      <c r="H2">
        <v>0.2</v>
      </c>
    </row>
    <row r="3" spans="1:8" x14ac:dyDescent="0.25">
      <c r="A3" t="s">
        <v>9</v>
      </c>
      <c r="B3">
        <v>4.3299999999999998E-2</v>
      </c>
      <c r="D3" t="s">
        <v>15</v>
      </c>
      <c r="E3">
        <v>0.09</v>
      </c>
      <c r="G3" t="s">
        <v>18</v>
      </c>
      <c r="H3">
        <v>0.72619047633561928</v>
      </c>
    </row>
    <row r="4" spans="1:8" x14ac:dyDescent="0.25">
      <c r="A4" t="s">
        <v>10</v>
      </c>
      <c r="B4">
        <v>2.7000000000000001E-3</v>
      </c>
      <c r="G4" t="s">
        <v>19</v>
      </c>
      <c r="H4">
        <f>SUM(H1:H3)</f>
        <v>0.99999999986075083</v>
      </c>
    </row>
    <row r="5" spans="1:8" x14ac:dyDescent="0.25">
      <c r="A5" t="s">
        <v>11</v>
      </c>
      <c r="B5">
        <v>8.0000000000000004E-4</v>
      </c>
    </row>
    <row r="6" spans="1:8" x14ac:dyDescent="0.25">
      <c r="A6" t="s">
        <v>12</v>
      </c>
      <c r="B6">
        <v>4.7999999999999996E-3</v>
      </c>
    </row>
    <row r="8" spans="1:8" x14ac:dyDescent="0.25">
      <c r="A8" t="s">
        <v>20</v>
      </c>
      <c r="B8">
        <f>H1*H1*B1+H2*H2*B2+H3*H3*B3+2*(H1*H2*B4+H1*H3*B5+H2*H3*B6)</f>
        <v>2.4811933682179828E-2</v>
      </c>
    </row>
    <row r="9" spans="1:8" x14ac:dyDescent="0.25">
      <c r="A9" t="s">
        <v>21</v>
      </c>
      <c r="B9">
        <f>E1*H1+H2*E2+E3*H3</f>
        <v>7.000000001135652E-2</v>
      </c>
    </row>
  </sheetData>
  <scenarios current="0">
    <scenario name="Tutorial1" count="3" user="Author" comment="Created by Author on 2/8/2020">
      <inputCells r="H1" val="0.1"/>
      <inputCells r="H2" val="0.2"/>
      <inputCells r="H3" val="0.724444874444444"/>
    </scenario>
  </scenario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Bond_Yield</vt:lpstr>
      <vt:lpstr>Quadratic_Programming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2020-02-08T12:55:35Z</dcterms:modified>
</cp:coreProperties>
</file>