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07D5521-7199-4F45-9AB3-81681BA5840C}" xr6:coauthVersionLast="45" xr6:coauthVersionMax="45" xr10:uidLastSave="{00000000-0000-0000-0000-000000000000}"/>
  <bookViews>
    <workbookView xWindow="-120" yWindow="-120" windowWidth="29040" windowHeight="15840" xr2:uid="{21259E7E-6D3D-48E8-8EF9-B96CEE4E70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1" i="1" l="1"/>
  <c r="P31" i="1" s="1"/>
  <c r="Q31" i="1" s="1"/>
  <c r="N31" i="1"/>
  <c r="M15" i="1"/>
  <c r="E49" i="1" l="1"/>
  <c r="F49" i="1" l="1"/>
  <c r="F15" i="1" l="1"/>
  <c r="E15" i="1"/>
  <c r="Q32" i="1"/>
  <c r="Q37" i="1" s="1"/>
  <c r="G32" i="1"/>
  <c r="G47" i="1" s="1"/>
  <c r="H47" i="1" s="1"/>
  <c r="H32" i="1"/>
  <c r="H46" i="1" s="1"/>
  <c r="I32" i="1"/>
  <c r="I45" i="1" s="1"/>
  <c r="J32" i="1"/>
  <c r="J44" i="1" s="1"/>
  <c r="K32" i="1"/>
  <c r="K43" i="1" s="1"/>
  <c r="L43" i="1" s="1"/>
  <c r="L32" i="1"/>
  <c r="L42" i="1" s="1"/>
  <c r="M32" i="1"/>
  <c r="M41" i="1" s="1"/>
  <c r="N32" i="1"/>
  <c r="N40" i="1" s="1"/>
  <c r="O32" i="1"/>
  <c r="O39" i="1" s="1"/>
  <c r="P39" i="1" s="1"/>
  <c r="P32" i="1"/>
  <c r="P38" i="1" s="1"/>
  <c r="F32" i="1"/>
  <c r="F48" i="1" s="1"/>
  <c r="G15" i="1"/>
  <c r="H15" i="1"/>
  <c r="I15" i="1"/>
  <c r="J15" i="1"/>
  <c r="K15" i="1"/>
  <c r="L15" i="1"/>
  <c r="N15" i="1"/>
  <c r="O15" i="1"/>
  <c r="P15" i="1"/>
  <c r="Q15" i="1"/>
  <c r="Q38" i="1" l="1"/>
  <c r="Q39" i="1"/>
  <c r="M42" i="1"/>
  <c r="N42" i="1" s="1"/>
  <c r="I46" i="1"/>
  <c r="M43" i="1"/>
  <c r="N43" i="1" s="1"/>
  <c r="O43" i="1" s="1"/>
  <c r="P43" i="1" s="1"/>
  <c r="Q43" i="1" s="1"/>
  <c r="I47" i="1"/>
  <c r="J47" i="1" s="1"/>
  <c r="K47" i="1" s="1"/>
  <c r="L47" i="1" s="1"/>
  <c r="M47" i="1" s="1"/>
  <c r="N47" i="1" s="1"/>
  <c r="O47" i="1" s="1"/>
  <c r="P47" i="1" s="1"/>
  <c r="Q47" i="1" s="1"/>
  <c r="O40" i="1"/>
  <c r="K44" i="1"/>
  <c r="G48" i="1"/>
  <c r="N41" i="1"/>
  <c r="J45" i="1"/>
  <c r="H48" i="1" l="1"/>
  <c r="G49" i="1"/>
  <c r="L44" i="1"/>
  <c r="J46" i="1"/>
  <c r="K46" i="1" s="1"/>
  <c r="L46" i="1" s="1"/>
  <c r="M46" i="1" s="1"/>
  <c r="N46" i="1" s="1"/>
  <c r="O46" i="1" s="1"/>
  <c r="P46" i="1" s="1"/>
  <c r="Q46" i="1" s="1"/>
  <c r="P40" i="1"/>
  <c r="O42" i="1"/>
  <c r="P42" i="1" s="1"/>
  <c r="Q42" i="1" s="1"/>
  <c r="K45" i="1"/>
  <c r="L45" i="1" s="1"/>
  <c r="M45" i="1" s="1"/>
  <c r="N45" i="1" s="1"/>
  <c r="O45" i="1" s="1"/>
  <c r="P45" i="1" s="1"/>
  <c r="Q45" i="1" s="1"/>
  <c r="O41" i="1"/>
  <c r="P41" i="1" s="1"/>
  <c r="Q41" i="1" s="1"/>
  <c r="M44" i="1" l="1"/>
  <c r="I48" i="1"/>
  <c r="H49" i="1"/>
  <c r="Q40" i="1"/>
  <c r="N44" i="1" l="1"/>
  <c r="J48" i="1"/>
  <c r="I49" i="1"/>
  <c r="O44" i="1" l="1"/>
  <c r="K48" i="1"/>
  <c r="J49" i="1"/>
  <c r="L48" i="1" l="1"/>
  <c r="K49" i="1"/>
  <c r="P44" i="1"/>
  <c r="Q44" i="1" l="1"/>
  <c r="M48" i="1"/>
  <c r="L49" i="1"/>
  <c r="N48" i="1" l="1"/>
  <c r="M49" i="1"/>
  <c r="O48" i="1" l="1"/>
  <c r="N49" i="1"/>
  <c r="P48" i="1" l="1"/>
  <c r="O49" i="1"/>
  <c r="Q48" i="1" l="1"/>
  <c r="Q49" i="1" s="1"/>
  <c r="P49" i="1"/>
</calcChain>
</file>

<file path=xl/sharedStrings.xml><?xml version="1.0" encoding="utf-8"?>
<sst xmlns="http://schemas.openxmlformats.org/spreadsheetml/2006/main" count="51" uniqueCount="23">
  <si>
    <t>week_1</t>
  </si>
  <si>
    <t>week_2</t>
  </si>
  <si>
    <t>week_3</t>
  </si>
  <si>
    <t>week_4</t>
  </si>
  <si>
    <t>week_5</t>
  </si>
  <si>
    <t>week_6</t>
  </si>
  <si>
    <t>week_7</t>
  </si>
  <si>
    <t>week_8</t>
  </si>
  <si>
    <t>week_9</t>
  </si>
  <si>
    <t>week_10</t>
  </si>
  <si>
    <t>week_11</t>
  </si>
  <si>
    <t>week_12</t>
  </si>
  <si>
    <t>week_0</t>
  </si>
  <si>
    <t>Grand Total</t>
  </si>
  <si>
    <t>Cumulative Total</t>
  </si>
  <si>
    <t>Weekly cohorts average:</t>
  </si>
  <si>
    <t>Registration_week</t>
  </si>
  <si>
    <t>General analysis:</t>
  </si>
  <si>
    <t>Analysis for comulative sum:</t>
  </si>
  <si>
    <t>All these graphs exhibit a consistent trend: as time progresses, revenue per person decreases. However, certain weeks deviate from this pattern, such as 1/17/2021. While cumulative revenue does grow over time, its rate of increase slows significantly later on, despite adhering to the expected customer lifetime of 12 weeks.</t>
  </si>
  <si>
    <t>From the table, it's clear that a strong initial week leads to strong growth. This is evident from the first five registration weeks (11/1/2020; 11/8/2020; 11/15/2020; 11/22/2020; 11/29/2020), where week 0 was the strongest, resulting in the highest customer value in subsequent weeks. However, since 12/20/2020, the customer value has decreased substantially, suggesting that our customers may be seasonal. While more data would be needed to confirm this. Unfortunately, this assumption does not hold for 1/17/2021, as it is unusually high compared to the previous and following week 0 values.</t>
  </si>
  <si>
    <t>Weekly cohorts analysis:</t>
  </si>
  <si>
    <t>We know that the cost to aquire the customer amounts to 2$.When forecasting potential values for weeks where data was unavailable, we found that on average, over a customer's 12-week lifetime, we generate approximately $1.5 per customer. This analysis also shows that we're experiencing a net loss of about $0.5 per customer.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</si>
</sst>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0" fillId="2" borderId="3" xfId="0" applyNumberFormat="1" applyFill="1" applyBorder="1"/>
    <xf numFmtId="14" fontId="0" fillId="2" borderId="4" xfId="0" applyNumberFormat="1" applyFill="1" applyBorder="1"/>
    <xf numFmtId="0" fontId="0" fillId="2" borderId="6" xfId="0" applyFill="1" applyBorder="1"/>
    <xf numFmtId="0" fontId="0" fillId="2" borderId="7" xfId="0" applyFill="1" applyBorder="1"/>
    <xf numFmtId="14" fontId="0" fillId="2" borderId="1" xfId="0" applyNumberFormat="1" applyFill="1" applyBorder="1"/>
    <xf numFmtId="164" fontId="0" fillId="3" borderId="5" xfId="0" applyNumberFormat="1" applyFill="1" applyBorder="1"/>
    <xf numFmtId="164" fontId="0" fillId="3" borderId="6" xfId="0" applyNumberFormat="1" applyFill="1" applyBorder="1"/>
    <xf numFmtId="164" fontId="0" fillId="3" borderId="7" xfId="0" applyNumberFormat="1" applyFill="1" applyBorder="1"/>
    <xf numFmtId="165" fontId="0" fillId="3" borderId="6" xfId="0" applyNumberFormat="1" applyFill="1" applyBorder="1"/>
    <xf numFmtId="0" fontId="0" fillId="2" borderId="1" xfId="0" applyFill="1" applyBorder="1"/>
    <xf numFmtId="2" fontId="0" fillId="3" borderId="7" xfId="0" applyNumberFormat="1" applyFill="1" applyBorder="1"/>
    <xf numFmtId="14" fontId="0" fillId="2" borderId="8" xfId="0" applyNumberFormat="1" applyFill="1" applyBorder="1"/>
    <xf numFmtId="10" fontId="0" fillId="3" borderId="5" xfId="1" applyNumberFormat="1" applyFont="1" applyFill="1" applyBorder="1"/>
    <xf numFmtId="10" fontId="0" fillId="3" borderId="6" xfId="1" applyNumberFormat="1" applyFont="1" applyFill="1" applyBorder="1"/>
    <xf numFmtId="10" fontId="0" fillId="3" borderId="7" xfId="1" applyNumberFormat="1" applyFont="1" applyFill="1" applyBorder="1"/>
    <xf numFmtId="0" fontId="0" fillId="4" borderId="1" xfId="0" applyFill="1" applyBorder="1"/>
    <xf numFmtId="2" fontId="0" fillId="4" borderId="6" xfId="0" applyNumberFormat="1" applyFill="1" applyBorder="1"/>
    <xf numFmtId="164" fontId="0" fillId="0" borderId="0" xfId="0" applyNumberFormat="1" applyBorder="1"/>
    <xf numFmtId="164" fontId="0" fillId="0" borderId="2" xfId="0" applyNumberFormat="1" applyBorder="1"/>
    <xf numFmtId="164" fontId="0" fillId="0" borderId="0" xfId="0" applyNumberFormat="1" applyFill="1" applyBorder="1"/>
    <xf numFmtId="164" fontId="0" fillId="0" borderId="10" xfId="0" applyNumberFormat="1" applyBorder="1"/>
    <xf numFmtId="0" fontId="0" fillId="0" borderId="0" xfId="0" applyFill="1" applyBorder="1"/>
    <xf numFmtId="2" fontId="0" fillId="0" borderId="0" xfId="0" applyNumberFormat="1" applyFill="1" applyBorder="1"/>
    <xf numFmtId="164" fontId="0" fillId="3" borderId="0" xfId="0" applyNumberFormat="1" applyFill="1" applyBorder="1"/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14" fontId="0" fillId="2" borderId="3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0" fillId="2" borderId="11" xfId="0" applyNumberFormat="1" applyFill="1" applyBorder="1" applyAlignment="1">
      <alignment horizontal="left"/>
    </xf>
    <xf numFmtId="14" fontId="0" fillId="2" borderId="12" xfId="0" applyNumberFormat="1" applyFill="1" applyBorder="1" applyAlignment="1">
      <alignment horizontal="left"/>
    </xf>
    <xf numFmtId="14" fontId="0" fillId="2" borderId="13" xfId="0" applyNumberForma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6932D-17A4-46CB-BA76-0FCCF7BAF13F}">
  <dimension ref="D1:AL49"/>
  <sheetViews>
    <sheetView tabSelected="1" zoomScale="66" zoomScaleNormal="66" workbookViewId="0">
      <selection activeCell="P4" sqref="P4"/>
    </sheetView>
  </sheetViews>
  <sheetFormatPr defaultRowHeight="15" x14ac:dyDescent="0.25"/>
  <cols>
    <col min="4" max="4" width="25.85546875" bestFit="1" customWidth="1"/>
    <col min="5" max="16" width="12.5703125" bestFit="1" customWidth="1"/>
    <col min="17" max="17" width="27.5703125" bestFit="1" customWidth="1"/>
    <col min="18" max="18" width="25.140625" bestFit="1" customWidth="1"/>
    <col min="19" max="19" width="17.42578125" customWidth="1"/>
    <col min="22" max="22" width="17.42578125" bestFit="1" customWidth="1"/>
    <col min="23" max="23" width="12" bestFit="1" customWidth="1"/>
  </cols>
  <sheetData>
    <row r="1" spans="4:22" x14ac:dyDescent="0.25">
      <c r="D1" s="12" t="s">
        <v>16</v>
      </c>
      <c r="E1" s="5" t="s">
        <v>12</v>
      </c>
      <c r="F1" s="5" t="s">
        <v>0</v>
      </c>
      <c r="G1" s="5" t="s">
        <v>1</v>
      </c>
      <c r="H1" s="5" t="s">
        <v>2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9</v>
      </c>
      <c r="P1" s="5" t="s">
        <v>10</v>
      </c>
      <c r="Q1" s="6" t="s">
        <v>11</v>
      </c>
      <c r="S1" s="39" t="s">
        <v>17</v>
      </c>
    </row>
    <row r="2" spans="4:22" x14ac:dyDescent="0.25">
      <c r="D2" s="3">
        <v>44136</v>
      </c>
      <c r="E2" s="20">
        <v>0.93799183185576196</v>
      </c>
      <c r="F2" s="2">
        <v>0.32637712919613499</v>
      </c>
      <c r="G2" s="20">
        <v>0.26720788923199501</v>
      </c>
      <c r="H2" s="20">
        <v>0.26172925590198198</v>
      </c>
      <c r="I2" s="20">
        <v>0.15987648172128699</v>
      </c>
      <c r="J2" s="20">
        <v>0.15320251021018</v>
      </c>
      <c r="K2" s="20">
        <v>0.165305309293754</v>
      </c>
      <c r="L2" s="20">
        <v>2.50024902878772E-2</v>
      </c>
      <c r="M2" s="20">
        <v>7.8195039346548399E-3</v>
      </c>
      <c r="N2" s="20">
        <v>1.37961948401235E-2</v>
      </c>
      <c r="O2" s="20">
        <v>2.31596772586911E-2</v>
      </c>
      <c r="P2" s="20">
        <v>1.49417272636716E-2</v>
      </c>
      <c r="Q2" s="21">
        <v>1.81791015041338E-2</v>
      </c>
      <c r="S2" s="40"/>
    </row>
    <row r="3" spans="4:22" x14ac:dyDescent="0.25">
      <c r="D3" s="4">
        <v>44143</v>
      </c>
      <c r="E3" s="20">
        <v>1.1919664859536701</v>
      </c>
      <c r="F3" s="20">
        <v>0.38128388368654498</v>
      </c>
      <c r="G3" s="20">
        <v>0.28123459832429698</v>
      </c>
      <c r="H3" s="20">
        <v>0.22930014785608599</v>
      </c>
      <c r="I3" s="20">
        <v>0.27655248891079298</v>
      </c>
      <c r="J3" s="20">
        <v>0.10448496796451399</v>
      </c>
      <c r="K3" s="20">
        <v>3.9366683095120703E-2</v>
      </c>
      <c r="L3" s="20">
        <v>6.9369147363233102E-2</v>
      </c>
      <c r="M3" s="20"/>
      <c r="N3" s="20">
        <v>1.2013307047806799E-2</v>
      </c>
      <c r="O3" s="20">
        <v>3.5485460818136999E-2</v>
      </c>
      <c r="P3" s="20">
        <v>2.0515032035485398E-2</v>
      </c>
      <c r="Q3" s="21"/>
      <c r="S3" s="27" t="s">
        <v>19</v>
      </c>
      <c r="T3" s="28"/>
      <c r="U3" s="28"/>
      <c r="V3" s="29"/>
    </row>
    <row r="4" spans="4:22" x14ac:dyDescent="0.25">
      <c r="D4" s="4">
        <v>44150</v>
      </c>
      <c r="E4" s="20">
        <v>1.3817315774726799</v>
      </c>
      <c r="F4" s="20">
        <v>0.29677780891005801</v>
      </c>
      <c r="G4" s="20">
        <v>0.21871672737461401</v>
      </c>
      <c r="H4" s="20">
        <v>0.227570748108713</v>
      </c>
      <c r="I4" s="20">
        <v>0.167105631829644</v>
      </c>
      <c r="J4" s="20">
        <v>2.56094144017932E-2</v>
      </c>
      <c r="K4" s="20">
        <v>2.8803586438778301E-2</v>
      </c>
      <c r="L4" s="20">
        <v>2.2022975623423899E-2</v>
      </c>
      <c r="M4" s="20">
        <v>2.0958251611095501E-2</v>
      </c>
      <c r="N4" s="20">
        <v>6.2202297562342296E-3</v>
      </c>
      <c r="O4" s="20">
        <v>4.4270103670495898E-3</v>
      </c>
      <c r="P4" s="20"/>
      <c r="Q4" s="21"/>
      <c r="S4" s="30"/>
      <c r="T4" s="31"/>
      <c r="U4" s="31"/>
      <c r="V4" s="32"/>
    </row>
    <row r="5" spans="4:22" x14ac:dyDescent="0.25">
      <c r="D5" s="4">
        <v>44157</v>
      </c>
      <c r="E5" s="20">
        <v>1.6472475429036999</v>
      </c>
      <c r="F5" s="20">
        <v>0.23588124458929499</v>
      </c>
      <c r="G5" s="20">
        <v>0.225339919539644</v>
      </c>
      <c r="H5" s="20">
        <v>0.119366502011508</v>
      </c>
      <c r="I5" s="20">
        <v>3.7021948362784503E-2</v>
      </c>
      <c r="J5" s="20">
        <v>1.3240311656566601E-2</v>
      </c>
      <c r="K5" s="20">
        <v>6.4164587258746198E-3</v>
      </c>
      <c r="L5" s="20">
        <v>1.05922493252533E-2</v>
      </c>
      <c r="M5" s="20">
        <v>3.4577583133879902E-2</v>
      </c>
      <c r="N5" s="20">
        <v>3.7683963945612802E-3</v>
      </c>
      <c r="O5" s="20"/>
      <c r="P5" s="20"/>
      <c r="Q5" s="21"/>
      <c r="S5" s="30"/>
      <c r="T5" s="31"/>
      <c r="U5" s="31"/>
      <c r="V5" s="32"/>
    </row>
    <row r="6" spans="4:22" x14ac:dyDescent="0.25">
      <c r="D6" s="4">
        <v>44164</v>
      </c>
      <c r="E6" s="20">
        <v>1.31940339229684</v>
      </c>
      <c r="F6" s="20">
        <v>0.36342139966349801</v>
      </c>
      <c r="G6" s="20">
        <v>0.24328134236733201</v>
      </c>
      <c r="H6" s="20">
        <v>4.8019644399981798E-2</v>
      </c>
      <c r="I6" s="20">
        <v>1.24141694329498E-2</v>
      </c>
      <c r="J6" s="20">
        <v>2.2145423127643098E-2</v>
      </c>
      <c r="K6" s="20">
        <v>6.0934018462098097E-3</v>
      </c>
      <c r="L6" s="20">
        <v>1.19594379518894E-2</v>
      </c>
      <c r="M6" s="20">
        <v>5.4113046246191598E-3</v>
      </c>
      <c r="N6" s="20"/>
      <c r="O6" s="20"/>
      <c r="P6" s="20"/>
      <c r="Q6" s="21"/>
      <c r="S6" s="30"/>
      <c r="T6" s="31"/>
      <c r="U6" s="31"/>
      <c r="V6" s="32"/>
    </row>
    <row r="7" spans="4:22" x14ac:dyDescent="0.25">
      <c r="D7" s="4">
        <v>44171</v>
      </c>
      <c r="E7" s="20">
        <v>1.2025722327122399</v>
      </c>
      <c r="F7" s="20">
        <v>0.32943817022337801</v>
      </c>
      <c r="G7" s="20">
        <v>8.1477786882325695E-2</v>
      </c>
      <c r="H7" s="20">
        <v>3.44151911361288E-2</v>
      </c>
      <c r="I7" s="20">
        <v>2.08414977377177E-2</v>
      </c>
      <c r="J7" s="20">
        <v>2.6933627845666001E-2</v>
      </c>
      <c r="K7" s="20">
        <v>2.4404146923652399E-2</v>
      </c>
      <c r="L7" s="20">
        <v>2.2088424952794801E-3</v>
      </c>
      <c r="M7" s="20"/>
      <c r="N7" s="20"/>
      <c r="O7" s="20"/>
      <c r="P7" s="20"/>
      <c r="Q7" s="21"/>
      <c r="S7" s="30"/>
      <c r="T7" s="31"/>
      <c r="U7" s="31"/>
      <c r="V7" s="32"/>
    </row>
    <row r="8" spans="4:22" x14ac:dyDescent="0.25">
      <c r="D8" s="4">
        <v>44178</v>
      </c>
      <c r="E8" s="20">
        <v>1.00822963463602</v>
      </c>
      <c r="F8" s="20">
        <v>0.107820140738679</v>
      </c>
      <c r="G8" s="20">
        <v>4.0233769331689997E-2</v>
      </c>
      <c r="H8" s="20">
        <v>3.02150836878304E-2</v>
      </c>
      <c r="I8" s="20">
        <v>4.0830119667634002E-2</v>
      </c>
      <c r="J8" s="20">
        <v>2.9817516797201099E-2</v>
      </c>
      <c r="K8" s="20">
        <v>3.9756689062934802E-4</v>
      </c>
      <c r="L8" s="20"/>
      <c r="M8" s="20"/>
      <c r="N8" s="20"/>
      <c r="O8" s="20"/>
      <c r="P8" s="20"/>
      <c r="Q8" s="21"/>
      <c r="S8" s="30"/>
      <c r="T8" s="31"/>
      <c r="U8" s="31"/>
      <c r="V8" s="32"/>
    </row>
    <row r="9" spans="4:22" x14ac:dyDescent="0.25">
      <c r="D9" s="4">
        <v>44185</v>
      </c>
      <c r="E9" s="20">
        <v>0.36870443073471598</v>
      </c>
      <c r="F9" s="20">
        <v>5.38418395961862E-2</v>
      </c>
      <c r="G9" s="20">
        <v>2.0919798093101499E-2</v>
      </c>
      <c r="H9" s="20">
        <v>2.3275378575434599E-2</v>
      </c>
      <c r="I9" s="20">
        <v>1.80033651149747E-2</v>
      </c>
      <c r="J9" s="20">
        <v>8.0762759394279304E-3</v>
      </c>
      <c r="K9" s="20"/>
      <c r="L9" s="20"/>
      <c r="M9" s="20"/>
      <c r="N9" s="20"/>
      <c r="O9" s="20"/>
      <c r="P9" s="20"/>
      <c r="Q9" s="21"/>
      <c r="S9" s="30"/>
      <c r="T9" s="31"/>
      <c r="U9" s="31"/>
      <c r="V9" s="32"/>
    </row>
    <row r="10" spans="4:22" x14ac:dyDescent="0.25">
      <c r="D10" s="4">
        <v>44192</v>
      </c>
      <c r="E10" s="20">
        <v>0.33907733236592202</v>
      </c>
      <c r="F10" s="20">
        <v>5.0849507225346098E-2</v>
      </c>
      <c r="G10" s="20">
        <v>4.5347360783602299E-3</v>
      </c>
      <c r="H10" s="20">
        <v>2.03760807787653E-2</v>
      </c>
      <c r="I10" s="20">
        <v>5.9858516234355102E-3</v>
      </c>
      <c r="J10" s="20"/>
      <c r="K10" s="20"/>
      <c r="L10" s="20"/>
      <c r="M10" s="20"/>
      <c r="N10" s="20"/>
      <c r="O10" s="20"/>
      <c r="P10" s="20"/>
      <c r="Q10" s="21"/>
      <c r="S10" s="30"/>
      <c r="T10" s="31"/>
      <c r="U10" s="31"/>
      <c r="V10" s="32"/>
    </row>
    <row r="11" spans="4:22" x14ac:dyDescent="0.25">
      <c r="D11" s="4">
        <v>44199</v>
      </c>
      <c r="E11" s="20">
        <v>0.22837446210591</v>
      </c>
      <c r="F11" s="20">
        <v>6.42838324405023E-2</v>
      </c>
      <c r="G11" s="20">
        <v>2.73996662861157E-2</v>
      </c>
      <c r="H11" s="20">
        <v>4.7422499341354101E-3</v>
      </c>
      <c r="I11" s="20"/>
      <c r="J11" s="20"/>
      <c r="K11" s="20"/>
      <c r="L11" s="20"/>
      <c r="M11" s="20"/>
      <c r="N11" s="20"/>
      <c r="O11" s="20"/>
      <c r="P11" s="20"/>
      <c r="Q11" s="21"/>
      <c r="S11" s="33"/>
      <c r="T11" s="34"/>
      <c r="U11" s="34"/>
      <c r="V11" s="35"/>
    </row>
    <row r="12" spans="4:22" x14ac:dyDescent="0.25">
      <c r="D12" s="4">
        <v>44206</v>
      </c>
      <c r="E12" s="20">
        <v>0.39940331903785098</v>
      </c>
      <c r="F12" s="20">
        <v>5.8502703710609699E-2</v>
      </c>
      <c r="G12" s="20">
        <v>1.2446391944806999E-2</v>
      </c>
      <c r="H12" s="20"/>
      <c r="I12" s="20"/>
      <c r="J12" s="20"/>
      <c r="K12" s="20"/>
      <c r="L12" s="20"/>
      <c r="M12" s="20"/>
      <c r="N12" s="20"/>
      <c r="O12" s="20"/>
      <c r="P12" s="20"/>
      <c r="Q12" s="21"/>
      <c r="S12" s="1"/>
    </row>
    <row r="13" spans="4:22" x14ac:dyDescent="0.25">
      <c r="D13" s="4">
        <v>44213</v>
      </c>
      <c r="E13" s="20">
        <v>0.90318544894620301</v>
      </c>
      <c r="F13" s="20">
        <v>0.12202867866422799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1"/>
      <c r="S13" s="1"/>
    </row>
    <row r="14" spans="4:22" x14ac:dyDescent="0.25">
      <c r="D14" s="4">
        <v>44220</v>
      </c>
      <c r="E14" s="20">
        <v>0.19212678936605301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1"/>
      <c r="S14" s="1"/>
    </row>
    <row r="15" spans="4:22" x14ac:dyDescent="0.25">
      <c r="D15" s="7" t="s">
        <v>13</v>
      </c>
      <c r="E15" s="8">
        <f>AVERAGE(E2:E14)</f>
        <v>0.85538572926058221</v>
      </c>
      <c r="F15" s="9">
        <f>AVERAGE(F2:F14)</f>
        <v>0.19920886155370501</v>
      </c>
      <c r="G15" s="9">
        <f t="shared" ref="G15:Q15" si="0">AVERAGE(G2:G14)</f>
        <v>0.12934478413220751</v>
      </c>
      <c r="H15" s="9">
        <f t="shared" si="0"/>
        <v>9.9901028239056527E-2</v>
      </c>
      <c r="I15" s="9">
        <f t="shared" si="0"/>
        <v>8.2070172711246669E-2</v>
      </c>
      <c r="J15" s="9">
        <f t="shared" si="0"/>
        <v>4.7938755992873991E-2</v>
      </c>
      <c r="K15" s="9">
        <f t="shared" si="0"/>
        <v>3.8683879030574179E-2</v>
      </c>
      <c r="L15" s="9">
        <f t="shared" si="0"/>
        <v>2.3525857174492727E-2</v>
      </c>
      <c r="M15" s="11">
        <f>AVERAGE(M2:M14)</f>
        <v>1.7191660826062351E-2</v>
      </c>
      <c r="N15" s="9">
        <f t="shared" si="0"/>
        <v>8.9495320096814514E-3</v>
      </c>
      <c r="O15" s="9">
        <f t="shared" si="0"/>
        <v>2.1024049481292564E-2</v>
      </c>
      <c r="P15" s="9">
        <f t="shared" si="0"/>
        <v>1.7728379649578498E-2</v>
      </c>
      <c r="Q15" s="10">
        <f t="shared" si="0"/>
        <v>1.81791015041338E-2</v>
      </c>
    </row>
    <row r="16" spans="4:22" x14ac:dyDescent="0.25"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4:38" x14ac:dyDescent="0.25">
      <c r="D17" s="7" t="s">
        <v>16</v>
      </c>
      <c r="E17" s="5" t="s">
        <v>12</v>
      </c>
      <c r="F17" s="5" t="s">
        <v>0</v>
      </c>
      <c r="G17" s="5" t="s">
        <v>1</v>
      </c>
      <c r="H17" s="5" t="s">
        <v>2</v>
      </c>
      <c r="I17" s="5" t="s">
        <v>3</v>
      </c>
      <c r="J17" s="5" t="s">
        <v>4</v>
      </c>
      <c r="K17" s="5" t="s">
        <v>5</v>
      </c>
      <c r="L17" s="5" t="s">
        <v>6</v>
      </c>
      <c r="M17" s="5" t="s">
        <v>7</v>
      </c>
      <c r="N17" s="5" t="s">
        <v>8</v>
      </c>
      <c r="O17" s="5" t="s">
        <v>9</v>
      </c>
      <c r="P17" s="5" t="s">
        <v>10</v>
      </c>
      <c r="Q17" s="6" t="s">
        <v>11</v>
      </c>
      <c r="S17" s="36" t="s">
        <v>18</v>
      </c>
      <c r="T17" s="37"/>
      <c r="U17" s="38"/>
    </row>
    <row r="18" spans="4:38" x14ac:dyDescent="0.25">
      <c r="D18" s="4">
        <v>44136</v>
      </c>
      <c r="E18" s="20">
        <v>0.93799183185576196</v>
      </c>
      <c r="F18" s="2">
        <v>1.26436896105189</v>
      </c>
      <c r="G18" s="2">
        <v>1.53157685028389</v>
      </c>
      <c r="H18" s="2">
        <v>1.7933061061858699</v>
      </c>
      <c r="I18" s="2">
        <v>1.95318258790716</v>
      </c>
      <c r="J18" s="2">
        <v>2.10638509811734</v>
      </c>
      <c r="K18" s="2">
        <v>2.2716904074110902</v>
      </c>
      <c r="L18" s="2">
        <v>2.29669289769897</v>
      </c>
      <c r="M18" s="2">
        <v>2.30451240163362</v>
      </c>
      <c r="N18" s="2">
        <v>2.31830859647375</v>
      </c>
      <c r="O18" s="2">
        <v>2.3414682737324402</v>
      </c>
      <c r="P18" s="2">
        <v>2.3564100009961102</v>
      </c>
      <c r="Q18" s="21">
        <v>2.3745891025002401</v>
      </c>
      <c r="S18" s="27" t="s">
        <v>20</v>
      </c>
      <c r="T18" s="28"/>
      <c r="U18" s="28"/>
      <c r="V18" s="29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4:38" x14ac:dyDescent="0.25">
      <c r="D19" s="4">
        <v>44143</v>
      </c>
      <c r="E19" s="20">
        <v>1.1919664859536701</v>
      </c>
      <c r="F19" s="2">
        <v>1.57325036964021</v>
      </c>
      <c r="G19" s="2">
        <v>1.8544849679645099</v>
      </c>
      <c r="H19" s="2">
        <v>2.0837851158206</v>
      </c>
      <c r="I19" s="2">
        <v>2.3603376047313902</v>
      </c>
      <c r="J19" s="2">
        <v>2.4648225726958999</v>
      </c>
      <c r="K19" s="2">
        <v>2.5041892557910299</v>
      </c>
      <c r="L19" s="2">
        <v>2.57355840315426</v>
      </c>
      <c r="M19" s="2">
        <v>2.57355840315426</v>
      </c>
      <c r="N19" s="2">
        <v>2.5855717102020699</v>
      </c>
      <c r="O19" s="2">
        <v>2.6210571710202002</v>
      </c>
      <c r="P19" s="2">
        <v>2.6415722030556901</v>
      </c>
      <c r="Q19" s="21"/>
      <c r="S19" s="30"/>
      <c r="T19" s="31"/>
      <c r="U19" s="31"/>
      <c r="V19" s="3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4:38" x14ac:dyDescent="0.25">
      <c r="D20" s="4">
        <v>44150</v>
      </c>
      <c r="E20" s="20">
        <v>1.3817315774726799</v>
      </c>
      <c r="F20" s="2">
        <v>1.6785093863827401</v>
      </c>
      <c r="G20" s="2">
        <v>1.8972261137573501</v>
      </c>
      <c r="H20" s="2">
        <v>2.1247968618660602</v>
      </c>
      <c r="I20" s="2">
        <v>2.29190249369571</v>
      </c>
      <c r="J20" s="2">
        <v>2.3175119080975</v>
      </c>
      <c r="K20" s="2">
        <v>2.3463154945362801</v>
      </c>
      <c r="L20" s="2">
        <v>2.3683384701597001</v>
      </c>
      <c r="M20" s="2">
        <v>2.3892967217707999</v>
      </c>
      <c r="N20" s="2">
        <v>2.3955169515270298</v>
      </c>
      <c r="O20" s="2">
        <v>2.3999439618940799</v>
      </c>
      <c r="P20" s="2"/>
      <c r="Q20" s="21"/>
      <c r="S20" s="30"/>
      <c r="T20" s="31"/>
      <c r="U20" s="31"/>
      <c r="V20" s="3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K20" s="2"/>
    </row>
    <row r="21" spans="4:38" x14ac:dyDescent="0.25">
      <c r="D21" s="4">
        <v>44157</v>
      </c>
      <c r="E21" s="20">
        <v>1.6472475429036999</v>
      </c>
      <c r="F21" s="2">
        <v>1.8831287874929901</v>
      </c>
      <c r="G21" s="2">
        <v>2.1084687070326402</v>
      </c>
      <c r="H21" s="2">
        <v>2.2278352090441498</v>
      </c>
      <c r="I21" s="2">
        <v>2.2648571574069298</v>
      </c>
      <c r="J21" s="2">
        <v>2.2780974690634999</v>
      </c>
      <c r="K21" s="2">
        <v>2.2845139277893698</v>
      </c>
      <c r="L21" s="2">
        <v>2.2951061771146302</v>
      </c>
      <c r="M21" s="2">
        <v>2.3296837602485101</v>
      </c>
      <c r="N21" s="2">
        <v>2.3334521566430699</v>
      </c>
      <c r="O21" s="2"/>
      <c r="P21" s="2"/>
      <c r="Q21" s="21"/>
      <c r="S21" s="30"/>
      <c r="T21" s="31"/>
      <c r="U21" s="31"/>
      <c r="V21" s="32"/>
      <c r="Y21" s="2"/>
      <c r="Z21" s="2"/>
      <c r="AA21" s="2"/>
      <c r="AB21" s="2"/>
      <c r="AC21" s="2"/>
      <c r="AD21" s="2"/>
      <c r="AE21" s="2"/>
      <c r="AF21" s="2"/>
      <c r="AG21" s="2"/>
      <c r="AH21" s="2"/>
      <c r="AK21" s="2"/>
    </row>
    <row r="22" spans="4:38" x14ac:dyDescent="0.25">
      <c r="D22" s="4">
        <v>44164</v>
      </c>
      <c r="E22" s="20">
        <v>1.31940339229684</v>
      </c>
      <c r="F22" s="2">
        <v>1.6828247919603401</v>
      </c>
      <c r="G22" s="2">
        <v>1.92610613432767</v>
      </c>
      <c r="H22" s="2">
        <v>1.97412577872766</v>
      </c>
      <c r="I22" s="2">
        <v>1.9865399481606101</v>
      </c>
      <c r="J22" s="2">
        <v>2.0086853712882502</v>
      </c>
      <c r="K22" s="2">
        <v>2.0147787731344602</v>
      </c>
      <c r="L22" s="2">
        <v>2.0267382110863501</v>
      </c>
      <c r="M22" s="2">
        <v>2.0321495157109699</v>
      </c>
      <c r="N22" s="2"/>
      <c r="O22" s="2"/>
      <c r="P22" s="2"/>
      <c r="Q22" s="21"/>
      <c r="S22" s="30"/>
      <c r="T22" s="31"/>
      <c r="U22" s="31"/>
      <c r="V22" s="32"/>
      <c r="Y22" s="2"/>
      <c r="Z22" s="2"/>
      <c r="AA22" s="2"/>
      <c r="AB22" s="2"/>
      <c r="AC22" s="2"/>
      <c r="AD22" s="2"/>
      <c r="AE22" s="2"/>
      <c r="AF22" s="2"/>
      <c r="AG22" s="2"/>
      <c r="AK22" s="2"/>
    </row>
    <row r="23" spans="4:38" x14ac:dyDescent="0.25">
      <c r="D23" s="4">
        <v>44171</v>
      </c>
      <c r="E23" s="20">
        <v>1.2025722327122399</v>
      </c>
      <c r="F23" s="2">
        <v>1.5320104029356201</v>
      </c>
      <c r="G23" s="2">
        <v>1.6134881898179401</v>
      </c>
      <c r="H23" s="2">
        <v>1.64790338095407</v>
      </c>
      <c r="I23" s="2">
        <v>1.66874487869179</v>
      </c>
      <c r="J23" s="2">
        <v>1.69567850653746</v>
      </c>
      <c r="K23" s="2">
        <v>1.72008265346111</v>
      </c>
      <c r="L23" s="2">
        <v>1.72229149595639</v>
      </c>
      <c r="M23" s="2"/>
      <c r="N23" s="2"/>
      <c r="O23" s="2"/>
      <c r="P23" s="2"/>
      <c r="Q23" s="21"/>
      <c r="S23" s="30"/>
      <c r="T23" s="31"/>
      <c r="U23" s="31"/>
      <c r="V23" s="32"/>
      <c r="Y23" s="2"/>
      <c r="Z23" s="2"/>
      <c r="AA23" s="2"/>
      <c r="AB23" s="2"/>
      <c r="AC23" s="2"/>
      <c r="AD23" s="2"/>
      <c r="AE23" s="2"/>
      <c r="AF23" s="2"/>
      <c r="AK23" s="2"/>
    </row>
    <row r="24" spans="4:38" x14ac:dyDescent="0.25">
      <c r="D24" s="4">
        <v>44178</v>
      </c>
      <c r="E24" s="20">
        <v>1.00822963463602</v>
      </c>
      <c r="F24" s="2">
        <v>1.1160497753747001</v>
      </c>
      <c r="G24" s="2">
        <v>1.1562835447063899</v>
      </c>
      <c r="H24" s="2">
        <v>1.18649862839422</v>
      </c>
      <c r="I24" s="2">
        <v>1.22732874806186</v>
      </c>
      <c r="J24" s="2">
        <v>1.2571462648590599</v>
      </c>
      <c r="K24" s="2">
        <v>1.2575438317496901</v>
      </c>
      <c r="L24" s="2"/>
      <c r="M24" s="2"/>
      <c r="N24" s="2"/>
      <c r="O24" s="2"/>
      <c r="P24" s="2"/>
      <c r="Q24" s="21"/>
      <c r="S24" s="30"/>
      <c r="T24" s="31"/>
      <c r="U24" s="31"/>
      <c r="V24" s="32"/>
      <c r="Y24" s="2"/>
      <c r="Z24" s="2"/>
      <c r="AA24" s="2"/>
      <c r="AB24" s="2"/>
      <c r="AC24" s="2"/>
      <c r="AD24" s="2"/>
      <c r="AE24" s="2"/>
      <c r="AK24" s="2"/>
    </row>
    <row r="25" spans="4:38" x14ac:dyDescent="0.25">
      <c r="D25" s="4">
        <v>44185</v>
      </c>
      <c r="E25" s="20">
        <v>0.36870443073471598</v>
      </c>
      <c r="F25" s="2">
        <v>0.42254627033090297</v>
      </c>
      <c r="G25" s="2">
        <v>0.44346606842400399</v>
      </c>
      <c r="H25" s="2">
        <v>0.46674144699943898</v>
      </c>
      <c r="I25" s="2">
        <v>0.484744812114413</v>
      </c>
      <c r="J25" s="2">
        <v>0.49282108805384101</v>
      </c>
      <c r="K25" s="2"/>
      <c r="L25" s="2"/>
      <c r="M25" s="2"/>
      <c r="N25" s="2"/>
      <c r="O25" s="2"/>
      <c r="P25" s="2"/>
      <c r="Q25" s="21"/>
      <c r="S25" s="30"/>
      <c r="T25" s="31"/>
      <c r="U25" s="31"/>
      <c r="V25" s="32"/>
      <c r="Y25" s="2"/>
      <c r="Z25" s="2"/>
      <c r="AA25" s="2"/>
      <c r="AB25" s="2"/>
      <c r="AC25" s="2"/>
      <c r="AD25" s="2"/>
      <c r="AK25" s="2"/>
    </row>
    <row r="26" spans="4:38" x14ac:dyDescent="0.25">
      <c r="D26" s="4">
        <v>44192</v>
      </c>
      <c r="E26" s="20">
        <v>0.33907733236592202</v>
      </c>
      <c r="F26" s="2">
        <v>0.389926839591269</v>
      </c>
      <c r="G26" s="2">
        <v>0.39446157566962903</v>
      </c>
      <c r="H26" s="2">
        <v>0.41483765644839399</v>
      </c>
      <c r="I26" s="2">
        <v>0.42082350807183</v>
      </c>
      <c r="J26" s="2"/>
      <c r="K26" s="2"/>
      <c r="L26" s="2"/>
      <c r="M26" s="2"/>
      <c r="N26" s="2"/>
      <c r="O26" s="2"/>
      <c r="P26" s="2"/>
      <c r="Q26" s="21"/>
      <c r="S26" s="30"/>
      <c r="T26" s="31"/>
      <c r="U26" s="31"/>
      <c r="V26" s="32"/>
      <c r="Y26" s="2"/>
      <c r="Z26" s="2"/>
      <c r="AA26" s="2"/>
      <c r="AB26" s="2"/>
      <c r="AC26" s="2"/>
      <c r="AK26" s="2"/>
    </row>
    <row r="27" spans="4:38" x14ac:dyDescent="0.25">
      <c r="D27" s="4">
        <v>44199</v>
      </c>
      <c r="E27" s="20">
        <v>0.22837446210591</v>
      </c>
      <c r="F27" s="2">
        <v>0.29265829454641201</v>
      </c>
      <c r="G27" s="2">
        <v>0.32005796083252802</v>
      </c>
      <c r="H27" s="2">
        <v>0.32480021076666299</v>
      </c>
      <c r="I27" s="2"/>
      <c r="J27" s="2"/>
      <c r="K27" s="2"/>
      <c r="L27" s="2"/>
      <c r="M27" s="2"/>
      <c r="N27" s="2"/>
      <c r="O27" s="2"/>
      <c r="P27" s="2"/>
      <c r="Q27" s="21"/>
      <c r="S27" s="30"/>
      <c r="T27" s="31"/>
      <c r="U27" s="31"/>
      <c r="V27" s="32"/>
      <c r="Y27" s="2"/>
      <c r="Z27" s="2"/>
      <c r="AA27" s="2"/>
      <c r="AB27" s="2"/>
      <c r="AK27" s="2"/>
    </row>
    <row r="28" spans="4:38" x14ac:dyDescent="0.25">
      <c r="D28" s="4">
        <v>44206</v>
      </c>
      <c r="E28" s="20">
        <v>0.39940331903785098</v>
      </c>
      <c r="F28" s="2">
        <v>0.45790602274846098</v>
      </c>
      <c r="G28" s="2">
        <v>0.470352414693268</v>
      </c>
      <c r="H28" s="2"/>
      <c r="I28" s="2"/>
      <c r="J28" s="2"/>
      <c r="K28" s="2"/>
      <c r="L28" s="2"/>
      <c r="M28" s="2"/>
      <c r="N28" s="2"/>
      <c r="O28" s="2"/>
      <c r="P28" s="2"/>
      <c r="Q28" s="21"/>
      <c r="S28" s="30"/>
      <c r="T28" s="31"/>
      <c r="U28" s="31"/>
      <c r="V28" s="32"/>
      <c r="Y28" s="2"/>
      <c r="Z28" s="2"/>
      <c r="AA28" s="2"/>
      <c r="AK28" s="2"/>
    </row>
    <row r="29" spans="4:38" x14ac:dyDescent="0.25">
      <c r="D29" s="4">
        <v>44213</v>
      </c>
      <c r="E29" s="20">
        <v>0.90318544894620301</v>
      </c>
      <c r="F29" s="2">
        <v>1.0252141276104301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1"/>
      <c r="S29" s="30"/>
      <c r="T29" s="31"/>
      <c r="U29" s="31"/>
      <c r="V29" s="32"/>
      <c r="Y29" s="2"/>
      <c r="Z29" s="2"/>
      <c r="AK29" s="2"/>
    </row>
    <row r="30" spans="4:38" x14ac:dyDescent="0.25">
      <c r="D30" s="4">
        <v>44220</v>
      </c>
      <c r="E30" s="20">
        <v>0.19212678936605301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1"/>
      <c r="S30" s="33"/>
      <c r="T30" s="34"/>
      <c r="U30" s="34"/>
      <c r="V30" s="35"/>
      <c r="Y30" s="2"/>
      <c r="Z30" s="2"/>
      <c r="AK30" s="2"/>
    </row>
    <row r="31" spans="4:38" x14ac:dyDescent="0.25">
      <c r="D31" s="7" t="s">
        <v>14</v>
      </c>
      <c r="E31" s="9">
        <v>0.85538572926058198</v>
      </c>
      <c r="F31" s="9">
        <v>1.05459459081429</v>
      </c>
      <c r="G31" s="9">
        <v>1.1839393749464948</v>
      </c>
      <c r="H31" s="9">
        <v>1.2838404031855513</v>
      </c>
      <c r="I31" s="9">
        <v>1.365910575896798</v>
      </c>
      <c r="J31" s="9">
        <v>1.4138493318896719</v>
      </c>
      <c r="K31" s="9">
        <v>1.452533210920246</v>
      </c>
      <c r="L31" s="9">
        <v>1.4760590680947387</v>
      </c>
      <c r="M31" s="11">
        <v>1.4933000000000001</v>
      </c>
      <c r="N31" s="9">
        <f>N15+M31</f>
        <v>1.5022495320096816</v>
      </c>
      <c r="O31" s="9">
        <f t="shared" ref="O31:Q31" si="1">O15+N31</f>
        <v>1.5232735814909741</v>
      </c>
      <c r="P31" s="9">
        <f t="shared" si="1"/>
        <v>1.5410019611405525</v>
      </c>
      <c r="Q31" s="9">
        <f t="shared" si="1"/>
        <v>1.5591810626446863</v>
      </c>
      <c r="T31" s="1"/>
      <c r="V31" s="1"/>
      <c r="Y31" s="2"/>
      <c r="AK31" s="2"/>
    </row>
    <row r="32" spans="4:38" x14ac:dyDescent="0.25">
      <c r="D32" s="1"/>
      <c r="E32" s="18"/>
      <c r="F32" s="15">
        <f>(F31-E31)/E31</f>
        <v>0.23288775430694802</v>
      </c>
      <c r="G32" s="16">
        <f t="shared" ref="G32:P32" si="2">(G31-F31)/F31</f>
        <v>0.12264882188740713</v>
      </c>
      <c r="H32" s="16">
        <f t="shared" si="2"/>
        <v>8.4380189013961313E-2</v>
      </c>
      <c r="I32" s="16">
        <f t="shared" si="2"/>
        <v>6.3925525717689433E-2</v>
      </c>
      <c r="J32" s="16">
        <f t="shared" si="2"/>
        <v>3.5096555249526033E-2</v>
      </c>
      <c r="K32" s="16">
        <f t="shared" si="2"/>
        <v>2.7360679923985554E-2</v>
      </c>
      <c r="L32" s="16">
        <f t="shared" si="2"/>
        <v>1.6196433236516521E-2</v>
      </c>
      <c r="M32" s="16">
        <f t="shared" si="2"/>
        <v>1.1680380736738064E-2</v>
      </c>
      <c r="N32" s="16">
        <f t="shared" si="2"/>
        <v>5.993123960142982E-3</v>
      </c>
      <c r="O32" s="16">
        <f t="shared" si="2"/>
        <v>1.3995044786711944E-2</v>
      </c>
      <c r="P32" s="16">
        <f t="shared" si="2"/>
        <v>1.1638342491455763E-2</v>
      </c>
      <c r="Q32" s="17">
        <f>(Q31-P31)/P31</f>
        <v>1.1796935995252521E-2</v>
      </c>
      <c r="V32" s="1"/>
      <c r="Y32" s="2"/>
    </row>
    <row r="33" spans="4:35" x14ac:dyDescent="0.25">
      <c r="V33" s="1"/>
      <c r="Y33" s="2"/>
    </row>
    <row r="34" spans="4:35" x14ac:dyDescent="0.25">
      <c r="V34" s="1"/>
      <c r="Y34" s="2"/>
    </row>
    <row r="35" spans="4:35" x14ac:dyDescent="0.25">
      <c r="D35" s="7" t="s">
        <v>16</v>
      </c>
      <c r="E35" s="5" t="s">
        <v>12</v>
      </c>
      <c r="F35" s="5" t="s">
        <v>0</v>
      </c>
      <c r="G35" s="5" t="s">
        <v>1</v>
      </c>
      <c r="H35" s="5" t="s">
        <v>2</v>
      </c>
      <c r="I35" s="5" t="s">
        <v>3</v>
      </c>
      <c r="J35" s="5" t="s">
        <v>4</v>
      </c>
      <c r="K35" s="5" t="s">
        <v>5</v>
      </c>
      <c r="L35" s="5" t="s">
        <v>6</v>
      </c>
      <c r="M35" s="5" t="s">
        <v>7</v>
      </c>
      <c r="N35" s="5" t="s">
        <v>8</v>
      </c>
      <c r="O35" s="5" t="s">
        <v>9</v>
      </c>
      <c r="P35" s="5" t="s">
        <v>10</v>
      </c>
      <c r="Q35" s="6" t="s">
        <v>11</v>
      </c>
      <c r="R35" s="24"/>
      <c r="S35" s="41" t="s">
        <v>21</v>
      </c>
      <c r="T35" s="42"/>
      <c r="U35" s="43"/>
    </row>
    <row r="36" spans="4:35" x14ac:dyDescent="0.25">
      <c r="D36" s="3">
        <v>44136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1">
        <v>2.3745891025002401</v>
      </c>
      <c r="R36" s="25"/>
      <c r="S36" s="27" t="s">
        <v>22</v>
      </c>
      <c r="T36" s="28"/>
      <c r="U36" s="28"/>
      <c r="V36" s="29"/>
    </row>
    <row r="37" spans="4:35" x14ac:dyDescent="0.25">
      <c r="D37" s="4">
        <v>44143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2"/>
      <c r="Q37" s="21">
        <f>P19*(1+Q32)</f>
        <v>2.6727346612619765</v>
      </c>
      <c r="R37" s="25"/>
      <c r="S37" s="30"/>
      <c r="T37" s="31"/>
      <c r="U37" s="31"/>
      <c r="V37" s="32"/>
    </row>
    <row r="38" spans="4:35" x14ac:dyDescent="0.25">
      <c r="D38" s="4">
        <v>44150</v>
      </c>
      <c r="F38" s="20"/>
      <c r="G38" s="20"/>
      <c r="H38" s="20"/>
      <c r="I38" s="20"/>
      <c r="J38" s="20"/>
      <c r="K38" s="20"/>
      <c r="L38" s="20"/>
      <c r="M38" s="20"/>
      <c r="N38" s="20"/>
      <c r="O38" s="22"/>
      <c r="P38" s="20">
        <f>O20*(1+P32)</f>
        <v>2.427875331682904</v>
      </c>
      <c r="Q38" s="21">
        <f>P38*(1+Q32)</f>
        <v>2.45651682157522</v>
      </c>
      <c r="R38" s="25"/>
      <c r="S38" s="30"/>
      <c r="T38" s="31"/>
      <c r="U38" s="31"/>
      <c r="V38" s="32"/>
    </row>
    <row r="39" spans="4:35" x14ac:dyDescent="0.25">
      <c r="D39" s="4">
        <v>44157</v>
      </c>
      <c r="F39" s="20"/>
      <c r="G39" s="20"/>
      <c r="H39" s="20"/>
      <c r="I39" s="20"/>
      <c r="J39" s="20"/>
      <c r="K39" s="20"/>
      <c r="L39" s="20"/>
      <c r="M39" s="20"/>
      <c r="N39" s="22"/>
      <c r="O39" s="20">
        <f>N21*(1+O32)</f>
        <v>2.3661089240829392</v>
      </c>
      <c r="P39" s="20">
        <f>O39*(1+P32)</f>
        <v>2.393646510113506</v>
      </c>
      <c r="Q39" s="21">
        <f>P39*(1+Q32)</f>
        <v>2.4218842047885749</v>
      </c>
      <c r="R39" s="25"/>
      <c r="S39" s="30"/>
      <c r="T39" s="31"/>
      <c r="U39" s="31"/>
      <c r="V39" s="32"/>
    </row>
    <row r="40" spans="4:35" x14ac:dyDescent="0.25">
      <c r="D40" s="4">
        <v>44164</v>
      </c>
      <c r="F40" s="20"/>
      <c r="G40" s="20"/>
      <c r="H40" s="20"/>
      <c r="I40" s="20"/>
      <c r="J40" s="20"/>
      <c r="K40" s="20"/>
      <c r="L40" s="20"/>
      <c r="M40" s="22"/>
      <c r="N40" s="20">
        <f>M22*(1+N32)</f>
        <v>2.0443284396641701</v>
      </c>
      <c r="O40" s="20">
        <f>N40*(1+O32)</f>
        <v>2.072938907736019</v>
      </c>
      <c r="P40" s="20">
        <f>O40*(1+P32)</f>
        <v>2.0970644807081147</v>
      </c>
      <c r="Q40" s="21">
        <f>P40*(1+Q32)</f>
        <v>2.1218034161649459</v>
      </c>
      <c r="R40" s="25"/>
      <c r="S40" s="30"/>
      <c r="T40" s="31"/>
      <c r="U40" s="31"/>
      <c r="V40" s="32"/>
    </row>
    <row r="41" spans="4:35" x14ac:dyDescent="0.25">
      <c r="D41" s="4">
        <v>44171</v>
      </c>
      <c r="F41" s="20"/>
      <c r="G41" s="20"/>
      <c r="H41" s="20"/>
      <c r="I41" s="20"/>
      <c r="J41" s="20"/>
      <c r="K41" s="20"/>
      <c r="L41" s="22"/>
      <c r="M41" s="20">
        <f>L23*(1+M32)</f>
        <v>1.7424085163688068</v>
      </c>
      <c r="N41" s="20">
        <f>M41*(1+N32)</f>
        <v>1.7528509865966138</v>
      </c>
      <c r="O41" s="20">
        <f>N41*(1+O32)</f>
        <v>1.7773822146584655</v>
      </c>
      <c r="P41" s="20">
        <f>O41*(1+P32)</f>
        <v>1.7980679976108827</v>
      </c>
      <c r="Q41" s="21">
        <f>P41*(1+Q32)</f>
        <v>1.8192796906938102</v>
      </c>
      <c r="R41" s="25"/>
      <c r="S41" s="30"/>
      <c r="T41" s="31"/>
      <c r="U41" s="31"/>
      <c r="V41" s="32"/>
    </row>
    <row r="42" spans="4:35" x14ac:dyDescent="0.25">
      <c r="D42" s="4">
        <v>44178</v>
      </c>
      <c r="F42" s="20"/>
      <c r="G42" s="20"/>
      <c r="H42" s="20"/>
      <c r="I42" s="20"/>
      <c r="J42" s="20"/>
      <c r="K42" s="22"/>
      <c r="L42" s="20">
        <f>K24*(1+L32)</f>
        <v>1.2779115564626171</v>
      </c>
      <c r="M42" s="20">
        <f>L42*(1+M32)</f>
        <v>1.2928380499899781</v>
      </c>
      <c r="N42" s="20">
        <f>M42*(1+N32)</f>
        <v>1.3005861886839576</v>
      </c>
      <c r="O42" s="20">
        <f>N42*(1+O32)</f>
        <v>1.3187879506435685</v>
      </c>
      <c r="P42" s="20">
        <f>O42*(1+P32)</f>
        <v>1.3341364564867633</v>
      </c>
      <c r="Q42" s="21">
        <f>P42*(1+Q32)</f>
        <v>1.3498751788728707</v>
      </c>
      <c r="R42" s="25"/>
      <c r="S42" s="30"/>
      <c r="T42" s="31"/>
      <c r="U42" s="31"/>
      <c r="V42" s="32"/>
    </row>
    <row r="43" spans="4:35" x14ac:dyDescent="0.25">
      <c r="D43" s="4">
        <v>44185</v>
      </c>
      <c r="F43" s="20"/>
      <c r="G43" s="20"/>
      <c r="H43" s="20"/>
      <c r="I43" s="20"/>
      <c r="J43" s="22"/>
      <c r="K43" s="20">
        <f>J25*(1+K32)</f>
        <v>0.50630500810387247</v>
      </c>
      <c r="L43" s="20">
        <f t="shared" ref="L43:Q43" si="3">K43*(1+L32)</f>
        <v>0.5145053433649408</v>
      </c>
      <c r="M43" s="20">
        <f t="shared" si="3"/>
        <v>0.52051496166652944</v>
      </c>
      <c r="N43" s="20">
        <f t="shared" si="3"/>
        <v>0.52363447235490601</v>
      </c>
      <c r="O43" s="20">
        <f t="shared" si="3"/>
        <v>0.53096276024737921</v>
      </c>
      <c r="P43" s="20">
        <f t="shared" si="3"/>
        <v>0.53714228670134689</v>
      </c>
      <c r="Q43" s="21">
        <f t="shared" si="3"/>
        <v>0.54347891987790631</v>
      </c>
      <c r="R43" s="25"/>
      <c r="S43" s="33"/>
      <c r="T43" s="34"/>
      <c r="U43" s="34"/>
      <c r="V43" s="35"/>
    </row>
    <row r="44" spans="4:35" x14ac:dyDescent="0.25">
      <c r="D44" s="4">
        <v>44192</v>
      </c>
      <c r="F44" s="20"/>
      <c r="G44" s="20"/>
      <c r="H44" s="20"/>
      <c r="I44" s="22"/>
      <c r="J44" s="20">
        <f>I26*(1+J32)</f>
        <v>0.43559296357317229</v>
      </c>
      <c r="K44" s="20">
        <f t="shared" ref="K44:Q44" si="4">J44*(1+K32)</f>
        <v>0.44751108322663818</v>
      </c>
      <c r="L44" s="20">
        <f t="shared" si="4"/>
        <v>0.45475916660871962</v>
      </c>
      <c r="M44" s="20">
        <f t="shared" si="4"/>
        <v>0.46007092681823114</v>
      </c>
      <c r="N44" s="20">
        <f t="shared" si="4"/>
        <v>0.46282818891311067</v>
      </c>
      <c r="O44" s="20">
        <f t="shared" si="4"/>
        <v>0.46930549014550238</v>
      </c>
      <c r="P44" s="20">
        <f t="shared" si="4"/>
        <v>0.47476742817293621</v>
      </c>
      <c r="Q44" s="21">
        <f t="shared" si="4"/>
        <v>0.48036822913572302</v>
      </c>
      <c r="R44" s="25"/>
      <c r="S44" s="25"/>
    </row>
    <row r="45" spans="4:35" x14ac:dyDescent="0.25">
      <c r="D45" s="4">
        <v>44199</v>
      </c>
      <c r="F45" s="20"/>
      <c r="G45" s="20"/>
      <c r="H45" s="22"/>
      <c r="I45" s="20">
        <f>H27*(1+I32)</f>
        <v>0.34556323499313824</v>
      </c>
      <c r="J45" s="20">
        <f t="shared" ref="J45:Q45" si="5">I45*(1+J32)</f>
        <v>0.35769131416227984</v>
      </c>
      <c r="K45" s="20">
        <f t="shared" si="5"/>
        <v>0.36747799172066375</v>
      </c>
      <c r="L45" s="20">
        <f t="shared" si="5"/>
        <v>0.37342982447945666</v>
      </c>
      <c r="M45" s="20">
        <f t="shared" si="5"/>
        <v>0.37779162700782998</v>
      </c>
      <c r="N45" s="20">
        <f t="shared" si="5"/>
        <v>0.38005577905959198</v>
      </c>
      <c r="O45" s="20">
        <f t="shared" si="5"/>
        <v>0.38537467670897962</v>
      </c>
      <c r="P45" s="20">
        <f t="shared" si="5"/>
        <v>0.38985979918405272</v>
      </c>
      <c r="Q45" s="21">
        <f t="shared" si="5"/>
        <v>0.394458950282149</v>
      </c>
      <c r="R45" s="25"/>
      <c r="S45" s="25"/>
    </row>
    <row r="46" spans="4:35" x14ac:dyDescent="0.25">
      <c r="D46" s="4">
        <v>44206</v>
      </c>
      <c r="F46" s="20"/>
      <c r="G46" s="22"/>
      <c r="H46" s="20">
        <f>G28*(1+H32)</f>
        <v>0.51004084034825903</v>
      </c>
      <c r="I46" s="20">
        <f t="shared" ref="I46:Q46" si="6">H46*(1+I32)</f>
        <v>0.54264546920501355</v>
      </c>
      <c r="J46" s="20">
        <f t="shared" si="6"/>
        <v>0.56169045589587219</v>
      </c>
      <c r="K46" s="20">
        <f t="shared" si="6"/>
        <v>0.57705868867599674</v>
      </c>
      <c r="L46" s="20">
        <f t="shared" si="6"/>
        <v>0.58640498120068929</v>
      </c>
      <c r="M46" s="20">
        <f t="shared" si="6"/>
        <v>0.5932544146470331</v>
      </c>
      <c r="N46" s="20">
        <f t="shared" si="6"/>
        <v>0.59680986189391483</v>
      </c>
      <c r="O46" s="20">
        <f t="shared" si="6"/>
        <v>0.60516224264027152</v>
      </c>
      <c r="P46" s="20">
        <f t="shared" si="6"/>
        <v>0.61220532808301642</v>
      </c>
      <c r="Q46" s="21">
        <f t="shared" si="6"/>
        <v>0.61942747515436436</v>
      </c>
      <c r="R46" s="25"/>
      <c r="S46" s="25"/>
    </row>
    <row r="47" spans="4:35" x14ac:dyDescent="0.25">
      <c r="D47" s="4">
        <v>44213</v>
      </c>
      <c r="F47" s="22"/>
      <c r="G47" s="20">
        <f>F29*(1+G32)</f>
        <v>1.1509554325441751</v>
      </c>
      <c r="H47" s="20">
        <f t="shared" ref="H47:Q47" si="7">G47*(1+H32)</f>
        <v>1.2480732694888981</v>
      </c>
      <c r="I47" s="20">
        <f t="shared" si="7"/>
        <v>1.3278570093751714</v>
      </c>
      <c r="J47" s="20">
        <f t="shared" si="7"/>
        <v>1.3744602162681774</v>
      </c>
      <c r="K47" s="20">
        <f t="shared" si="7"/>
        <v>1.4120663823137429</v>
      </c>
      <c r="L47" s="20">
        <f t="shared" si="7"/>
        <v>1.434936821200417</v>
      </c>
      <c r="M47" s="20">
        <f t="shared" si="7"/>
        <v>1.4516974296052025</v>
      </c>
      <c r="N47" s="20">
        <f t="shared" si="7"/>
        <v>1.4603976322534473</v>
      </c>
      <c r="O47" s="20">
        <f t="shared" si="7"/>
        <v>1.4808359625232423</v>
      </c>
      <c r="P47" s="20">
        <f t="shared" si="7"/>
        <v>1.4980704386287522</v>
      </c>
      <c r="Q47" s="21">
        <f t="shared" si="7"/>
        <v>1.5157430797096356</v>
      </c>
      <c r="R47" s="25"/>
      <c r="S47" s="25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4:35" x14ac:dyDescent="0.25">
      <c r="D48" s="14">
        <v>44220</v>
      </c>
      <c r="E48" s="26">
        <v>0.19212678936605301</v>
      </c>
      <c r="F48" s="23">
        <f>E30*(1+F32)</f>
        <v>0.23687076588371714</v>
      </c>
      <c r="G48" s="23">
        <f t="shared" ref="G48:Q48" si="8">F48*(1+G32)</f>
        <v>0.26592268625892285</v>
      </c>
      <c r="H48" s="23">
        <f t="shared" si="8"/>
        <v>0.2883612927885511</v>
      </c>
      <c r="I48" s="23">
        <f t="shared" si="8"/>
        <v>0.30679494002669178</v>
      </c>
      <c r="J48" s="23">
        <f t="shared" si="8"/>
        <v>0.31756238558961358</v>
      </c>
      <c r="K48" s="23">
        <f t="shared" si="8"/>
        <v>0.32625110837762827</v>
      </c>
      <c r="L48" s="23">
        <f t="shared" si="8"/>
        <v>0.33153521267280606</v>
      </c>
      <c r="M48" s="23">
        <f t="shared" si="8"/>
        <v>0.33540767018445983</v>
      </c>
      <c r="N48" s="23">
        <f t="shared" si="8"/>
        <v>0.33741780992905807</v>
      </c>
      <c r="O48" s="23">
        <f t="shared" si="8"/>
        <v>0.34213998729084949</v>
      </c>
      <c r="P48" s="20">
        <f t="shared" si="8"/>
        <v>0.34612192964296268</v>
      </c>
      <c r="Q48" s="21">
        <f t="shared" si="8"/>
        <v>0.350205107893514</v>
      </c>
      <c r="R48" s="25"/>
      <c r="S48" s="25"/>
    </row>
    <row r="49" spans="4:19" x14ac:dyDescent="0.25">
      <c r="D49" s="12" t="s">
        <v>15</v>
      </c>
      <c r="E49" s="19">
        <f t="shared" ref="E49:P49" si="9">AVERAGE(E36:E48)</f>
        <v>0.19212678936605301</v>
      </c>
      <c r="F49" s="19">
        <f t="shared" si="9"/>
        <v>0.23687076588371714</v>
      </c>
      <c r="G49" s="19">
        <f t="shared" si="9"/>
        <v>0.70843905940154894</v>
      </c>
      <c r="H49" s="19">
        <f t="shared" si="9"/>
        <v>0.68215846754190279</v>
      </c>
      <c r="I49" s="19">
        <f t="shared" si="9"/>
        <v>0.63071516340000366</v>
      </c>
      <c r="J49" s="19">
        <f t="shared" si="9"/>
        <v>0.60939946709782311</v>
      </c>
      <c r="K49" s="19">
        <f t="shared" si="9"/>
        <v>0.60611171040309031</v>
      </c>
      <c r="L49" s="19">
        <f t="shared" si="9"/>
        <v>0.71049755799852099</v>
      </c>
      <c r="M49" s="19">
        <f t="shared" si="9"/>
        <v>0.84674794953600885</v>
      </c>
      <c r="N49" s="19">
        <f t="shared" si="9"/>
        <v>0.9843232621498631</v>
      </c>
      <c r="O49" s="19">
        <f t="shared" si="9"/>
        <v>1.1348999116677219</v>
      </c>
      <c r="P49" s="19">
        <f t="shared" si="9"/>
        <v>1.2644507260922944</v>
      </c>
      <c r="Q49" s="13">
        <f>AVERAGE(Q36:Q48)</f>
        <v>1.4707972952239179</v>
      </c>
      <c r="R49" s="24"/>
      <c r="S49" s="25"/>
    </row>
  </sheetData>
  <mergeCells count="6">
    <mergeCell ref="S3:V11"/>
    <mergeCell ref="S18:V30"/>
    <mergeCell ref="S17:U17"/>
    <mergeCell ref="S1:S2"/>
    <mergeCell ref="S36:V43"/>
    <mergeCell ref="S35:U35"/>
  </mergeCells>
  <conditionalFormatting sqref="E3:Q14 E2 G2:Q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Q1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8:Q2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0:Q3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4:S4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Q3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6:R4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:S4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6:Q4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2024-07-23T08:34:36Z</dcterms:created>
  <dcterms:modified xsi:type="dcterms:W3CDTF">2024-07-26T14:02:12Z</dcterms:modified>
</cp:coreProperties>
</file>