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5600" windowHeight="16060"/>
  </bookViews>
  <sheets>
    <sheet name="Taul1" sheetId="1" r:id="rId1"/>
    <sheet name="Sheet1" sheetId="2" r:id="rId2"/>
  </sheets>
  <definedNames>
    <definedName name="_xlnm.Print_Titles" localSheetId="0">Taul1!$1:$1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36" i="1"/>
  <c r="F25" i="1"/>
  <c r="F14" i="1"/>
  <c r="G3" i="1"/>
  <c r="F3" i="1"/>
  <c r="T313" i="1"/>
  <c r="L396" i="1"/>
  <c r="L302" i="1"/>
  <c r="L386" i="1"/>
  <c r="L374" i="1"/>
  <c r="L362" i="1"/>
  <c r="L348" i="1"/>
  <c r="L312" i="1"/>
  <c r="L292" i="1"/>
  <c r="L281" i="1"/>
  <c r="L199" i="1"/>
  <c r="L270" i="1"/>
</calcChain>
</file>

<file path=xl/sharedStrings.xml><?xml version="1.0" encoding="utf-8"?>
<sst xmlns="http://schemas.openxmlformats.org/spreadsheetml/2006/main" count="857" uniqueCount="268">
  <si>
    <t>Tuote</t>
  </si>
  <si>
    <t>Valmistettu/annoksia</t>
  </si>
  <si>
    <t>Valmistettu/kg</t>
  </si>
  <si>
    <t>Menekki/annoksia</t>
  </si>
  <si>
    <t>Menekki/kg</t>
  </si>
  <si>
    <t>Hävikki/kg</t>
  </si>
  <si>
    <t>Raaka-aineet/veroton</t>
  </si>
  <si>
    <t>Raaka-aineet/verollinen</t>
  </si>
  <si>
    <t>Selitys</t>
  </si>
  <si>
    <t>Keittiö</t>
  </si>
  <si>
    <t>maanantai 27.01.2020</t>
  </si>
  <si>
    <t>Viikko 5</t>
  </si>
  <si>
    <t>Tammikuu</t>
  </si>
  <si>
    <t>Vilkas 2020 Juustoinen kirjolohikeitto</t>
  </si>
  <si>
    <t>Ruokailijamäärä 428+erityisruokavaliot 20, lautasjäte 19,28kg+erityisruokavaliot 5,31kg sää -6,5</t>
  </si>
  <si>
    <t>Peruskoulun yläaste</t>
  </si>
  <si>
    <t>tiistai 28.01.2020</t>
  </si>
  <si>
    <t>Jääsalaatti-porkkanaraaste</t>
  </si>
  <si>
    <t>Salaatti ei mene hävikiksi vaan käytetään seur. pv:nä. lautasjäte 6,735kg Sää-2 heikkoa lumisadetta</t>
  </si>
  <si>
    <t>Makaronilaatikko</t>
  </si>
  <si>
    <t>Ruokailijat 448 h erityisruokavalio14h jäte 3,06 kg, 15,348 kg jäi ruokaa joka käyt. seur. pv:nä.</t>
  </si>
  <si>
    <t>keskiviikko 29.01.2020</t>
  </si>
  <si>
    <t>Broilerikiusaus</t>
  </si>
  <si>
    <t>451 henk.+11 erityisruokavaliota/jäte 2,565kg, 20,535 kg jäi joka hyödynnetään myöh. sää+1,3 poutaa</t>
  </si>
  <si>
    <t>Jäävuori-tomaatti-majoneesi-tortillasalaatti</t>
  </si>
  <si>
    <t>Loppui vähän kesken, edellisen päivän jääsalaatii-porkkaraaste jäi jätettä 0,74 kg,lautasjäte 6,99kg</t>
  </si>
  <si>
    <t>torstai 30.01.2020</t>
  </si>
  <si>
    <t>Kanapuikko</t>
  </si>
  <si>
    <t>0,97 kg jäi joka hyödynnettiin myöhemmin sää-0,3 pilvistä poutaa loppu ruokailusta räntää ja tuulta</t>
  </si>
  <si>
    <t>Katrin salaatti</t>
  </si>
  <si>
    <t>Hävikki tuli valutetusta salaatin kastikkeesta 1,105 kg salaattia jäi 6,04 kg joka hyödynnetään</t>
  </si>
  <si>
    <t>Perunasose</t>
  </si>
  <si>
    <t>lautashävikki 6,99kg valmistushävikki 0,995 kg linjastohävikki 5,965 kg</t>
  </si>
  <si>
    <t>perjantai 31.01.2020</t>
  </si>
  <si>
    <t>Keitetyt Perunat</t>
  </si>
  <si>
    <t>sää -0,6 astetta pilvipoutaa hiljakseen satoi lunta</t>
  </si>
  <si>
    <t>Kiinankaali-kurkku-mandariinisalaatti</t>
  </si>
  <si>
    <t>linjastojäte 24,998kg valmistusjäte 3,47 kg lautasjäte 9.3kg</t>
  </si>
  <si>
    <t>Vilkas 2020 palapaisti</t>
  </si>
  <si>
    <t>asiakasmäärä 412+ erityisruokavaliot 16 henk/ jäte 2,065kg</t>
  </si>
  <si>
    <t>maanantai 03.02.2020</t>
  </si>
  <si>
    <t>Viikko 6</t>
  </si>
  <si>
    <t>Helmikuu</t>
  </si>
  <si>
    <t>Jauhelihakastike</t>
  </si>
  <si>
    <t>valmistusjäte 2,47kg lautashävikki 5,975kg linjastohävikki10,055kg tästä hyöd.7,33kg tod.jäte2,73kg</t>
  </si>
  <si>
    <t>Paistinperunat</t>
  </si>
  <si>
    <t>Pirteä punakaalisalaatti</t>
  </si>
  <si>
    <t>Salaatti meni hävikkiin 2,43 kg ja uudelleen käyttöön 0,295 kg</t>
  </si>
  <si>
    <t>tiistai 04.02.2020</t>
  </si>
  <si>
    <t>Jääsalaatti-jäävuori-tomaatti-kurkku</t>
  </si>
  <si>
    <t>Kalamurekepihvi</t>
  </si>
  <si>
    <t>Todellinen hävikki 2,235 kg 3,75 kg hyödynnetään</t>
  </si>
  <si>
    <t>Punajuuri</t>
  </si>
  <si>
    <t>Punajuuresta ei tule hävikkiä koska menee hyötykäyttöön</t>
  </si>
  <si>
    <t>Valkokastike</t>
  </si>
  <si>
    <t>451+ 16 erityisruokavaliota/ jäte 1,35 kg Sää - 4.5 astetta aurinkoista</t>
  </si>
  <si>
    <t>keskiviikko 05.02.2020</t>
  </si>
  <si>
    <t>Mehukiisseli</t>
  </si>
  <si>
    <t>lautashävikki 10,035 kg, valmistushävikki 1,095kg, linjastohävikki 28,315kg keskuskoulu haki 4,48kg</t>
  </si>
  <si>
    <t>Ohra-riisipuuro</t>
  </si>
  <si>
    <t>asiakkaita 433+ 7 erityisruokavaliota/ jäte 2,135kg valmistettu 4,005kg sää -5,8 astetta pilvipoutaa</t>
  </si>
  <si>
    <t>Porkkanapölkky</t>
  </si>
  <si>
    <t>Hävikkiä ei todellisuudessa tule koska porkkanapölkky hyödynnetään</t>
  </si>
  <si>
    <t>torstai 06.02.2020</t>
  </si>
  <si>
    <t>Pastasalaatti</t>
  </si>
  <si>
    <t>2,73 kg jäi hävikkiin joka käytetään uudelleen.</t>
  </si>
  <si>
    <t>linjastohävikki 14,535 kg, valmistushävikki 3,095 kg, lautashävikki 8,675kg</t>
  </si>
  <si>
    <t>Pinaattiohukaiset</t>
  </si>
  <si>
    <t>450 asiakasta+ 10 erityisruokavaliota/ jäte 1,371kg ruoka hyödynnetään seuraavana päivänä eli 4,67kg</t>
  </si>
  <si>
    <t>Puolukkahillo</t>
  </si>
  <si>
    <t>Puolukkan hävikki käytetään hyödyksi. Sää oli - 0,4 astetta aurinkoista</t>
  </si>
  <si>
    <t>perjantai 07.02.2020</t>
  </si>
  <si>
    <t>Herkkukurkku</t>
  </si>
  <si>
    <t>Herkkukurkku hävikki hyödynnetään Sää oli -4,9 astetta pilvistä ja lumisadetta</t>
  </si>
  <si>
    <t>Nakkikeitto</t>
  </si>
  <si>
    <t>asiakasmäärä 420+ 11 erityisruokavaliota/ hävikki 2,186kg</t>
  </si>
  <si>
    <t>Tuore kurkkuviipale</t>
  </si>
  <si>
    <t>Valmistushävikki 0,71 kg, linjastohävikki 26,345 kg ja lautashävikki 13,762kg</t>
  </si>
  <si>
    <t>maanantai 10.02.2020</t>
  </si>
  <si>
    <t>Viikko 7</t>
  </si>
  <si>
    <t>Broilerkastike</t>
  </si>
  <si>
    <t>Linjastohävikki 18,605 kg hyödynnetty 2,37 KG valmistushäv. 2,675 kg Lautashäv. 11,23kg</t>
  </si>
  <si>
    <t>Kaali-persikkasalaatti</t>
  </si>
  <si>
    <t>Lisäkeriisi</t>
  </si>
  <si>
    <t>Sää sataa pilvinen tuulista +4.4 astetta asiakkaita 440 + 18 erityisruokavaliota/ jäte 2,21 kg</t>
  </si>
  <si>
    <t>tiistai 11.02.2020</t>
  </si>
  <si>
    <t>Kiinankaali-kurkku-paprika-juustosalaatti</t>
  </si>
  <si>
    <t>Hyödynnetty 5,585 kg tarjottiin komponentteina joilloin kurkkua piti raastaa5kg lisää/ lisät. ohjees</t>
  </si>
  <si>
    <t>Linjastohävikki 26,09 kg/ hyödynnetty 14,93 kg lautashävikki 8,355kg  valmistushävikki 2,285 kg</t>
  </si>
  <si>
    <t>Uunikala</t>
  </si>
  <si>
    <t>Asiakkaita 436+ 12 erityisruokavaliota/ jäte 1,58 kg. Sää +2.9 astetta poutaa7 puoliaurinkoista</t>
  </si>
  <si>
    <t>keskiviikko 12.02.2020</t>
  </si>
  <si>
    <t>Kesäkeitto</t>
  </si>
  <si>
    <t>399h/6 erityisruokav./665g Sää +1.9 pilvistä. Lautash. 8,765 kg linjastoh. 34,455kg</t>
  </si>
  <si>
    <t>torstai 13.02.2020</t>
  </si>
  <si>
    <t>Jauhelihapihvi 63 g Atria</t>
  </si>
  <si>
    <t>Lautashävikki 11.56 kg, Linjastohävikki 40,84 kg ja valmistushävikki 1,405 kg</t>
  </si>
  <si>
    <t>Erityisruokia valmistettu 3,655 kg/ jäte 1,755 kg</t>
  </si>
  <si>
    <t>Porkkana-ananas-jääsalaatti</t>
  </si>
  <si>
    <t>Jauhelihapihvit, porkkanaraaste ja paistinperunat hyödynnettiin</t>
  </si>
  <si>
    <t>Ruskea kastike</t>
  </si>
  <si>
    <t>Sää 0 astetta pilvistä, asiakkaita 447 josta erityisruokavalioita 16 henkilöä</t>
  </si>
  <si>
    <t>perjantai 14.02.2020</t>
  </si>
  <si>
    <t>Höyrytetyt nakit</t>
  </si>
  <si>
    <t>Nakit hyödynnetään asiakkaita 419+ 9 erityisruokavaliota/ jäte 0,93 kg Sää -2,8 aurinkoista</t>
  </si>
  <si>
    <t>Kreikkalainen salaatti</t>
  </si>
  <si>
    <t>Valmistushävikki 0,85 kg, linjastohävikki, 58,59 kg hyödynnetään 26,5 kg, lautasjäte 8,75 kg</t>
  </si>
  <si>
    <t>Oppilaita+ henkilökuntaa oli kuumeessa ja sitten oli lukion vanhojen tanssit</t>
  </si>
  <si>
    <t>maanantai 17.02.2020</t>
  </si>
  <si>
    <t>Viikko 8</t>
  </si>
  <si>
    <t>keitetty maissi</t>
  </si>
  <si>
    <t>10 oppilasta ja 2 henkilökuntaa koko viikon kroatiassa</t>
  </si>
  <si>
    <t>Kanapasta</t>
  </si>
  <si>
    <t>Lautashävikki 6,205 kg, Linjastohävikki 23,575 kg josta hyödynnetään 22,955 kg,valmistush. 3,36 kg</t>
  </si>
  <si>
    <t>Kiinankaali-hedelmäsalaatti</t>
  </si>
  <si>
    <t>Sää pilvistä, tuulists +2.7 astetta asiakkaita 443+16 erityisruokavaliota/jäte 4,075 kg</t>
  </si>
  <si>
    <t>tiistai 18.02.2020</t>
  </si>
  <si>
    <t>Järvikalapuikko</t>
  </si>
  <si>
    <t>Valmistushävikki 0,425kg, Linjastohävikki 44,515kg/ hyödynnet.17 kg lautash. 7,84 kg</t>
  </si>
  <si>
    <t>Jäävuori-meloni-rypälesalaatti</t>
  </si>
  <si>
    <t>Kermaviilikastike kalalle</t>
  </si>
  <si>
    <t>hyödynnetään myöhemmin, sää +2.3 astetta aurinkoista ja tuulista</t>
  </si>
  <si>
    <t>Asiakkaita 431/ erityisruokavalioita 21 henk./ hävikki 1,365 kg 12 henk. Kroatiassa</t>
  </si>
  <si>
    <t>Hyöty käyttöön loput</t>
  </si>
  <si>
    <t>keskiviikko 19.02.2020</t>
  </si>
  <si>
    <t>Jäävuori-ananas-persikkasalaatti</t>
  </si>
  <si>
    <t>asiakkaita 420 + 16 erityisruokavaliota</t>
  </si>
  <si>
    <t>Makkarakastike</t>
  </si>
  <si>
    <t>Valmistushävikki 0,49 kg, Linjastohävikki 19,96 kg ja lautashävikki 8,645 kg</t>
  </si>
  <si>
    <t>Omenalohko</t>
  </si>
  <si>
    <t>Porkkanaraaste</t>
  </si>
  <si>
    <t>Sää +1.4 aurinkoista Porkkanaraaste hyödynnetään seuraavana päivänä</t>
  </si>
  <si>
    <t>Raejuusto</t>
  </si>
  <si>
    <t>Raejuusto hyödynnetään seuraavana päivänä Erityisruokavalioita 16 henkilöä/ hävikki 1,665 kg</t>
  </si>
  <si>
    <t>torstai 20.02.2020</t>
  </si>
  <si>
    <t>Lautashävikki 11,645 kg, valmistushävikki 0,8 kg ja linjastohävikki 18,29 kg</t>
  </si>
  <si>
    <t>Kinkkukiusaus</t>
  </si>
  <si>
    <t>Järvikalasta jäänyt kermaviilikastike hyödynnettiin kinkkukiusauksen valmistuksessa</t>
  </si>
  <si>
    <t>Pikkuporkkanat</t>
  </si>
  <si>
    <t>Sää -5 aurinkoista erityisruokailijoita valmistettu 3.41 kg/ hävikki 2,22kg Lukion vanhain tanssit</t>
  </si>
  <si>
    <t>perjantai 21.02.2020</t>
  </si>
  <si>
    <t>Hernekeitto</t>
  </si>
  <si>
    <t>Sää +3,1 astetta pilvistä,tuulista asiakkaita 379 siitä erityisruokavalioita 13 henkilöä</t>
  </si>
  <si>
    <t>Mansikkahillo</t>
  </si>
  <si>
    <t>"9 henkilölle meni eväitä ja oli urheilupäivä, joka vaikutti ruokailijamäärään</t>
  </si>
  <si>
    <t>Pikkulätyt</t>
  </si>
  <si>
    <t>Lautashävikki 6,73 kg, valmistushävikki 0,685 kg ja linjastohävikki 59,997 kg josta hyödynn. 15,8kg</t>
  </si>
  <si>
    <t>maanantai 02.03.2020</t>
  </si>
  <si>
    <t>Viikko 10</t>
  </si>
  <si>
    <t>Maaliskuu</t>
  </si>
  <si>
    <t>Kalakeitto</t>
  </si>
  <si>
    <t>Linjastohävikki 31,6 kg/hyödyn. 2,525kg, Lautashävikki 12,115 kg, valmistushävikki 0,515kg</t>
  </si>
  <si>
    <t>Kokolihaleikkeet/Saunapalvikinkku</t>
  </si>
  <si>
    <t>Sää pilvistä, poutaista, - 4,9 astetta asiakkaita 451 josta 12 henk. erityisvaliota</t>
  </si>
  <si>
    <t>Tomaattiviipale</t>
  </si>
  <si>
    <t>Erityisruokavalioita valmistettiin 5,95 kg ja hävikkiä jäi 1,425 kg. Tomaatti hyöty käytetään</t>
  </si>
  <si>
    <t>tiistai 03.03.2020</t>
  </si>
  <si>
    <t>kokonaismäärä asiakkaita 443, joista 17erityisruokav./ valmistet 6,17 kg/hävik3,4 kg sää -3pilvistä</t>
  </si>
  <si>
    <t>Linjastohävikki 33,755 kg hyödynnetään 33,6 kg, valmistushävikki 0,79 kg, lautashävikki 6,39 kg</t>
  </si>
  <si>
    <t>keskiviikko 04.03.2020</t>
  </si>
  <si>
    <t>Sää -2,7 pilvipoutaa asiakkaita 475+ näistä 9 erityisruokavaliota,hyöty käytetty porkkanaraas/nakit</t>
  </si>
  <si>
    <t>Menu pyttipannu</t>
  </si>
  <si>
    <t>Valmistushävikki 8,34 kg, linjastohävikki 16,04 kg ja lautashävikki10,315 kg</t>
  </si>
  <si>
    <t>torstai 05.03.2020</t>
  </si>
  <si>
    <t>Valmistushävikki 0,71 kg, Lautashävikki 8,7 kg, Linjastohävikki 10,1 kg</t>
  </si>
  <si>
    <t>Sää +2 pilvipoutaa, kokonasimäärä 472 asiakasta josta erityisruokavalioita16h valm. 3,7kg</t>
  </si>
  <si>
    <t>Kurkkuviipale</t>
  </si>
  <si>
    <t>Lihapyörykät</t>
  </si>
  <si>
    <t>Hyödynnetään salaatti 3,65 kg, erityisruokavaliota jäi 0,87g hyödynnet. seur pv.nä 0,45kg jätteeksi</t>
  </si>
  <si>
    <t>Hävikki käytetään seuraavana päivänä</t>
  </si>
  <si>
    <t>perjantai 06.03.2020</t>
  </si>
  <si>
    <t>Hävikki hyödynnetään myöhemmin</t>
  </si>
  <si>
    <t>Vilkas 2020 Lakritsilla maustettu punaj.sosekeitto</t>
  </si>
  <si>
    <t>Sää - 1.7 astetta aurinkoista erityisvalioita 4 henkilöä valmistettu 1,7 kg hävikki 0,7 kg</t>
  </si>
  <si>
    <t>Vilkas 2020, Lihakeitto</t>
  </si>
  <si>
    <t>Linjastohävikki 49,9 kg, lautashävikki 15,6 kg ja valmistushävikki 0,6 kg</t>
  </si>
  <si>
    <t>maanantai 09.03.2020</t>
  </si>
  <si>
    <t>Viikko 11</t>
  </si>
  <si>
    <t>Linjastohävikki 17 kg, valmistushävikki 2,465 kg ja lautashävikki 5 kg</t>
  </si>
  <si>
    <t>Sää + 4,2 astetta pilvistä. vesisadetta hyödynnetään 13,4 kg</t>
  </si>
  <si>
    <t>406 henkilöä 15 erityisruokavaliota valmistettu 3,5 kg kg/ hävikki 2,1 kg 1,7 kg hyödynnetään</t>
  </si>
  <si>
    <t>tiistai 10.03.2020</t>
  </si>
  <si>
    <t>Jääsalaatti/ Jäävuori</t>
  </si>
  <si>
    <t>Linjastohävikki 19,7 kg Valmistushävikki 1,1 kg Lautashävikki 8 kg</t>
  </si>
  <si>
    <t>Tänään taas tuli 5 kg liikaa perunaa!</t>
  </si>
  <si>
    <t>Sää +4,4 astetta pilvipoutaa hyödynnetään linjastohävikkiä 7,3 kg</t>
  </si>
  <si>
    <t xml:space="preserve"> kokonaismäärä 442 asiakasta, josta 20 erityisruokavaliota valmistettu 3,1 kg hävikki 1,5 kg</t>
  </si>
  <si>
    <t>keskiviikko 11.03.2020</t>
  </si>
  <si>
    <t>Kokolihaleikkeet/Kalkkuna</t>
  </si>
  <si>
    <t>Mehukeitto</t>
  </si>
  <si>
    <t>Sää + 2,8 astetta pilvipoutaa</t>
  </si>
  <si>
    <t>Linjastohävikki 24,8 kg, valmistushävikki 0,2 kg, lautashävikki 10,6 kg</t>
  </si>
  <si>
    <t>Kokonaisasiakasmäärä 448, josta erityisruokavalioita 7 henkilöä valmistettu ruokaa 4,4kg/hävik.2,5kg</t>
  </si>
  <si>
    <t>torstai 12.03.2020</t>
  </si>
  <si>
    <t>Konais asiakasmäärä 461 henkilöä erityisruokavalioita 10 valmist. 3,4 kg/ hävikki 2,1kg hyöd. 1,1 kg</t>
  </si>
  <si>
    <t>sää + 1,8 astetta pilvipoutaa</t>
  </si>
  <si>
    <t>Linjastohävikki 13,7 kg, valmistushävikki 0,7 kg, lautashävikki 8,6 kg</t>
  </si>
  <si>
    <t>hyödynnetään hävikki</t>
  </si>
  <si>
    <t>perjantai 13.03.2020</t>
  </si>
  <si>
    <t>Linjastohävikki 19,7 kg, lautashävikki 15,2 Sää puolipilvistä - 0,2 astetta</t>
  </si>
  <si>
    <t>Konaismäärä 421 josta erityisruokavalioita 11 henkilöä valmistettu 5 kg/ hävikki 3,4 kg</t>
  </si>
  <si>
    <t>maanantai 16.03.2020</t>
  </si>
  <si>
    <t>Viikko 12</t>
  </si>
  <si>
    <t>Linjastohävikki 27 kg /hyödynnetään 21,9 kg Valmistushävikki 2,1 kg lautash. 6,2 kg</t>
  </si>
  <si>
    <t>Erityisruokavalioita 19 henkilöä valmistetaan 5,1 kg hävikki 1,7 kg</t>
  </si>
  <si>
    <t>Kokonaismäärä 320, sää aurinkoinen + 1,2 astetta 80 kahdeksasluokkalaista tet- jaksolla kaksi viikoa</t>
  </si>
  <si>
    <t>tiistai 17.03.2020</t>
  </si>
  <si>
    <t>Lautasjäte, kg</t>
  </si>
  <si>
    <t>Erikoisruokavaliot, kg</t>
  </si>
  <si>
    <t>Sää, °C</t>
  </si>
  <si>
    <t>Sää (muut huomiot)</t>
  </si>
  <si>
    <t>Ruokailijamäärä, kpl</t>
  </si>
  <si>
    <t>Erikoisruokavaliot, kpl</t>
  </si>
  <si>
    <t>heikkoa lumisadetta</t>
  </si>
  <si>
    <t>Erityisruokavaliot, kpl</t>
  </si>
  <si>
    <t>poutaa</t>
  </si>
  <si>
    <t>Valmistushävikki, kg</t>
  </si>
  <si>
    <t>Linjastohävikki, kg</t>
  </si>
  <si>
    <t>pilvipoutaa, hiljakseen satoi lunta</t>
  </si>
  <si>
    <t>pilvistä poutaa, loppu ruokailusta satoi räntää ja lunta</t>
  </si>
  <si>
    <t>aurinkoista</t>
  </si>
  <si>
    <t>pilvipoutaa</t>
  </si>
  <si>
    <t>pilvistä ja lumisadetta</t>
  </si>
  <si>
    <t>sataa, pilvinen, tuulista</t>
  </si>
  <si>
    <t>poutaa, puoliaurinkoista</t>
  </si>
  <si>
    <t>pilvistä</t>
  </si>
  <si>
    <t>pilvistä, tuulista</t>
  </si>
  <si>
    <t>aurinkoista ja tuulista</t>
  </si>
  <si>
    <t>pilvistä, poutaista</t>
  </si>
  <si>
    <t>pilvistä, vesisadetta</t>
  </si>
  <si>
    <t>puolipilvistä</t>
  </si>
  <si>
    <t>aurinkoinen</t>
  </si>
  <si>
    <t>Lämpötila, °C</t>
  </si>
  <si>
    <t>Sään kuvaus</t>
  </si>
  <si>
    <t>Lautashävikki, kg</t>
  </si>
  <si>
    <t>Paljonko uudelleenkäytetään seuraavana päivänä, kg</t>
  </si>
  <si>
    <t>Erikoisruokavaliojäte, kg</t>
  </si>
  <si>
    <t>Salaatti</t>
  </si>
  <si>
    <t>Erikoisruokavalio</t>
  </si>
  <si>
    <t>Keitetyt perunat</t>
  </si>
  <si>
    <t>Linjastohävikki</t>
  </si>
  <si>
    <t>Erityispäivä, K/E</t>
  </si>
  <si>
    <t>K</t>
  </si>
  <si>
    <t>E</t>
  </si>
  <si>
    <t>maanantai 30.09.2019</t>
  </si>
  <si>
    <t>Viikko 40</t>
  </si>
  <si>
    <t>Syyskuu</t>
  </si>
  <si>
    <t>tiistai 1.10.2019</t>
  </si>
  <si>
    <t>Lokakuu</t>
  </si>
  <si>
    <t>keskiviikko 2.10.2019</t>
  </si>
  <si>
    <t>torstai 3.10.2019</t>
  </si>
  <si>
    <t>perjantai 4.10.2019</t>
  </si>
  <si>
    <t>Kalaleike</t>
  </si>
  <si>
    <t xml:space="preserve">Kiinankaali-hedelmäsalaatti </t>
  </si>
  <si>
    <t>Vihreä salaatti</t>
  </si>
  <si>
    <t>Perunat</t>
  </si>
  <si>
    <t>Porkkana-raejuustosalaatti</t>
  </si>
  <si>
    <t>Juurespala (lanttu)</t>
  </si>
  <si>
    <t>sadetta</t>
  </si>
  <si>
    <t>tuulista</t>
  </si>
  <si>
    <t>aurinkoista, koleaa, tuulista</t>
  </si>
  <si>
    <t>aurinkoista, ei tuule, koleaa</t>
  </si>
  <si>
    <t>Maito</t>
  </si>
  <si>
    <t>Näkkileipä</t>
  </si>
  <si>
    <t>Levite</t>
  </si>
  <si>
    <t>Juustosämpylä Lapuan Leipä</t>
  </si>
  <si>
    <t>Juustoviipale, Edam</t>
  </si>
  <si>
    <t>Nälkileipä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</si>
</sst>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scheme val="minor"/>
    </font>
    <font>
      <sz val="11"/>
      <name val="Calibri"/>
      <scheme val="minor"/>
    </font>
    <font>
      <sz val="10"/>
      <name val="Calibri"/>
      <scheme val="minor"/>
    </font>
    <font>
      <b/>
      <sz val="14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u/>
      <sz val="1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9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3" xfId="0" applyBorder="1"/>
    <xf numFmtId="0" fontId="4" fillId="0" borderId="3" xfId="0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14" fontId="2" fillId="0" borderId="4" xfId="0" applyNumberFormat="1" applyFont="1" applyBorder="1" applyAlignment="1">
      <alignment horizontal="left" vertical="top"/>
    </xf>
    <xf numFmtId="0" fontId="0" fillId="0" borderId="2" xfId="0" applyBorder="1"/>
    <xf numFmtId="0" fontId="5" fillId="2" borderId="11" xfId="0" applyFont="1" applyFill="1" applyBorder="1"/>
    <xf numFmtId="0" fontId="5" fillId="2" borderId="1" xfId="0" applyFont="1" applyFill="1" applyBorder="1"/>
    <xf numFmtId="0" fontId="10" fillId="0" borderId="0" xfId="0" applyFont="1" applyFill="1" applyBorder="1"/>
    <xf numFmtId="0" fontId="11" fillId="0" borderId="15" xfId="0" applyFont="1" applyFill="1" applyBorder="1"/>
    <xf numFmtId="0" fontId="9" fillId="0" borderId="16" xfId="0" applyFont="1" applyFill="1" applyBorder="1"/>
    <xf numFmtId="0" fontId="9" fillId="0" borderId="17" xfId="0" applyFont="1" applyFill="1" applyBorder="1"/>
    <xf numFmtId="0" fontId="9" fillId="0" borderId="0" xfId="0" applyFont="1" applyFill="1" applyBorder="1"/>
    <xf numFmtId="0" fontId="10" fillId="0" borderId="0" xfId="0" applyFont="1" applyFill="1"/>
    <xf numFmtId="0" fontId="9" fillId="0" borderId="15" xfId="0" applyFont="1" applyFill="1" applyBorder="1"/>
    <xf numFmtId="14" fontId="12" fillId="0" borderId="15" xfId="0" applyNumberFormat="1" applyFont="1" applyFill="1" applyBorder="1" applyAlignment="1">
      <alignment horizontal="left"/>
    </xf>
    <xf numFmtId="0" fontId="13" fillId="0" borderId="15" xfId="0" applyFont="1" applyFill="1" applyBorder="1"/>
    <xf numFmtId="0" fontId="11" fillId="0" borderId="7" xfId="0" applyFont="1" applyFill="1" applyBorder="1" applyAlignment="1">
      <alignment horizontal="left" vertical="top"/>
    </xf>
    <xf numFmtId="0" fontId="14" fillId="0" borderId="15" xfId="0" applyFont="1" applyFill="1" applyBorder="1"/>
    <xf numFmtId="0" fontId="9" fillId="0" borderId="11" xfId="0" applyFont="1" applyFill="1" applyBorder="1"/>
    <xf numFmtId="0" fontId="9" fillId="0" borderId="1" xfId="0" applyFont="1" applyFill="1" applyBorder="1"/>
    <xf numFmtId="0" fontId="9" fillId="0" borderId="12" xfId="0" applyFont="1" applyFill="1" applyBorder="1"/>
    <xf numFmtId="0" fontId="9" fillId="0" borderId="13" xfId="0" applyFont="1" applyFill="1" applyBorder="1"/>
    <xf numFmtId="14" fontId="12" fillId="0" borderId="4" xfId="0" applyNumberFormat="1" applyFont="1" applyFill="1" applyBorder="1" applyAlignment="1">
      <alignment horizontal="left" vertical="top"/>
    </xf>
    <xf numFmtId="0" fontId="10" fillId="0" borderId="2" xfId="0" applyFont="1" applyFill="1" applyBorder="1"/>
    <xf numFmtId="0" fontId="10" fillId="0" borderId="6" xfId="0" applyFont="1" applyFill="1" applyBorder="1"/>
    <xf numFmtId="0" fontId="13" fillId="0" borderId="5" xfId="0" applyFont="1" applyFill="1" applyBorder="1" applyAlignment="1">
      <alignment horizontal="left" vertical="top"/>
    </xf>
    <xf numFmtId="0" fontId="10" fillId="0" borderId="3" xfId="0" applyFont="1" applyFill="1" applyBorder="1"/>
    <xf numFmtId="0" fontId="10" fillId="0" borderId="7" xfId="0" applyFont="1" applyFill="1" applyBorder="1"/>
    <xf numFmtId="0" fontId="14" fillId="0" borderId="5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3" fontId="11" fillId="0" borderId="3" xfId="0" applyNumberFormat="1" applyFont="1" applyFill="1" applyBorder="1" applyAlignment="1">
      <alignment horizontal="right" vertical="top"/>
    </xf>
    <xf numFmtId="164" fontId="11" fillId="0" borderId="3" xfId="0" applyNumberFormat="1" applyFont="1" applyFill="1" applyBorder="1" applyAlignment="1">
      <alignment horizontal="right" vertical="top"/>
    </xf>
    <xf numFmtId="165" fontId="11" fillId="0" borderId="3" xfId="0" applyNumberFormat="1" applyFont="1" applyFill="1" applyBorder="1" applyAlignment="1">
      <alignment horizontal="right" vertical="top"/>
    </xf>
    <xf numFmtId="0" fontId="11" fillId="0" borderId="3" xfId="0" applyFont="1" applyFill="1" applyBorder="1" applyAlignment="1">
      <alignment horizontal="left" vertical="top"/>
    </xf>
    <xf numFmtId="0" fontId="10" fillId="0" borderId="5" xfId="0" applyFont="1" applyFill="1" applyBorder="1"/>
    <xf numFmtId="3" fontId="9" fillId="0" borderId="3" xfId="0" applyNumberFormat="1" applyFont="1" applyFill="1" applyBorder="1" applyAlignment="1">
      <alignment horizontal="right" vertical="top"/>
    </xf>
    <xf numFmtId="164" fontId="9" fillId="0" borderId="3" xfId="0" applyNumberFormat="1" applyFont="1" applyFill="1" applyBorder="1" applyAlignment="1">
      <alignment horizontal="right" vertical="top"/>
    </xf>
    <xf numFmtId="3" fontId="14" fillId="0" borderId="3" xfId="0" applyNumberFormat="1" applyFont="1" applyFill="1" applyBorder="1" applyAlignment="1">
      <alignment horizontal="right" vertical="top"/>
    </xf>
    <xf numFmtId="164" fontId="14" fillId="0" borderId="3" xfId="0" applyNumberFormat="1" applyFont="1" applyFill="1" applyBorder="1" applyAlignment="1">
      <alignment horizontal="right" vertical="top"/>
    </xf>
    <xf numFmtId="3" fontId="13" fillId="0" borderId="3" xfId="0" applyNumberFormat="1" applyFont="1" applyFill="1" applyBorder="1" applyAlignment="1">
      <alignment horizontal="right" vertical="top"/>
    </xf>
    <xf numFmtId="164" fontId="13" fillId="0" borderId="3" xfId="0" applyNumberFormat="1" applyFont="1" applyFill="1" applyBorder="1" applyAlignment="1">
      <alignment horizontal="right" vertical="top"/>
    </xf>
    <xf numFmtId="3" fontId="12" fillId="0" borderId="3" xfId="0" applyNumberFormat="1" applyFont="1" applyFill="1" applyBorder="1" applyAlignment="1">
      <alignment horizontal="right" vertical="top"/>
    </xf>
    <xf numFmtId="164" fontId="12" fillId="0" borderId="3" xfId="0" applyNumberFormat="1" applyFont="1" applyFill="1" applyBorder="1" applyAlignment="1">
      <alignment horizontal="right" vertical="top"/>
    </xf>
    <xf numFmtId="14" fontId="12" fillId="0" borderId="5" xfId="0" applyNumberFormat="1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right" vertical="top"/>
    </xf>
    <xf numFmtId="0" fontId="11" fillId="0" borderId="14" xfId="0" applyFont="1" applyFill="1" applyBorder="1" applyAlignment="1">
      <alignment horizontal="left" vertical="top"/>
    </xf>
    <xf numFmtId="164" fontId="11" fillId="0" borderId="2" xfId="0" applyNumberFormat="1" applyFont="1" applyFill="1" applyBorder="1" applyAlignment="1">
      <alignment horizontal="right" vertical="top"/>
    </xf>
    <xf numFmtId="20" fontId="10" fillId="0" borderId="0" xfId="0" applyNumberFormat="1" applyFont="1" applyFill="1"/>
    <xf numFmtId="0" fontId="11" fillId="0" borderId="0" xfId="0" applyFont="1" applyFill="1" applyBorder="1" applyAlignment="1">
      <alignment horizontal="left" vertical="top"/>
    </xf>
    <xf numFmtId="0" fontId="10" fillId="0" borderId="8" xfId="0" applyFont="1" applyFill="1" applyBorder="1"/>
    <xf numFmtId="3" fontId="15" fillId="0" borderId="9" xfId="0" applyNumberFormat="1" applyFont="1" applyFill="1" applyBorder="1" applyAlignment="1">
      <alignment horizontal="right" vertical="top"/>
    </xf>
    <xf numFmtId="0" fontId="10" fillId="0" borderId="9" xfId="0" applyFont="1" applyFill="1" applyBorder="1"/>
    <xf numFmtId="164" fontId="15" fillId="0" borderId="9" xfId="0" applyNumberFormat="1" applyFont="1" applyFill="1" applyBorder="1" applyAlignment="1">
      <alignment horizontal="right" vertical="top"/>
    </xf>
    <xf numFmtId="0" fontId="10" fillId="0" borderId="10" xfId="0" applyFont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6"/>
  <sheetViews>
    <sheetView tabSelected="1" workbookViewId="0">
      <pane ySplit="1" topLeftCell="A51" activePane="bottomLeft" state="frozen"/>
      <selection pane="bottomLeft" activeCell="A86" sqref="A86"/>
    </sheetView>
  </sheetViews>
  <sheetFormatPr baseColWidth="10" defaultColWidth="8.83203125" defaultRowHeight="14" x14ac:dyDescent="0"/>
  <cols>
    <col min="1" max="1" width="41.5" style="20" bestFit="1" customWidth="1"/>
    <col min="2" max="2" width="18.1640625" style="20" bestFit="1" customWidth="1"/>
    <col min="3" max="3" width="12.83203125" style="20" bestFit="1" customWidth="1"/>
    <col min="4" max="4" width="15.5" style="20" bestFit="1" customWidth="1"/>
    <col min="5" max="5" width="12.5" style="20" bestFit="1" customWidth="1"/>
    <col min="6" max="6" width="10.5" style="20" bestFit="1" customWidth="1"/>
    <col min="7" max="7" width="9" style="20" bestFit="1" customWidth="1"/>
    <col min="8" max="8" width="18.5" style="20" bestFit="1" customWidth="1"/>
    <col min="9" max="9" width="20" style="20" bestFit="1" customWidth="1"/>
    <col min="10" max="10" width="85.5" style="20" bestFit="1" customWidth="1"/>
    <col min="11" max="11" width="17.33203125" style="20" bestFit="1" customWidth="1"/>
    <col min="12" max="12" width="26.33203125" style="20" customWidth="1"/>
    <col min="13" max="13" width="17.83203125" style="20" customWidth="1"/>
    <col min="14" max="16" width="17.6640625" style="20" customWidth="1"/>
    <col min="17" max="17" width="17.83203125" style="20" customWidth="1"/>
    <col min="18" max="18" width="8.83203125" style="20"/>
    <col min="19" max="20" width="17.5" style="20" customWidth="1"/>
    <col min="21" max="16384" width="8.83203125" style="20"/>
  </cols>
  <sheetData>
    <row r="1" spans="1:22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9" t="s">
        <v>211</v>
      </c>
      <c r="M1" s="19" t="s">
        <v>214</v>
      </c>
      <c r="N1" s="19" t="s">
        <v>234</v>
      </c>
      <c r="O1" s="19" t="s">
        <v>216</v>
      </c>
      <c r="P1" s="19" t="s">
        <v>217</v>
      </c>
      <c r="Q1" s="19" t="s">
        <v>236</v>
      </c>
      <c r="R1" s="19" t="s">
        <v>232</v>
      </c>
      <c r="S1" s="19" t="s">
        <v>233</v>
      </c>
      <c r="T1" s="19" t="s">
        <v>235</v>
      </c>
      <c r="V1" s="19" t="s">
        <v>241</v>
      </c>
    </row>
    <row r="2" spans="1:22" ht="18">
      <c r="A2" s="22">
        <v>43738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9"/>
      <c r="M2" s="19"/>
      <c r="N2" s="19"/>
      <c r="O2" s="19"/>
      <c r="P2" s="19"/>
      <c r="Q2" s="19"/>
      <c r="R2" s="19"/>
      <c r="S2" s="19"/>
      <c r="T2" s="19"/>
      <c r="V2" s="19"/>
    </row>
    <row r="3" spans="1:22" ht="15">
      <c r="A3" s="23" t="s">
        <v>244</v>
      </c>
      <c r="B3" s="17"/>
      <c r="C3" s="17"/>
      <c r="D3" s="17"/>
      <c r="E3" s="17"/>
      <c r="F3" s="17">
        <f>(N3+O3+P3)</f>
        <v>27.051000000000002</v>
      </c>
      <c r="G3" s="17">
        <f>(N3+O3+P3)</f>
        <v>27.051000000000002</v>
      </c>
      <c r="H3" s="17"/>
      <c r="I3" s="17"/>
      <c r="J3" s="17"/>
      <c r="K3" s="24" t="s">
        <v>15</v>
      </c>
      <c r="L3" s="19">
        <v>439</v>
      </c>
      <c r="M3" s="19"/>
      <c r="N3" s="19">
        <v>11.901</v>
      </c>
      <c r="O3" s="19">
        <v>1.93</v>
      </c>
      <c r="P3" s="19">
        <v>13.22</v>
      </c>
      <c r="Q3" s="19"/>
      <c r="R3" s="19">
        <v>10.199999999999999</v>
      </c>
      <c r="S3" s="19" t="s">
        <v>225</v>
      </c>
      <c r="T3" s="19"/>
      <c r="V3" s="19"/>
    </row>
    <row r="4" spans="1:22">
      <c r="A4" s="25" t="s">
        <v>245</v>
      </c>
      <c r="B4" s="17"/>
      <c r="C4" s="17"/>
      <c r="D4" s="17"/>
      <c r="E4" s="17"/>
      <c r="F4" s="17"/>
      <c r="G4" s="17"/>
      <c r="H4" s="17"/>
      <c r="I4" s="17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V4" s="19"/>
    </row>
    <row r="5" spans="1:22">
      <c r="A5" s="21" t="s">
        <v>246</v>
      </c>
      <c r="B5" s="17"/>
      <c r="C5" s="17"/>
      <c r="D5" s="17"/>
      <c r="E5" s="17"/>
      <c r="F5" s="17"/>
      <c r="G5" s="17"/>
      <c r="H5" s="17"/>
      <c r="I5" s="17"/>
      <c r="J5" s="17"/>
      <c r="K5" s="18"/>
      <c r="L5" s="19"/>
      <c r="M5" s="19"/>
      <c r="N5" s="19"/>
      <c r="O5" s="19"/>
      <c r="P5" s="19"/>
      <c r="Q5" s="19"/>
      <c r="R5" s="19"/>
      <c r="S5" s="19"/>
      <c r="T5" s="19"/>
      <c r="V5" s="19"/>
    </row>
    <row r="6" spans="1:22">
      <c r="A6" s="16" t="s">
        <v>112</v>
      </c>
      <c r="B6" s="17"/>
      <c r="C6" s="17"/>
      <c r="D6" s="17"/>
      <c r="E6" s="17"/>
      <c r="F6" s="17"/>
      <c r="G6" s="17"/>
      <c r="H6" s="17"/>
      <c r="I6" s="17"/>
      <c r="J6" s="17"/>
      <c r="K6" s="18"/>
      <c r="L6" s="19"/>
      <c r="M6" s="19"/>
      <c r="N6" s="19"/>
      <c r="O6" s="19"/>
      <c r="P6" s="19"/>
      <c r="Q6" s="19"/>
      <c r="R6" s="19"/>
      <c r="S6" s="19"/>
      <c r="T6" s="19"/>
      <c r="V6" s="19"/>
    </row>
    <row r="7" spans="1:22">
      <c r="A7" s="16" t="s">
        <v>52</v>
      </c>
      <c r="B7" s="17"/>
      <c r="C7" s="17"/>
      <c r="D7" s="17"/>
      <c r="E7" s="17"/>
      <c r="F7" s="17"/>
      <c r="G7" s="17"/>
      <c r="H7" s="17"/>
      <c r="I7" s="17"/>
      <c r="J7" s="17"/>
      <c r="K7" s="18"/>
      <c r="L7" s="19"/>
      <c r="M7" s="19"/>
      <c r="N7" s="19"/>
      <c r="O7" s="19"/>
      <c r="P7" s="19"/>
      <c r="Q7" s="19"/>
      <c r="R7" s="19"/>
      <c r="S7" s="19"/>
      <c r="T7" s="19"/>
      <c r="V7" s="19"/>
    </row>
    <row r="8" spans="1:22">
      <c r="A8" s="16" t="s">
        <v>254</v>
      </c>
      <c r="B8" s="17"/>
      <c r="C8" s="17"/>
      <c r="D8" s="17"/>
      <c r="E8" s="17"/>
      <c r="F8" s="17"/>
      <c r="G8" s="17"/>
      <c r="H8" s="17"/>
      <c r="I8" s="17"/>
      <c r="J8" s="17"/>
      <c r="K8" s="18"/>
      <c r="L8" s="19"/>
      <c r="M8" s="19"/>
      <c r="N8" s="19"/>
      <c r="O8" s="19"/>
      <c r="P8" s="19"/>
      <c r="Q8" s="19"/>
      <c r="R8" s="19"/>
      <c r="S8" s="19"/>
      <c r="T8" s="19"/>
      <c r="V8" s="19"/>
    </row>
    <row r="9" spans="1:22">
      <c r="A9" s="16" t="s">
        <v>262</v>
      </c>
      <c r="B9" s="17"/>
      <c r="C9" s="17"/>
      <c r="D9" s="17"/>
      <c r="E9" s="17"/>
      <c r="F9" s="17"/>
      <c r="G9" s="17"/>
      <c r="H9" s="17"/>
      <c r="I9" s="17"/>
      <c r="J9" s="17"/>
      <c r="K9" s="18"/>
      <c r="L9" s="19"/>
      <c r="M9" s="19"/>
      <c r="N9" s="19"/>
      <c r="O9" s="19"/>
      <c r="P9" s="19"/>
      <c r="Q9" s="19"/>
      <c r="R9" s="19"/>
      <c r="S9" s="19"/>
      <c r="T9" s="19"/>
      <c r="V9" s="19"/>
    </row>
    <row r="10" spans="1:22">
      <c r="A10" s="16" t="s">
        <v>263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9"/>
      <c r="M10" s="19"/>
      <c r="N10" s="19"/>
      <c r="O10" s="19"/>
      <c r="P10" s="19"/>
      <c r="Q10" s="19"/>
      <c r="R10" s="19"/>
      <c r="S10" s="19"/>
      <c r="T10" s="19"/>
      <c r="V10" s="19"/>
    </row>
    <row r="11" spans="1:22">
      <c r="A11" s="16" t="s">
        <v>264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19"/>
      <c r="M11" s="19"/>
      <c r="N11" s="19"/>
      <c r="O11" s="19"/>
      <c r="P11" s="19"/>
      <c r="Q11" s="19"/>
      <c r="R11" s="19"/>
      <c r="S11" s="19"/>
      <c r="T11" s="19"/>
      <c r="V11" s="19"/>
    </row>
    <row r="12" spans="1:22">
      <c r="A12" s="21"/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19"/>
      <c r="M12" s="19"/>
      <c r="N12" s="19"/>
      <c r="O12" s="19"/>
      <c r="P12" s="19"/>
      <c r="Q12" s="19"/>
      <c r="R12" s="19"/>
      <c r="S12" s="19"/>
      <c r="T12" s="19"/>
      <c r="V12" s="19"/>
    </row>
    <row r="13" spans="1:22" ht="18">
      <c r="A13" s="22">
        <v>43739</v>
      </c>
      <c r="B13" s="17"/>
      <c r="C13" s="17"/>
      <c r="D13" s="17"/>
      <c r="E13" s="17"/>
      <c r="F13" s="17"/>
      <c r="G13" s="17"/>
      <c r="H13" s="17"/>
      <c r="I13" s="17"/>
      <c r="J13" s="17"/>
      <c r="K13" s="18"/>
      <c r="L13" s="19"/>
      <c r="M13" s="19"/>
      <c r="N13" s="19"/>
      <c r="O13" s="19"/>
      <c r="P13" s="19"/>
      <c r="Q13" s="19"/>
      <c r="R13" s="19"/>
      <c r="S13" s="19"/>
      <c r="T13" s="19"/>
      <c r="V13" s="19"/>
    </row>
    <row r="14" spans="1:22" ht="15">
      <c r="A14" s="23" t="s">
        <v>247</v>
      </c>
      <c r="B14" s="17"/>
      <c r="C14" s="17"/>
      <c r="D14" s="17"/>
      <c r="E14" s="17"/>
      <c r="F14" s="17">
        <f>(N14+O14+P14)</f>
        <v>41.679000000000002</v>
      </c>
      <c r="G14" s="17">
        <v>41.679000000000002</v>
      </c>
      <c r="H14" s="17"/>
      <c r="I14" s="17"/>
      <c r="J14" s="17"/>
      <c r="K14" s="24" t="s">
        <v>15</v>
      </c>
      <c r="L14" s="19">
        <v>452</v>
      </c>
      <c r="M14" s="19"/>
      <c r="N14" s="19">
        <v>16.66</v>
      </c>
      <c r="O14" s="19">
        <v>2.8479999999999999</v>
      </c>
      <c r="P14" s="19">
        <v>22.170999999999999</v>
      </c>
      <c r="Q14" s="19"/>
      <c r="R14" s="19">
        <v>9</v>
      </c>
      <c r="S14" s="19" t="s">
        <v>258</v>
      </c>
      <c r="T14" s="19">
        <v>1.74</v>
      </c>
      <c r="U14" s="20" t="s">
        <v>252</v>
      </c>
      <c r="V14" s="19"/>
    </row>
    <row r="15" spans="1:22">
      <c r="A15" s="25" t="s">
        <v>245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19"/>
      <c r="M15" s="19"/>
      <c r="N15" s="19"/>
      <c r="O15" s="19"/>
      <c r="P15" s="19"/>
      <c r="Q15" s="19"/>
      <c r="R15" s="19"/>
      <c r="S15" s="19"/>
      <c r="T15" s="19"/>
      <c r="V15" s="19"/>
    </row>
    <row r="16" spans="1:22">
      <c r="A16" s="21" t="s">
        <v>248</v>
      </c>
      <c r="B16" s="17"/>
      <c r="C16" s="17"/>
      <c r="D16" s="17"/>
      <c r="E16" s="17"/>
      <c r="F16" s="17"/>
      <c r="G16" s="17"/>
      <c r="H16" s="17"/>
      <c r="I16" s="17"/>
      <c r="J16" s="17"/>
      <c r="K16" s="18"/>
      <c r="L16" s="19"/>
      <c r="M16" s="19"/>
      <c r="N16" s="19"/>
      <c r="O16" s="19"/>
      <c r="P16" s="19"/>
      <c r="Q16" s="19"/>
      <c r="R16" s="19"/>
      <c r="S16" s="19"/>
      <c r="T16" s="19"/>
      <c r="V16" s="19"/>
    </row>
    <row r="17" spans="1:22">
      <c r="A17" s="16" t="s">
        <v>252</v>
      </c>
      <c r="B17" s="17"/>
      <c r="C17" s="17"/>
      <c r="D17" s="17"/>
      <c r="E17" s="17"/>
      <c r="F17" s="17"/>
      <c r="G17" s="17"/>
      <c r="H17" s="17"/>
      <c r="I17" s="17"/>
      <c r="J17" s="17"/>
      <c r="K17" s="18"/>
      <c r="L17" s="19"/>
      <c r="M17" s="19"/>
      <c r="N17" s="19"/>
      <c r="O17" s="19"/>
      <c r="P17" s="19"/>
      <c r="Q17" s="19"/>
      <c r="R17" s="19"/>
      <c r="S17" s="19"/>
      <c r="T17" s="19"/>
      <c r="V17" s="19"/>
    </row>
    <row r="18" spans="1:22">
      <c r="A18" s="16" t="s">
        <v>31</v>
      </c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19"/>
      <c r="M18" s="19"/>
      <c r="N18" s="19"/>
      <c r="O18" s="19"/>
      <c r="P18" s="19"/>
      <c r="Q18" s="19"/>
      <c r="R18" s="19"/>
      <c r="S18" s="19"/>
      <c r="T18" s="19"/>
      <c r="V18" s="19"/>
    </row>
    <row r="19" spans="1:22">
      <c r="A19" s="16" t="s">
        <v>253</v>
      </c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9"/>
      <c r="M19" s="19"/>
      <c r="N19" s="19"/>
      <c r="O19" s="19"/>
      <c r="P19" s="19"/>
      <c r="Q19" s="19"/>
      <c r="R19" s="19"/>
      <c r="S19" s="19"/>
      <c r="T19" s="19"/>
      <c r="V19" s="19"/>
    </row>
    <row r="20" spans="1:22">
      <c r="A20" s="16" t="s">
        <v>262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  <c r="L20" s="19"/>
      <c r="M20" s="19"/>
      <c r="N20" s="19"/>
      <c r="O20" s="19"/>
      <c r="P20" s="19"/>
      <c r="Q20" s="19"/>
      <c r="R20" s="19"/>
      <c r="S20" s="19"/>
      <c r="T20" s="19"/>
      <c r="V20" s="19"/>
    </row>
    <row r="21" spans="1:22">
      <c r="A21" s="16" t="s">
        <v>263</v>
      </c>
      <c r="B21" s="17"/>
      <c r="C21" s="17"/>
      <c r="D21" s="17"/>
      <c r="E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9"/>
      <c r="Q21" s="19"/>
      <c r="R21" s="19"/>
      <c r="S21" s="19"/>
      <c r="T21" s="19"/>
      <c r="V21" s="19"/>
    </row>
    <row r="22" spans="1:22">
      <c r="A22" s="16" t="s">
        <v>264</v>
      </c>
      <c r="B22" s="17"/>
      <c r="C22" s="17"/>
      <c r="D22" s="17"/>
      <c r="E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9"/>
      <c r="Q22" s="19"/>
      <c r="R22" s="19"/>
      <c r="S22" s="19"/>
      <c r="T22" s="19"/>
      <c r="V22" s="19"/>
    </row>
    <row r="23" spans="1:2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9"/>
      <c r="M23" s="19"/>
      <c r="N23" s="19"/>
      <c r="O23" s="19"/>
      <c r="P23" s="19"/>
      <c r="Q23" s="19"/>
      <c r="R23" s="19"/>
      <c r="S23" s="19"/>
      <c r="T23" s="19"/>
      <c r="V23" s="19"/>
    </row>
    <row r="24" spans="1:22" ht="18">
      <c r="A24" s="22">
        <v>43740</v>
      </c>
      <c r="B24" s="17"/>
      <c r="C24" s="17"/>
      <c r="D24" s="17"/>
      <c r="E24" s="17"/>
      <c r="F24" s="17"/>
      <c r="G24" s="17"/>
      <c r="H24" s="17"/>
      <c r="I24" s="17"/>
      <c r="J24" s="17"/>
      <c r="K24" s="18"/>
      <c r="L24" s="19"/>
      <c r="M24" s="19"/>
      <c r="N24" s="19"/>
      <c r="O24" s="19"/>
      <c r="P24" s="19"/>
      <c r="Q24" s="19"/>
      <c r="R24" s="19"/>
      <c r="S24" s="19"/>
      <c r="T24" s="19"/>
      <c r="V24" s="19"/>
    </row>
    <row r="25" spans="1:22" ht="15">
      <c r="A25" s="23" t="s">
        <v>249</v>
      </c>
      <c r="B25" s="17"/>
      <c r="C25" s="17"/>
      <c r="D25" s="17"/>
      <c r="E25" s="17"/>
      <c r="F25" s="17">
        <f>(N25+O25+P25)</f>
        <v>28.907</v>
      </c>
      <c r="G25" s="17">
        <v>28.907</v>
      </c>
      <c r="H25" s="17"/>
      <c r="I25" s="17"/>
      <c r="J25" s="17"/>
      <c r="K25" s="24" t="s">
        <v>15</v>
      </c>
      <c r="L25" s="19">
        <v>420</v>
      </c>
      <c r="M25" s="19"/>
      <c r="N25" s="19">
        <v>11.01</v>
      </c>
      <c r="O25" s="19">
        <v>0.71699999999999997</v>
      </c>
      <c r="P25" s="19">
        <v>17.18</v>
      </c>
      <c r="Q25" s="19"/>
      <c r="R25" s="19">
        <v>5</v>
      </c>
      <c r="S25" s="19" t="s">
        <v>259</v>
      </c>
      <c r="T25" s="19"/>
      <c r="V25" s="19"/>
    </row>
    <row r="26" spans="1:22">
      <c r="A26" s="25" t="s">
        <v>245</v>
      </c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19"/>
      <c r="M26" s="19"/>
      <c r="N26" s="19"/>
      <c r="O26" s="19"/>
      <c r="P26" s="19"/>
      <c r="Q26" s="19"/>
      <c r="R26" s="19"/>
      <c r="S26" s="19"/>
      <c r="T26" s="19"/>
      <c r="V26" s="19"/>
    </row>
    <row r="27" spans="1:22">
      <c r="A27" s="21" t="s">
        <v>248</v>
      </c>
      <c r="B27" s="17"/>
      <c r="C27" s="17"/>
      <c r="D27" s="17"/>
      <c r="E27" s="17"/>
      <c r="F27" s="17"/>
      <c r="G27" s="17"/>
      <c r="H27" s="17"/>
      <c r="I27" s="17"/>
      <c r="J27" s="17"/>
      <c r="K27" s="18"/>
      <c r="L27" s="19"/>
      <c r="M27" s="19"/>
      <c r="N27" s="19"/>
      <c r="O27" s="19"/>
      <c r="P27" s="19"/>
      <c r="Q27" s="19"/>
      <c r="R27" s="19"/>
      <c r="S27" s="19"/>
      <c r="T27" s="19"/>
      <c r="V27" s="19"/>
    </row>
    <row r="28" spans="1:22">
      <c r="A28" s="16" t="s">
        <v>127</v>
      </c>
      <c r="B28" s="17"/>
      <c r="C28" s="17"/>
      <c r="D28" s="17"/>
      <c r="E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9"/>
      <c r="Q28" s="19"/>
      <c r="R28" s="19"/>
      <c r="S28" s="19"/>
      <c r="T28" s="19"/>
      <c r="V28" s="19"/>
    </row>
    <row r="29" spans="1:22">
      <c r="A29" s="16" t="s">
        <v>255</v>
      </c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9"/>
      <c r="M29" s="19"/>
      <c r="N29" s="19"/>
      <c r="O29" s="19"/>
      <c r="P29" s="19"/>
      <c r="Q29" s="19"/>
      <c r="R29" s="19"/>
      <c r="S29" s="19"/>
      <c r="T29" s="19"/>
      <c r="V29" s="19"/>
    </row>
    <row r="30" spans="1:22">
      <c r="A30" s="16" t="s">
        <v>256</v>
      </c>
      <c r="B30" s="17"/>
      <c r="C30" s="17"/>
      <c r="D30" s="17"/>
      <c r="E30" s="17"/>
      <c r="F30" s="17"/>
      <c r="G30" s="17"/>
      <c r="H30" s="17"/>
      <c r="I30" s="17"/>
      <c r="J30" s="17"/>
      <c r="K30" s="18"/>
      <c r="L30" s="19"/>
      <c r="M30" s="19"/>
      <c r="N30" s="19"/>
      <c r="O30" s="19"/>
      <c r="P30" s="19"/>
      <c r="Q30" s="19"/>
      <c r="R30" s="19"/>
      <c r="S30" s="19"/>
      <c r="T30" s="19"/>
      <c r="V30" s="19"/>
    </row>
    <row r="31" spans="1:22">
      <c r="A31" s="16" t="s">
        <v>262</v>
      </c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19"/>
      <c r="M31" s="19"/>
      <c r="N31" s="19"/>
      <c r="O31" s="19"/>
      <c r="P31" s="19"/>
      <c r="Q31" s="19"/>
      <c r="R31" s="19"/>
      <c r="S31" s="19"/>
      <c r="T31" s="19"/>
      <c r="V31" s="19"/>
    </row>
    <row r="32" spans="1:22">
      <c r="A32" s="16" t="s">
        <v>263</v>
      </c>
      <c r="B32" s="17"/>
      <c r="C32" s="17"/>
      <c r="D32" s="17"/>
      <c r="E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9"/>
      <c r="Q32" s="19"/>
      <c r="R32" s="19"/>
      <c r="S32" s="19"/>
      <c r="T32" s="19"/>
      <c r="V32" s="19"/>
    </row>
    <row r="33" spans="1:22">
      <c r="A33" s="16" t="s">
        <v>264</v>
      </c>
      <c r="B33" s="17"/>
      <c r="C33" s="17"/>
      <c r="D33" s="17"/>
      <c r="E33" s="17"/>
      <c r="F33" s="17"/>
      <c r="G33" s="17"/>
      <c r="H33" s="17"/>
      <c r="I33" s="17"/>
      <c r="J33" s="17"/>
      <c r="K33" s="18"/>
      <c r="L33" s="19"/>
      <c r="M33" s="19"/>
      <c r="N33" s="19"/>
      <c r="O33" s="19"/>
      <c r="P33" s="19"/>
      <c r="Q33" s="19"/>
      <c r="R33" s="19"/>
      <c r="S33" s="19"/>
      <c r="T33" s="19"/>
      <c r="V33" s="19"/>
    </row>
    <row r="34" spans="1:22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8"/>
      <c r="L34" s="19"/>
      <c r="M34" s="19"/>
      <c r="N34" s="19"/>
      <c r="O34" s="19"/>
      <c r="P34" s="19"/>
      <c r="Q34" s="19"/>
      <c r="R34" s="19"/>
      <c r="S34" s="19"/>
      <c r="T34" s="19"/>
      <c r="V34" s="19"/>
    </row>
    <row r="35" spans="1:22" ht="18">
      <c r="A35" s="22">
        <v>43741</v>
      </c>
      <c r="B35" s="17"/>
      <c r="C35" s="17"/>
      <c r="D35" s="17"/>
      <c r="E35" s="17"/>
      <c r="F35" s="17"/>
      <c r="G35" s="17"/>
      <c r="H35" s="17"/>
      <c r="I35" s="17"/>
      <c r="J35" s="17"/>
      <c r="K35" s="18"/>
      <c r="L35" s="19"/>
      <c r="M35" s="19"/>
      <c r="N35" s="19"/>
      <c r="O35" s="19"/>
      <c r="P35" s="19"/>
      <c r="Q35" s="19"/>
      <c r="R35" s="19"/>
      <c r="S35" s="19"/>
      <c r="T35" s="19"/>
      <c r="V35" s="19"/>
    </row>
    <row r="36" spans="1:22" ht="15">
      <c r="A36" s="23" t="s">
        <v>250</v>
      </c>
      <c r="B36" s="17"/>
      <c r="C36" s="17"/>
      <c r="D36" s="17"/>
      <c r="E36" s="17"/>
      <c r="F36" s="17">
        <f>(N36+O36+P36)</f>
        <v>33.28</v>
      </c>
      <c r="G36" s="17">
        <v>33.28</v>
      </c>
      <c r="H36" s="17"/>
      <c r="I36" s="17"/>
      <c r="J36" s="17"/>
      <c r="K36" s="24" t="s">
        <v>15</v>
      </c>
      <c r="L36" s="19">
        <v>480</v>
      </c>
      <c r="M36" s="19"/>
      <c r="N36" s="19">
        <v>12.12</v>
      </c>
      <c r="O36" s="19">
        <v>0.35</v>
      </c>
      <c r="P36" s="19">
        <v>20.81</v>
      </c>
      <c r="Q36" s="19"/>
      <c r="R36" s="19">
        <v>0</v>
      </c>
      <c r="S36" s="19" t="s">
        <v>260</v>
      </c>
      <c r="T36" s="19"/>
      <c r="V36" s="19"/>
    </row>
    <row r="37" spans="1:22">
      <c r="A37" s="25" t="s">
        <v>245</v>
      </c>
      <c r="B37" s="17"/>
      <c r="C37" s="17"/>
      <c r="D37" s="17"/>
      <c r="E37" s="17"/>
      <c r="F37" s="17"/>
      <c r="G37" s="17"/>
      <c r="H37" s="17"/>
      <c r="I37" s="17"/>
      <c r="J37" s="17"/>
      <c r="K37" s="18"/>
      <c r="L37" s="19"/>
      <c r="M37" s="19"/>
      <c r="N37" s="19"/>
      <c r="O37" s="19"/>
      <c r="P37" s="19"/>
      <c r="Q37" s="19"/>
      <c r="R37" s="19"/>
      <c r="S37" s="19"/>
      <c r="T37" s="19"/>
      <c r="V37" s="19"/>
    </row>
    <row r="38" spans="1:22">
      <c r="A38" s="21" t="s">
        <v>248</v>
      </c>
      <c r="B38" s="17"/>
      <c r="C38" s="17"/>
      <c r="D38" s="17"/>
      <c r="E38" s="17"/>
      <c r="F38" s="17"/>
      <c r="G38" s="17"/>
      <c r="H38" s="17"/>
      <c r="I38" s="17"/>
      <c r="J38" s="17"/>
      <c r="K38" s="18"/>
      <c r="L38" s="19"/>
      <c r="M38" s="19"/>
      <c r="N38" s="19"/>
      <c r="O38" s="19"/>
      <c r="P38" s="19"/>
      <c r="Q38" s="19"/>
      <c r="R38" s="19"/>
      <c r="S38" s="19"/>
      <c r="T38" s="19"/>
      <c r="V38" s="19"/>
    </row>
    <row r="39" spans="1:22">
      <c r="A39" s="16" t="s">
        <v>141</v>
      </c>
      <c r="B39" s="17"/>
      <c r="C39" s="17"/>
      <c r="D39" s="17"/>
      <c r="E39" s="17"/>
      <c r="F39" s="17"/>
      <c r="G39" s="17"/>
      <c r="H39" s="17"/>
      <c r="I39" s="17"/>
      <c r="J39" s="17"/>
      <c r="K39" s="18"/>
      <c r="L39" s="19"/>
      <c r="M39" s="19"/>
      <c r="N39" s="19"/>
      <c r="O39" s="19"/>
      <c r="P39" s="19"/>
      <c r="Q39" s="19"/>
      <c r="R39" s="19"/>
      <c r="S39" s="19"/>
      <c r="T39" s="19"/>
      <c r="V39" s="19"/>
    </row>
    <row r="40" spans="1:22">
      <c r="A40" s="16" t="s">
        <v>257</v>
      </c>
      <c r="B40" s="17"/>
      <c r="C40" s="17"/>
      <c r="D40" s="17"/>
      <c r="E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9"/>
      <c r="Q40" s="19"/>
      <c r="R40" s="19"/>
      <c r="S40" s="19"/>
      <c r="T40" s="19"/>
      <c r="V40" s="19"/>
    </row>
    <row r="41" spans="1:22">
      <c r="A41" s="16" t="s">
        <v>265</v>
      </c>
      <c r="B41" s="17"/>
      <c r="C41" s="17"/>
      <c r="D41" s="17"/>
      <c r="E41" s="17"/>
      <c r="F41" s="17"/>
      <c r="G41" s="17"/>
      <c r="H41" s="17"/>
      <c r="I41" s="17"/>
      <c r="J41" s="17"/>
      <c r="K41" s="18"/>
      <c r="L41" s="19"/>
      <c r="M41" s="19"/>
      <c r="N41" s="19"/>
      <c r="O41" s="19"/>
      <c r="P41" s="19"/>
      <c r="Q41" s="19"/>
      <c r="R41" s="19"/>
      <c r="S41" s="19"/>
      <c r="T41" s="19"/>
      <c r="V41" s="19"/>
    </row>
    <row r="42" spans="1:22">
      <c r="A42" s="16" t="s">
        <v>266</v>
      </c>
      <c r="B42" s="17"/>
      <c r="C42" s="17"/>
      <c r="D42" s="17"/>
      <c r="E42" s="17"/>
      <c r="F42" s="17"/>
      <c r="G42" s="17"/>
      <c r="H42" s="17"/>
      <c r="I42" s="17"/>
      <c r="J42" s="17"/>
      <c r="K42" s="18"/>
      <c r="L42" s="19"/>
      <c r="M42" s="19"/>
      <c r="N42" s="19"/>
      <c r="O42" s="19"/>
      <c r="P42" s="19"/>
      <c r="Q42" s="19"/>
      <c r="R42" s="19"/>
      <c r="S42" s="19"/>
      <c r="T42" s="19"/>
      <c r="V42" s="19"/>
    </row>
    <row r="43" spans="1:22">
      <c r="A43" s="16" t="s">
        <v>262</v>
      </c>
      <c r="B43" s="17"/>
      <c r="C43" s="17"/>
      <c r="D43" s="17"/>
      <c r="E43" s="17"/>
      <c r="F43" s="17"/>
      <c r="G43" s="17"/>
      <c r="H43" s="17"/>
      <c r="I43" s="17"/>
      <c r="J43" s="17"/>
      <c r="K43" s="18"/>
      <c r="L43" s="19"/>
      <c r="M43" s="19"/>
      <c r="N43" s="19"/>
      <c r="O43" s="19"/>
      <c r="P43" s="19"/>
      <c r="Q43" s="19"/>
      <c r="R43" s="19"/>
      <c r="S43" s="19"/>
      <c r="T43" s="19"/>
      <c r="V43" s="19"/>
    </row>
    <row r="44" spans="1:22">
      <c r="A44" s="16" t="s">
        <v>263</v>
      </c>
      <c r="B44" s="17"/>
      <c r="C44" s="17"/>
      <c r="D44" s="17"/>
      <c r="E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9"/>
      <c r="Q44" s="19"/>
      <c r="R44" s="19"/>
      <c r="S44" s="19"/>
      <c r="T44" s="19"/>
      <c r="V44" s="19"/>
    </row>
    <row r="45" spans="1:22">
      <c r="A45" s="16" t="s">
        <v>264</v>
      </c>
      <c r="B45" s="17"/>
      <c r="C45" s="17"/>
      <c r="D45" s="17"/>
      <c r="E45" s="17"/>
      <c r="F45" s="17"/>
      <c r="G45" s="17"/>
      <c r="H45" s="17"/>
      <c r="I45" s="17"/>
      <c r="J45" s="17"/>
      <c r="K45" s="18"/>
      <c r="L45" s="19"/>
      <c r="M45" s="19"/>
      <c r="N45" s="19"/>
      <c r="O45" s="19"/>
      <c r="P45" s="19"/>
      <c r="Q45" s="19"/>
      <c r="R45" s="19"/>
      <c r="S45" s="19"/>
      <c r="T45" s="19"/>
      <c r="V45" s="19"/>
    </row>
    <row r="46" spans="1:22">
      <c r="A46" s="21"/>
      <c r="B46" s="17"/>
      <c r="C46" s="17"/>
      <c r="D46" s="17"/>
      <c r="E46" s="17"/>
      <c r="F46" s="17"/>
      <c r="G46" s="17"/>
      <c r="H46" s="17"/>
      <c r="I46" s="17"/>
      <c r="J46" s="17"/>
      <c r="K46" s="18"/>
      <c r="L46" s="19"/>
      <c r="M46" s="19"/>
      <c r="N46" s="19"/>
      <c r="O46" s="19"/>
      <c r="P46" s="19"/>
      <c r="Q46" s="19"/>
      <c r="R46" s="19"/>
      <c r="S46" s="19"/>
      <c r="T46" s="19"/>
      <c r="V46" s="19"/>
    </row>
    <row r="47" spans="1:22" ht="18">
      <c r="A47" s="22">
        <v>43742</v>
      </c>
      <c r="B47" s="17"/>
      <c r="C47" s="17"/>
      <c r="D47" s="17"/>
      <c r="E47" s="17"/>
      <c r="F47" s="17"/>
      <c r="G47" s="17"/>
      <c r="H47" s="17"/>
      <c r="I47" s="17"/>
      <c r="J47" s="17"/>
      <c r="K47" s="18"/>
      <c r="L47" s="19"/>
      <c r="M47" s="19"/>
      <c r="N47" s="19"/>
      <c r="O47" s="19"/>
      <c r="P47" s="19"/>
      <c r="Q47" s="19"/>
      <c r="R47" s="19"/>
      <c r="S47" s="19"/>
      <c r="T47" s="19"/>
      <c r="V47" s="19"/>
    </row>
    <row r="48" spans="1:22" ht="15">
      <c r="A48" s="23" t="s">
        <v>251</v>
      </c>
      <c r="B48" s="17"/>
      <c r="C48" s="17"/>
      <c r="D48" s="17"/>
      <c r="E48" s="17"/>
      <c r="F48" s="17">
        <f>(N48+O48+P48)</f>
        <v>28.34</v>
      </c>
      <c r="G48" s="17">
        <v>28.34</v>
      </c>
      <c r="H48" s="17"/>
      <c r="I48" s="17"/>
      <c r="J48" s="17"/>
      <c r="K48" s="24" t="s">
        <v>15</v>
      </c>
      <c r="L48" s="19">
        <v>446</v>
      </c>
      <c r="M48" s="19"/>
      <c r="N48" s="19">
        <v>12.2</v>
      </c>
      <c r="O48" s="19">
        <v>1.31</v>
      </c>
      <c r="P48" s="19">
        <v>14.83</v>
      </c>
      <c r="Q48" s="19"/>
      <c r="R48" s="19">
        <v>2</v>
      </c>
      <c r="S48" s="20" t="s">
        <v>261</v>
      </c>
      <c r="T48" s="19"/>
      <c r="V48" s="19"/>
    </row>
    <row r="49" spans="1:22">
      <c r="A49" s="25" t="s">
        <v>245</v>
      </c>
      <c r="B49" s="17"/>
      <c r="C49" s="17"/>
      <c r="D49" s="17"/>
      <c r="E49" s="17"/>
      <c r="F49" s="17"/>
      <c r="G49" s="17"/>
      <c r="H49" s="17"/>
      <c r="I49" s="17"/>
      <c r="J49" s="17"/>
      <c r="K49" s="18"/>
      <c r="L49" s="19"/>
      <c r="M49" s="19"/>
      <c r="N49" s="19"/>
      <c r="O49" s="19"/>
      <c r="P49" s="19"/>
      <c r="Q49" s="19"/>
      <c r="R49" s="19"/>
      <c r="S49" s="19"/>
      <c r="T49" s="19"/>
      <c r="V49" s="19"/>
    </row>
    <row r="50" spans="1:22">
      <c r="A50" s="21" t="s">
        <v>248</v>
      </c>
      <c r="B50" s="17"/>
      <c r="C50" s="17"/>
      <c r="D50" s="17"/>
      <c r="E50" s="17"/>
      <c r="F50" s="17"/>
      <c r="G50" s="17"/>
      <c r="H50" s="17"/>
      <c r="I50" s="17"/>
      <c r="J50" s="17"/>
      <c r="K50" s="18"/>
      <c r="L50" s="19"/>
      <c r="M50" s="19"/>
      <c r="N50" s="19"/>
      <c r="O50" s="19"/>
      <c r="P50" s="19"/>
      <c r="Q50" s="19"/>
      <c r="R50" s="19"/>
      <c r="S50" s="19"/>
      <c r="T50" s="19"/>
      <c r="V50" s="19"/>
    </row>
    <row r="51" spans="1:22">
      <c r="A51" s="16" t="s">
        <v>136</v>
      </c>
      <c r="B51" s="17"/>
      <c r="C51" s="17"/>
      <c r="D51" s="17"/>
      <c r="E51" s="17"/>
      <c r="F51" s="17"/>
      <c r="G51" s="17"/>
      <c r="H51" s="17"/>
      <c r="I51" s="17"/>
      <c r="J51" s="17"/>
      <c r="K51" s="18"/>
      <c r="L51" s="19"/>
      <c r="M51" s="19"/>
      <c r="N51" s="19"/>
      <c r="O51" s="19"/>
      <c r="P51" s="19"/>
      <c r="Q51" s="19"/>
      <c r="R51" s="19"/>
      <c r="S51" s="19"/>
      <c r="T51" s="19"/>
      <c r="V51" s="19"/>
    </row>
    <row r="52" spans="1:22">
      <c r="A52" s="16" t="s">
        <v>119</v>
      </c>
      <c r="B52" s="17"/>
      <c r="C52" s="17"/>
      <c r="D52" s="17"/>
      <c r="E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9"/>
      <c r="Q52" s="19"/>
      <c r="R52" s="19"/>
      <c r="S52" s="19"/>
      <c r="T52" s="19"/>
      <c r="V52" s="19"/>
    </row>
    <row r="53" spans="1:22">
      <c r="A53" s="16" t="s">
        <v>138</v>
      </c>
      <c r="B53" s="17"/>
      <c r="C53" s="17"/>
      <c r="D53" s="17"/>
      <c r="E53" s="17"/>
      <c r="F53" s="17"/>
      <c r="G53" s="17"/>
      <c r="H53" s="17"/>
      <c r="I53" s="17"/>
      <c r="J53" s="17"/>
      <c r="K53" s="18"/>
      <c r="L53" s="19"/>
      <c r="M53" s="19"/>
      <c r="N53" s="19"/>
      <c r="O53" s="19"/>
      <c r="P53" s="19"/>
      <c r="Q53" s="19"/>
      <c r="R53" s="19"/>
      <c r="S53" s="19"/>
      <c r="T53" s="19"/>
      <c r="V53" s="19"/>
    </row>
    <row r="54" spans="1:22">
      <c r="A54" s="16" t="s">
        <v>262</v>
      </c>
      <c r="B54" s="17"/>
      <c r="C54" s="17"/>
      <c r="D54" s="17"/>
      <c r="E54" s="17"/>
      <c r="F54" s="17"/>
      <c r="G54" s="17"/>
      <c r="H54" s="17"/>
      <c r="I54" s="17"/>
      <c r="J54" s="17"/>
      <c r="K54" s="18"/>
      <c r="L54" s="19"/>
      <c r="M54" s="19"/>
      <c r="N54" s="19"/>
      <c r="O54" s="19"/>
      <c r="P54" s="19"/>
      <c r="Q54" s="19"/>
      <c r="R54" s="19"/>
      <c r="S54" s="19"/>
      <c r="T54" s="19"/>
      <c r="V54" s="19"/>
    </row>
    <row r="55" spans="1:22">
      <c r="A55" s="16" t="s">
        <v>267</v>
      </c>
      <c r="B55" s="17"/>
      <c r="C55" s="17"/>
      <c r="D55" s="17"/>
      <c r="E55" s="17"/>
      <c r="F55" s="17"/>
      <c r="G55" s="17"/>
      <c r="H55" s="17"/>
      <c r="I55" s="17"/>
      <c r="J55" s="17"/>
      <c r="K55" s="18"/>
      <c r="L55" s="19"/>
      <c r="M55" s="19"/>
      <c r="N55" s="19"/>
      <c r="O55" s="19"/>
      <c r="P55" s="19"/>
      <c r="Q55" s="19"/>
      <c r="R55" s="19"/>
      <c r="S55" s="19"/>
      <c r="T55" s="19"/>
      <c r="V55" s="19"/>
    </row>
    <row r="56" spans="1:22">
      <c r="A56" s="16" t="s">
        <v>264</v>
      </c>
      <c r="B56" s="17"/>
      <c r="C56" s="17"/>
      <c r="D56" s="17"/>
      <c r="E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9"/>
      <c r="Q56" s="19"/>
      <c r="R56" s="19"/>
      <c r="S56" s="19"/>
      <c r="T56" s="19"/>
      <c r="V56" s="19"/>
    </row>
    <row r="57" spans="1:22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8"/>
      <c r="L57" s="19"/>
      <c r="M57" s="19"/>
      <c r="N57" s="19"/>
      <c r="O57" s="19"/>
      <c r="P57" s="19"/>
      <c r="Q57" s="19"/>
      <c r="R57" s="19"/>
      <c r="S57" s="19"/>
      <c r="T57" s="19"/>
      <c r="V57" s="19"/>
    </row>
    <row r="58" spans="1:22" ht="18">
      <c r="A58" s="30">
        <v>43857</v>
      </c>
      <c r="B58" s="31"/>
      <c r="C58" s="31"/>
      <c r="D58" s="31"/>
      <c r="E58" s="31"/>
      <c r="F58" s="31"/>
      <c r="G58" s="31"/>
      <c r="H58" s="31"/>
      <c r="I58" s="31"/>
      <c r="J58" s="31"/>
      <c r="K58" s="32"/>
    </row>
    <row r="59" spans="1:22" ht="15">
      <c r="A59" s="33" t="s">
        <v>10</v>
      </c>
      <c r="B59" s="34"/>
      <c r="C59" s="34"/>
      <c r="D59" s="34"/>
      <c r="E59" s="34"/>
      <c r="F59" s="34"/>
      <c r="G59" s="34"/>
      <c r="H59" s="34"/>
      <c r="I59" s="34"/>
      <c r="J59" s="34"/>
      <c r="K59" s="35"/>
      <c r="L59" s="20">
        <v>428</v>
      </c>
      <c r="M59" s="20">
        <v>20</v>
      </c>
      <c r="N59" s="20">
        <v>19.28</v>
      </c>
      <c r="O59" s="15"/>
      <c r="Q59" s="20">
        <v>5.31</v>
      </c>
      <c r="R59" s="20">
        <v>-6.5</v>
      </c>
      <c r="V59" s="20" t="s">
        <v>243</v>
      </c>
    </row>
    <row r="60" spans="1:22">
      <c r="A60" s="36" t="s">
        <v>11</v>
      </c>
      <c r="B60" s="34"/>
      <c r="C60" s="34"/>
      <c r="D60" s="34"/>
      <c r="E60" s="34"/>
      <c r="F60" s="34"/>
      <c r="G60" s="34"/>
      <c r="H60" s="34"/>
      <c r="I60" s="34"/>
      <c r="J60" s="34"/>
      <c r="K60" s="35"/>
    </row>
    <row r="61" spans="1:22">
      <c r="A61" s="37" t="s">
        <v>12</v>
      </c>
      <c r="B61" s="34"/>
      <c r="C61" s="34"/>
      <c r="D61" s="34"/>
      <c r="E61" s="34"/>
      <c r="F61" s="34"/>
      <c r="G61" s="34"/>
      <c r="H61" s="34"/>
      <c r="I61" s="34"/>
      <c r="J61" s="34"/>
      <c r="K61" s="35"/>
    </row>
    <row r="62" spans="1:22">
      <c r="A62" s="38" t="s">
        <v>13</v>
      </c>
      <c r="B62" s="39">
        <v>500</v>
      </c>
      <c r="C62" s="40">
        <v>157</v>
      </c>
      <c r="D62" s="39">
        <v>321</v>
      </c>
      <c r="E62" s="40">
        <v>101</v>
      </c>
      <c r="F62" s="40">
        <v>56</v>
      </c>
      <c r="G62" s="40">
        <v>56</v>
      </c>
      <c r="H62" s="41">
        <v>193.76</v>
      </c>
      <c r="I62" s="41">
        <v>273.83999999999997</v>
      </c>
      <c r="J62" s="42" t="s">
        <v>14</v>
      </c>
      <c r="K62" s="24" t="s">
        <v>15</v>
      </c>
    </row>
    <row r="63" spans="1:22">
      <c r="A63" s="43"/>
      <c r="B63" s="44">
        <v>500</v>
      </c>
      <c r="C63" s="34"/>
      <c r="D63" s="44">
        <v>321</v>
      </c>
      <c r="E63" s="45">
        <v>101</v>
      </c>
      <c r="F63" s="45">
        <v>56</v>
      </c>
      <c r="G63" s="34"/>
      <c r="H63" s="34"/>
      <c r="I63" s="34"/>
      <c r="J63" s="34"/>
      <c r="K63" s="35"/>
    </row>
    <row r="64" spans="1:22">
      <c r="A64" s="43"/>
      <c r="B64" s="46">
        <v>500</v>
      </c>
      <c r="C64" s="34"/>
      <c r="D64" s="46">
        <v>321</v>
      </c>
      <c r="E64" s="47">
        <v>101</v>
      </c>
      <c r="F64" s="47">
        <v>56</v>
      </c>
      <c r="G64" s="34"/>
      <c r="H64" s="34"/>
      <c r="I64" s="34"/>
      <c r="J64" s="34"/>
      <c r="K64" s="35"/>
    </row>
    <row r="65" spans="1:22" ht="15">
      <c r="A65" s="43"/>
      <c r="B65" s="48">
        <v>500</v>
      </c>
      <c r="C65" s="34"/>
      <c r="D65" s="48">
        <v>321</v>
      </c>
      <c r="E65" s="49">
        <v>101</v>
      </c>
      <c r="F65" s="49">
        <v>56</v>
      </c>
      <c r="G65" s="34"/>
      <c r="H65" s="34"/>
      <c r="I65" s="34"/>
      <c r="J65" s="34"/>
      <c r="K65" s="35"/>
    </row>
    <row r="66" spans="1:22" ht="18">
      <c r="A66" s="43"/>
      <c r="B66" s="50">
        <v>500</v>
      </c>
      <c r="C66" s="34"/>
      <c r="D66" s="50">
        <v>321</v>
      </c>
      <c r="E66" s="51">
        <v>101</v>
      </c>
      <c r="F66" s="51">
        <v>56</v>
      </c>
      <c r="G66" s="34"/>
      <c r="H66" s="34"/>
      <c r="I66" s="34"/>
      <c r="J66" s="34"/>
      <c r="K66" s="35"/>
    </row>
    <row r="67" spans="1:22" ht="18">
      <c r="A67" s="52">
        <v>43858</v>
      </c>
      <c r="B67" s="34"/>
      <c r="C67" s="34"/>
      <c r="D67" s="34"/>
      <c r="E67" s="34"/>
      <c r="F67" s="34"/>
      <c r="G67" s="34"/>
      <c r="H67" s="34"/>
      <c r="I67" s="34"/>
      <c r="J67" s="34"/>
      <c r="K67" s="35"/>
    </row>
    <row r="68" spans="1:22" ht="15">
      <c r="A68" s="33" t="s">
        <v>16</v>
      </c>
      <c r="B68" s="34"/>
      <c r="C68" s="34"/>
      <c r="D68" s="34"/>
      <c r="E68" s="34"/>
      <c r="F68" s="34"/>
      <c r="G68" s="34"/>
      <c r="H68" s="34"/>
      <c r="I68" s="34"/>
      <c r="J68" s="34"/>
      <c r="K68" s="35"/>
      <c r="L68" s="20">
        <v>448</v>
      </c>
      <c r="M68" s="20">
        <v>14</v>
      </c>
      <c r="N68" s="20">
        <v>6.7350000000000003</v>
      </c>
      <c r="Q68" s="20">
        <v>3.06</v>
      </c>
      <c r="R68" s="20">
        <v>-2</v>
      </c>
      <c r="S68" s="20" t="s">
        <v>213</v>
      </c>
      <c r="T68" s="53">
        <v>4.41</v>
      </c>
      <c r="U68" s="54" t="s">
        <v>17</v>
      </c>
      <c r="V68" s="20" t="s">
        <v>243</v>
      </c>
    </row>
    <row r="69" spans="1:22">
      <c r="A69" s="36" t="s">
        <v>11</v>
      </c>
      <c r="B69" s="34"/>
      <c r="C69" s="34"/>
      <c r="D69" s="34"/>
      <c r="E69" s="34"/>
      <c r="F69" s="34"/>
      <c r="G69" s="34"/>
      <c r="H69" s="34"/>
      <c r="I69" s="34"/>
      <c r="J69" s="34"/>
      <c r="K69" s="35"/>
      <c r="T69" s="55">
        <v>15.348000000000001</v>
      </c>
      <c r="U69" s="20" t="s">
        <v>19</v>
      </c>
    </row>
    <row r="70" spans="1:22">
      <c r="A70" s="37" t="s">
        <v>12</v>
      </c>
      <c r="B70" s="34"/>
      <c r="C70" s="34"/>
      <c r="D70" s="34"/>
      <c r="E70" s="34"/>
      <c r="F70" s="34"/>
      <c r="G70" s="34"/>
      <c r="H70" s="34"/>
      <c r="I70" s="34"/>
      <c r="J70" s="34"/>
      <c r="K70" s="35"/>
    </row>
    <row r="71" spans="1:22">
      <c r="A71" s="38" t="s">
        <v>17</v>
      </c>
      <c r="B71" s="39">
        <v>500</v>
      </c>
      <c r="C71" s="40">
        <v>17</v>
      </c>
      <c r="D71" s="39">
        <v>370</v>
      </c>
      <c r="E71" s="40">
        <v>12.59</v>
      </c>
      <c r="F71" s="40">
        <v>4.41</v>
      </c>
      <c r="G71" s="40">
        <v>4.41</v>
      </c>
      <c r="H71" s="41">
        <v>4.1449999999999996</v>
      </c>
      <c r="I71" s="41">
        <v>4.7190000000000003</v>
      </c>
      <c r="J71" s="42" t="s">
        <v>18</v>
      </c>
      <c r="K71" s="24" t="s">
        <v>15</v>
      </c>
    </row>
    <row r="72" spans="1:22">
      <c r="A72" s="38" t="s">
        <v>19</v>
      </c>
      <c r="B72" s="39">
        <v>500</v>
      </c>
      <c r="C72" s="40">
        <v>148.5</v>
      </c>
      <c r="D72" s="39">
        <v>448</v>
      </c>
      <c r="E72" s="40">
        <v>133.15199999999999</v>
      </c>
      <c r="F72" s="40">
        <v>15.348000000000001</v>
      </c>
      <c r="G72" s="40">
        <v>15.348000000000001</v>
      </c>
      <c r="H72" s="41">
        <v>14.427</v>
      </c>
      <c r="I72" s="41">
        <v>16.422000000000001</v>
      </c>
      <c r="J72" s="42" t="s">
        <v>20</v>
      </c>
      <c r="K72" s="24" t="s">
        <v>15</v>
      </c>
    </row>
    <row r="73" spans="1:22">
      <c r="A73" s="43"/>
      <c r="B73" s="44">
        <v>1000</v>
      </c>
      <c r="C73" s="34"/>
      <c r="D73" s="44">
        <v>818</v>
      </c>
      <c r="E73" s="45">
        <v>145.74199999999999</v>
      </c>
      <c r="F73" s="45">
        <v>19.757999999999999</v>
      </c>
      <c r="G73" s="34"/>
      <c r="H73" s="34"/>
      <c r="I73" s="34"/>
      <c r="J73" s="34"/>
      <c r="K73" s="35"/>
    </row>
    <row r="74" spans="1:22">
      <c r="A74" s="43"/>
      <c r="B74" s="46">
        <v>1000</v>
      </c>
      <c r="C74" s="34"/>
      <c r="D74" s="46">
        <v>818</v>
      </c>
      <c r="E74" s="47">
        <v>145.74199999999999</v>
      </c>
      <c r="F74" s="47">
        <v>19.757999999999999</v>
      </c>
      <c r="G74" s="34"/>
      <c r="H74" s="34"/>
      <c r="I74" s="34"/>
      <c r="J74" s="34"/>
      <c r="K74" s="35"/>
    </row>
    <row r="75" spans="1:22" ht="15">
      <c r="A75" s="43"/>
      <c r="B75" s="48">
        <v>1000</v>
      </c>
      <c r="C75" s="34"/>
      <c r="D75" s="48">
        <v>818</v>
      </c>
      <c r="E75" s="49">
        <v>145.74199999999999</v>
      </c>
      <c r="F75" s="49">
        <v>19.757999999999999</v>
      </c>
      <c r="G75" s="34"/>
      <c r="H75" s="34"/>
      <c r="I75" s="34"/>
      <c r="J75" s="34"/>
      <c r="K75" s="35"/>
    </row>
    <row r="76" spans="1:22" ht="18">
      <c r="A76" s="43"/>
      <c r="B76" s="50">
        <v>1000</v>
      </c>
      <c r="C76" s="34"/>
      <c r="D76" s="50">
        <v>818</v>
      </c>
      <c r="E76" s="51">
        <v>145.74199999999999</v>
      </c>
      <c r="F76" s="51">
        <v>19.757999999999999</v>
      </c>
      <c r="G76" s="34"/>
      <c r="H76" s="34"/>
      <c r="I76" s="34"/>
      <c r="J76" s="34"/>
      <c r="K76" s="35"/>
    </row>
    <row r="77" spans="1:22" ht="18">
      <c r="A77" s="52">
        <v>43859</v>
      </c>
      <c r="B77" s="34"/>
      <c r="C77" s="34"/>
      <c r="D77" s="34"/>
      <c r="E77" s="34"/>
      <c r="F77" s="34"/>
      <c r="G77" s="34"/>
      <c r="H77" s="34"/>
      <c r="I77" s="34"/>
      <c r="J77" s="34"/>
      <c r="K77" s="35"/>
    </row>
    <row r="78" spans="1:22" ht="15">
      <c r="A78" s="33" t="s">
        <v>21</v>
      </c>
      <c r="B78" s="34"/>
      <c r="C78" s="34"/>
      <c r="D78" s="34"/>
      <c r="E78" s="34"/>
      <c r="F78" s="34"/>
      <c r="G78" s="34"/>
      <c r="H78" s="34"/>
      <c r="I78" s="34"/>
      <c r="J78" s="34"/>
      <c r="K78" s="35"/>
      <c r="L78" s="20">
        <v>451</v>
      </c>
      <c r="M78" s="20">
        <v>11</v>
      </c>
      <c r="N78" s="20">
        <v>6.99</v>
      </c>
      <c r="Q78" s="20">
        <v>2.5649999999999999</v>
      </c>
      <c r="R78" s="20">
        <v>1.3</v>
      </c>
      <c r="S78" s="20" t="s">
        <v>215</v>
      </c>
      <c r="T78" s="40">
        <v>20.535</v>
      </c>
      <c r="U78" s="20" t="s">
        <v>22</v>
      </c>
      <c r="V78" s="20" t="s">
        <v>243</v>
      </c>
    </row>
    <row r="79" spans="1:22">
      <c r="A79" s="36" t="s">
        <v>11</v>
      </c>
      <c r="B79" s="34"/>
      <c r="C79" s="34"/>
      <c r="D79" s="34"/>
      <c r="E79" s="34"/>
      <c r="F79" s="34"/>
      <c r="G79" s="34"/>
      <c r="H79" s="34"/>
      <c r="I79" s="34"/>
      <c r="J79" s="34"/>
      <c r="K79" s="35"/>
    </row>
    <row r="80" spans="1:22">
      <c r="A80" s="37" t="s">
        <v>12</v>
      </c>
      <c r="B80" s="34"/>
      <c r="C80" s="34"/>
      <c r="D80" s="34"/>
      <c r="E80" s="34"/>
      <c r="F80" s="34"/>
      <c r="G80" s="34"/>
      <c r="H80" s="34"/>
      <c r="I80" s="34"/>
      <c r="J80" s="34"/>
      <c r="K80" s="35"/>
    </row>
    <row r="81" spans="1:22">
      <c r="A81" s="38" t="s">
        <v>22</v>
      </c>
      <c r="B81" s="39">
        <v>500</v>
      </c>
      <c r="C81" s="40">
        <v>122.5</v>
      </c>
      <c r="D81" s="39">
        <v>416</v>
      </c>
      <c r="E81" s="40">
        <v>101.965</v>
      </c>
      <c r="F81" s="40">
        <v>20.535</v>
      </c>
      <c r="G81" s="40">
        <v>20.535</v>
      </c>
      <c r="H81" s="41">
        <v>35.32</v>
      </c>
      <c r="I81" s="41">
        <v>43.329000000000001</v>
      </c>
      <c r="J81" s="42" t="s">
        <v>23</v>
      </c>
      <c r="K81" s="24" t="s">
        <v>15</v>
      </c>
    </row>
    <row r="82" spans="1:22">
      <c r="A82" s="38" t="s">
        <v>24</v>
      </c>
      <c r="B82" s="39">
        <v>500</v>
      </c>
      <c r="C82" s="40">
        <v>36</v>
      </c>
      <c r="D82" s="39">
        <v>500</v>
      </c>
      <c r="E82" s="40">
        <v>36</v>
      </c>
      <c r="F82" s="40">
        <v>0</v>
      </c>
      <c r="G82" s="40">
        <v>0</v>
      </c>
      <c r="H82" s="41">
        <v>0</v>
      </c>
      <c r="I82" s="41">
        <v>0</v>
      </c>
      <c r="J82" s="42" t="s">
        <v>25</v>
      </c>
      <c r="K82" s="24" t="s">
        <v>15</v>
      </c>
    </row>
    <row r="83" spans="1:22">
      <c r="A83" s="43"/>
      <c r="B83" s="44">
        <v>1000</v>
      </c>
      <c r="C83" s="34"/>
      <c r="D83" s="44">
        <v>916</v>
      </c>
      <c r="E83" s="45">
        <v>137.965</v>
      </c>
      <c r="F83" s="45">
        <v>20.535</v>
      </c>
      <c r="G83" s="34"/>
      <c r="H83" s="34"/>
      <c r="I83" s="34"/>
      <c r="J83" s="34"/>
      <c r="K83" s="35"/>
    </row>
    <row r="84" spans="1:22">
      <c r="A84" s="43"/>
      <c r="B84" s="46">
        <v>1000</v>
      </c>
      <c r="C84" s="34"/>
      <c r="D84" s="46">
        <v>916</v>
      </c>
      <c r="E84" s="47">
        <v>137.965</v>
      </c>
      <c r="F84" s="47">
        <v>20.535</v>
      </c>
      <c r="G84" s="34"/>
      <c r="H84" s="34"/>
      <c r="I84" s="34"/>
      <c r="J84" s="34"/>
      <c r="K84" s="35"/>
    </row>
    <row r="85" spans="1:22" ht="15">
      <c r="A85" s="43"/>
      <c r="B85" s="48">
        <v>1000</v>
      </c>
      <c r="C85" s="34"/>
      <c r="D85" s="48">
        <v>916</v>
      </c>
      <c r="E85" s="49">
        <v>137.965</v>
      </c>
      <c r="F85" s="49">
        <v>20.535</v>
      </c>
      <c r="G85" s="34"/>
      <c r="H85" s="34"/>
      <c r="I85" s="34"/>
      <c r="J85" s="34"/>
      <c r="K85" s="35"/>
    </row>
    <row r="86" spans="1:22" ht="18">
      <c r="A86" s="43"/>
      <c r="B86" s="50">
        <v>1000</v>
      </c>
      <c r="C86" s="34"/>
      <c r="D86" s="50">
        <v>916</v>
      </c>
      <c r="E86" s="51">
        <v>137.965</v>
      </c>
      <c r="F86" s="51">
        <v>20.535</v>
      </c>
      <c r="G86" s="34"/>
      <c r="H86" s="34"/>
      <c r="I86" s="34"/>
      <c r="J86" s="34"/>
      <c r="K86" s="35"/>
    </row>
    <row r="87" spans="1:22" ht="18">
      <c r="A87" s="52">
        <v>43860</v>
      </c>
      <c r="B87" s="34"/>
      <c r="C87" s="34"/>
      <c r="D87" s="34"/>
      <c r="E87" s="34"/>
      <c r="F87" s="34"/>
      <c r="G87" s="34"/>
      <c r="H87" s="34"/>
      <c r="I87" s="34"/>
      <c r="J87" s="34"/>
      <c r="K87" s="35"/>
      <c r="T87" s="40"/>
    </row>
    <row r="88" spans="1:22" ht="15">
      <c r="A88" s="33" t="s">
        <v>26</v>
      </c>
      <c r="B88" s="34"/>
      <c r="C88" s="34"/>
      <c r="D88" s="34"/>
      <c r="E88" s="34"/>
      <c r="F88" s="34"/>
      <c r="G88" s="34"/>
      <c r="H88" s="34"/>
      <c r="I88" s="34"/>
      <c r="J88" s="34"/>
      <c r="K88" s="35"/>
      <c r="N88" s="20">
        <v>6.99</v>
      </c>
      <c r="O88" s="20">
        <v>0.995</v>
      </c>
      <c r="P88" s="20">
        <v>5.9649999999999999</v>
      </c>
      <c r="R88" s="20">
        <v>-0.3</v>
      </c>
      <c r="S88" s="20" t="s">
        <v>219</v>
      </c>
      <c r="T88" s="40">
        <v>0.97</v>
      </c>
      <c r="U88" s="20" t="s">
        <v>27</v>
      </c>
      <c r="V88" s="20" t="s">
        <v>243</v>
      </c>
    </row>
    <row r="89" spans="1:22">
      <c r="A89" s="36" t="s">
        <v>11</v>
      </c>
      <c r="B89" s="34"/>
      <c r="C89" s="34"/>
      <c r="D89" s="34"/>
      <c r="E89" s="34"/>
      <c r="F89" s="34"/>
      <c r="G89" s="34"/>
      <c r="H89" s="34"/>
      <c r="I89" s="34"/>
      <c r="J89" s="34"/>
      <c r="K89" s="35"/>
      <c r="T89" s="56">
        <v>0.25277777777777777</v>
      </c>
      <c r="U89" s="20" t="s">
        <v>29</v>
      </c>
    </row>
    <row r="90" spans="1:22">
      <c r="A90" s="37" t="s">
        <v>12</v>
      </c>
      <c r="B90" s="34"/>
      <c r="C90" s="34"/>
      <c r="D90" s="34"/>
      <c r="E90" s="34"/>
      <c r="F90" s="34"/>
      <c r="G90" s="34"/>
      <c r="H90" s="34"/>
      <c r="I90" s="34"/>
      <c r="J90" s="34"/>
      <c r="K90" s="35"/>
    </row>
    <row r="91" spans="1:22">
      <c r="A91" s="38" t="s">
        <v>27</v>
      </c>
      <c r="B91" s="39">
        <v>500</v>
      </c>
      <c r="C91" s="40">
        <v>60</v>
      </c>
      <c r="D91" s="39">
        <v>500</v>
      </c>
      <c r="E91" s="40">
        <v>59.03</v>
      </c>
      <c r="F91" s="40">
        <v>0.97</v>
      </c>
      <c r="G91" s="40">
        <v>0.97</v>
      </c>
      <c r="H91" s="41">
        <v>3.3079999999999998</v>
      </c>
      <c r="I91" s="41">
        <v>3.7730000000000001</v>
      </c>
      <c r="J91" s="42" t="s">
        <v>28</v>
      </c>
      <c r="K91" s="24" t="s">
        <v>15</v>
      </c>
    </row>
    <row r="92" spans="1:22">
      <c r="A92" s="38" t="s">
        <v>29</v>
      </c>
      <c r="B92" s="39">
        <v>500</v>
      </c>
      <c r="C92" s="40">
        <v>14</v>
      </c>
      <c r="D92" s="39">
        <v>460</v>
      </c>
      <c r="E92" s="40">
        <v>6.8550000000000004</v>
      </c>
      <c r="F92" s="40">
        <v>7.1449999999999996</v>
      </c>
      <c r="G92" s="40">
        <v>7.1449999999999996</v>
      </c>
      <c r="H92" s="41">
        <v>14.076000000000001</v>
      </c>
      <c r="I92" s="41">
        <v>16.004999999999999</v>
      </c>
      <c r="J92" s="42" t="s">
        <v>30</v>
      </c>
      <c r="K92" s="24" t="s">
        <v>15</v>
      </c>
    </row>
    <row r="93" spans="1:22">
      <c r="A93" s="38" t="s">
        <v>31</v>
      </c>
      <c r="B93" s="39">
        <v>500</v>
      </c>
      <c r="C93" s="40">
        <v>72</v>
      </c>
      <c r="D93" s="39">
        <v>496</v>
      </c>
      <c r="E93" s="40">
        <v>67.14</v>
      </c>
      <c r="F93" s="40">
        <v>4.8600000000000003</v>
      </c>
      <c r="G93" s="40">
        <v>4.8600000000000003</v>
      </c>
      <c r="H93" s="41">
        <v>3.4020000000000001</v>
      </c>
      <c r="I93" s="41">
        <v>3.8879999999999999</v>
      </c>
      <c r="J93" s="42" t="s">
        <v>32</v>
      </c>
      <c r="K93" s="24" t="s">
        <v>15</v>
      </c>
    </row>
    <row r="94" spans="1:22">
      <c r="A94" s="43"/>
      <c r="B94" s="44">
        <v>1500</v>
      </c>
      <c r="C94" s="34"/>
      <c r="D94" s="44">
        <v>1456</v>
      </c>
      <c r="E94" s="45">
        <v>133.02500000000001</v>
      </c>
      <c r="F94" s="45">
        <v>12.975</v>
      </c>
      <c r="G94" s="34"/>
      <c r="H94" s="34"/>
      <c r="I94" s="34"/>
      <c r="J94" s="34"/>
      <c r="K94" s="35"/>
    </row>
    <row r="95" spans="1:22">
      <c r="A95" s="43"/>
      <c r="B95" s="46">
        <v>1500</v>
      </c>
      <c r="C95" s="34"/>
      <c r="D95" s="46">
        <v>1456</v>
      </c>
      <c r="E95" s="47">
        <v>133.02500000000001</v>
      </c>
      <c r="F95" s="47">
        <v>12.975</v>
      </c>
      <c r="G95" s="34"/>
      <c r="H95" s="34"/>
      <c r="I95" s="34"/>
      <c r="J95" s="34"/>
      <c r="K95" s="35"/>
    </row>
    <row r="96" spans="1:22" ht="15">
      <c r="A96" s="43"/>
      <c r="B96" s="48">
        <v>1500</v>
      </c>
      <c r="C96" s="34"/>
      <c r="D96" s="48">
        <v>1456</v>
      </c>
      <c r="E96" s="49">
        <v>133.02500000000001</v>
      </c>
      <c r="F96" s="49">
        <v>12.975</v>
      </c>
      <c r="G96" s="34"/>
      <c r="H96" s="34"/>
      <c r="I96" s="34"/>
      <c r="J96" s="34"/>
      <c r="K96" s="35"/>
    </row>
    <row r="97" spans="1:22" ht="18">
      <c r="A97" s="43"/>
      <c r="B97" s="50">
        <v>1500</v>
      </c>
      <c r="C97" s="34"/>
      <c r="D97" s="50">
        <v>1456</v>
      </c>
      <c r="E97" s="51">
        <v>133.02500000000001</v>
      </c>
      <c r="F97" s="51">
        <v>12.975</v>
      </c>
      <c r="G97" s="34"/>
      <c r="H97" s="34"/>
      <c r="I97" s="34"/>
      <c r="J97" s="34"/>
      <c r="K97" s="35"/>
    </row>
    <row r="98" spans="1:22" ht="18">
      <c r="A98" s="52">
        <v>43861</v>
      </c>
      <c r="B98" s="34"/>
      <c r="C98" s="34"/>
      <c r="D98" s="34"/>
      <c r="E98" s="34"/>
      <c r="F98" s="34"/>
      <c r="G98" s="34"/>
      <c r="H98" s="34"/>
      <c r="I98" s="34"/>
      <c r="J98" s="34"/>
      <c r="K98" s="35"/>
    </row>
    <row r="99" spans="1:22" ht="15">
      <c r="A99" s="33" t="s">
        <v>33</v>
      </c>
      <c r="B99" s="34"/>
      <c r="C99" s="34"/>
      <c r="D99" s="34"/>
      <c r="E99" s="34"/>
      <c r="F99" s="34"/>
      <c r="G99" s="34"/>
      <c r="H99" s="34"/>
      <c r="I99" s="34"/>
      <c r="J99" s="34"/>
      <c r="K99" s="35"/>
      <c r="L99" s="20">
        <v>412</v>
      </c>
      <c r="M99" s="20">
        <v>16</v>
      </c>
      <c r="N99" s="20">
        <v>9.3000000000000007</v>
      </c>
      <c r="O99" s="20">
        <v>3.47</v>
      </c>
      <c r="P99" s="20">
        <v>24.998000000000001</v>
      </c>
      <c r="Q99" s="20">
        <v>2.0649999999999999</v>
      </c>
      <c r="R99" s="20">
        <v>-0.6</v>
      </c>
      <c r="S99" s="20" t="s">
        <v>218</v>
      </c>
      <c r="V99" s="20" t="s">
        <v>243</v>
      </c>
    </row>
    <row r="100" spans="1:22">
      <c r="A100" s="36" t="s">
        <v>11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5"/>
    </row>
    <row r="101" spans="1:22">
      <c r="A101" s="37" t="s">
        <v>12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5"/>
    </row>
    <row r="102" spans="1:22">
      <c r="A102" s="38" t="s">
        <v>34</v>
      </c>
      <c r="B102" s="39">
        <v>500</v>
      </c>
      <c r="C102" s="40">
        <v>28</v>
      </c>
      <c r="D102" s="39">
        <v>494</v>
      </c>
      <c r="E102" s="40">
        <v>27.71</v>
      </c>
      <c r="F102" s="40">
        <v>0.28999999999999998</v>
      </c>
      <c r="G102" s="40">
        <v>0.28999999999999998</v>
      </c>
      <c r="H102" s="41">
        <v>0.17699999999999999</v>
      </c>
      <c r="I102" s="41">
        <v>0.20300000000000001</v>
      </c>
      <c r="J102" s="42" t="s">
        <v>35</v>
      </c>
      <c r="K102" s="24" t="s">
        <v>15</v>
      </c>
    </row>
    <row r="103" spans="1:22">
      <c r="A103" s="38" t="s">
        <v>36</v>
      </c>
      <c r="B103" s="39">
        <v>500</v>
      </c>
      <c r="C103" s="40">
        <v>24.5</v>
      </c>
      <c r="D103" s="39">
        <v>337</v>
      </c>
      <c r="E103" s="40">
        <v>16.536999999999999</v>
      </c>
      <c r="F103" s="40">
        <v>7.9630000000000001</v>
      </c>
      <c r="G103" s="40">
        <v>7.9630000000000001</v>
      </c>
      <c r="H103" s="41">
        <v>25.561</v>
      </c>
      <c r="I103" s="41">
        <v>29.145</v>
      </c>
      <c r="J103" s="42" t="s">
        <v>37</v>
      </c>
      <c r="K103" s="24" t="s">
        <v>15</v>
      </c>
    </row>
    <row r="104" spans="1:22">
      <c r="A104" s="38" t="s">
        <v>38</v>
      </c>
      <c r="B104" s="39">
        <v>200</v>
      </c>
      <c r="C104" s="40">
        <v>54.2</v>
      </c>
      <c r="D104" s="39">
        <v>140</v>
      </c>
      <c r="E104" s="40">
        <v>38.200000000000003</v>
      </c>
      <c r="F104" s="40">
        <v>16</v>
      </c>
      <c r="G104" s="40">
        <v>16</v>
      </c>
      <c r="H104" s="41">
        <v>26.4</v>
      </c>
      <c r="I104" s="41">
        <v>30.08</v>
      </c>
      <c r="J104" s="42" t="s">
        <v>39</v>
      </c>
      <c r="K104" s="24" t="s">
        <v>15</v>
      </c>
    </row>
    <row r="105" spans="1:22">
      <c r="A105" s="43"/>
      <c r="B105" s="44">
        <v>1200</v>
      </c>
      <c r="C105" s="34"/>
      <c r="D105" s="44">
        <v>971</v>
      </c>
      <c r="E105" s="45">
        <v>82.447000000000003</v>
      </c>
      <c r="F105" s="45">
        <v>24.253</v>
      </c>
      <c r="G105" s="34"/>
      <c r="H105" s="34"/>
      <c r="I105" s="34"/>
      <c r="J105" s="34"/>
      <c r="K105" s="35"/>
    </row>
    <row r="106" spans="1:22">
      <c r="A106" s="43"/>
      <c r="B106" s="46">
        <v>1200</v>
      </c>
      <c r="C106" s="34"/>
      <c r="D106" s="46">
        <v>971</v>
      </c>
      <c r="E106" s="47">
        <v>82.447000000000003</v>
      </c>
      <c r="F106" s="47">
        <v>24.253</v>
      </c>
      <c r="G106" s="34"/>
      <c r="H106" s="34"/>
      <c r="I106" s="34"/>
      <c r="J106" s="34"/>
      <c r="K106" s="35"/>
    </row>
    <row r="107" spans="1:22" ht="15">
      <c r="A107" s="43"/>
      <c r="B107" s="48">
        <v>1200</v>
      </c>
      <c r="C107" s="34"/>
      <c r="D107" s="48">
        <v>971</v>
      </c>
      <c r="E107" s="49">
        <v>82.447000000000003</v>
      </c>
      <c r="F107" s="49">
        <v>24.253</v>
      </c>
      <c r="G107" s="34"/>
      <c r="H107" s="34"/>
      <c r="I107" s="34"/>
      <c r="J107" s="34"/>
      <c r="K107" s="35"/>
    </row>
    <row r="108" spans="1:22" ht="18">
      <c r="A108" s="43"/>
      <c r="B108" s="50">
        <v>1200</v>
      </c>
      <c r="C108" s="34"/>
      <c r="D108" s="50">
        <v>971</v>
      </c>
      <c r="E108" s="51">
        <v>82.447000000000003</v>
      </c>
      <c r="F108" s="51">
        <v>24.253</v>
      </c>
      <c r="G108" s="34"/>
      <c r="H108" s="34"/>
      <c r="I108" s="34"/>
      <c r="J108" s="34"/>
      <c r="K108" s="35"/>
    </row>
    <row r="109" spans="1:22" ht="18">
      <c r="A109" s="52">
        <v>43864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5"/>
    </row>
    <row r="110" spans="1:22" ht="15">
      <c r="A110" s="33" t="s">
        <v>40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5"/>
      <c r="N110" s="20">
        <v>5.9749999999999996</v>
      </c>
      <c r="O110" s="20">
        <v>2.4700000000000002</v>
      </c>
      <c r="P110" s="20">
        <v>10.055</v>
      </c>
      <c r="T110" s="20">
        <v>7.33</v>
      </c>
      <c r="U110" s="20" t="s">
        <v>240</v>
      </c>
      <c r="V110" s="20" t="s">
        <v>243</v>
      </c>
    </row>
    <row r="111" spans="1:22">
      <c r="A111" s="36" t="s">
        <v>41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5"/>
      <c r="T111" s="20">
        <v>0.29499999999999998</v>
      </c>
      <c r="U111" s="57" t="s">
        <v>46</v>
      </c>
    </row>
    <row r="112" spans="1:22">
      <c r="A112" s="37" t="s">
        <v>42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5"/>
    </row>
    <row r="113" spans="1:22">
      <c r="A113" s="38" t="s">
        <v>43</v>
      </c>
      <c r="B113" s="39">
        <v>500</v>
      </c>
      <c r="C113" s="40">
        <v>48</v>
      </c>
      <c r="D113" s="39">
        <v>428</v>
      </c>
      <c r="E113" s="40">
        <v>41.155000000000001</v>
      </c>
      <c r="F113" s="40">
        <v>6.8449999999999998</v>
      </c>
      <c r="G113" s="40">
        <v>6.8449999999999998</v>
      </c>
      <c r="H113" s="41">
        <v>12.183999999999999</v>
      </c>
      <c r="I113" s="41">
        <v>16.154</v>
      </c>
      <c r="J113" s="42" t="s">
        <v>44</v>
      </c>
      <c r="K113" s="24" t="s">
        <v>15</v>
      </c>
    </row>
    <row r="114" spans="1:22">
      <c r="A114" s="38" t="s">
        <v>45</v>
      </c>
      <c r="B114" s="39">
        <v>60</v>
      </c>
      <c r="C114" s="40">
        <v>7.56</v>
      </c>
      <c r="D114" s="39">
        <v>56</v>
      </c>
      <c r="E114" s="40">
        <v>7.056</v>
      </c>
      <c r="F114" s="40">
        <v>0.504</v>
      </c>
      <c r="G114" s="40">
        <v>0.504</v>
      </c>
      <c r="H114" s="41">
        <v>0.71599999999999997</v>
      </c>
      <c r="I114" s="41">
        <v>0.81100000000000005</v>
      </c>
      <c r="J114" s="42"/>
      <c r="K114" s="24" t="s">
        <v>15</v>
      </c>
    </row>
    <row r="115" spans="1:22">
      <c r="A115" s="38" t="s">
        <v>46</v>
      </c>
      <c r="B115" s="39">
        <v>500</v>
      </c>
      <c r="C115" s="40">
        <v>12</v>
      </c>
      <c r="D115" s="39">
        <v>404</v>
      </c>
      <c r="E115" s="40">
        <v>9.2750000000000004</v>
      </c>
      <c r="F115" s="40">
        <v>2.7250000000000001</v>
      </c>
      <c r="G115" s="40">
        <v>2.7250000000000001</v>
      </c>
      <c r="H115" s="41">
        <v>8.5839999999999996</v>
      </c>
      <c r="I115" s="41">
        <v>9.81</v>
      </c>
      <c r="J115" s="42" t="s">
        <v>47</v>
      </c>
      <c r="K115" s="24" t="s">
        <v>15</v>
      </c>
    </row>
    <row r="116" spans="1:22">
      <c r="A116" s="43"/>
      <c r="B116" s="44">
        <v>1060</v>
      </c>
      <c r="C116" s="34"/>
      <c r="D116" s="44">
        <v>888</v>
      </c>
      <c r="E116" s="45">
        <v>57.485999999999997</v>
      </c>
      <c r="F116" s="45">
        <v>10.074</v>
      </c>
      <c r="G116" s="34"/>
      <c r="H116" s="34"/>
      <c r="I116" s="34"/>
      <c r="J116" s="34"/>
      <c r="K116" s="35"/>
    </row>
    <row r="117" spans="1:22">
      <c r="A117" s="43"/>
      <c r="B117" s="46">
        <v>1060</v>
      </c>
      <c r="C117" s="34"/>
      <c r="D117" s="46">
        <v>888</v>
      </c>
      <c r="E117" s="47">
        <v>57.485999999999997</v>
      </c>
      <c r="F117" s="47">
        <v>10.074</v>
      </c>
      <c r="G117" s="34"/>
      <c r="H117" s="34"/>
      <c r="I117" s="34"/>
      <c r="J117" s="34"/>
      <c r="K117" s="35"/>
    </row>
    <row r="118" spans="1:22" ht="15">
      <c r="A118" s="43"/>
      <c r="B118" s="48">
        <v>1060</v>
      </c>
      <c r="C118" s="34"/>
      <c r="D118" s="48">
        <v>888</v>
      </c>
      <c r="E118" s="49">
        <v>57.485999999999997</v>
      </c>
      <c r="F118" s="49">
        <v>10.074</v>
      </c>
      <c r="G118" s="34"/>
      <c r="H118" s="34"/>
      <c r="I118" s="34"/>
      <c r="J118" s="34"/>
      <c r="K118" s="35"/>
    </row>
    <row r="119" spans="1:22" ht="18">
      <c r="A119" s="43"/>
      <c r="B119" s="50">
        <v>1060</v>
      </c>
      <c r="C119" s="34"/>
      <c r="D119" s="50">
        <v>888</v>
      </c>
      <c r="E119" s="51">
        <v>57.485999999999997</v>
      </c>
      <c r="F119" s="51">
        <v>10.074</v>
      </c>
      <c r="G119" s="34"/>
      <c r="H119" s="34"/>
      <c r="I119" s="34"/>
      <c r="J119" s="34"/>
      <c r="K119" s="35"/>
    </row>
    <row r="120" spans="1:22" ht="18">
      <c r="A120" s="52">
        <v>43865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5"/>
    </row>
    <row r="121" spans="1:22" ht="15">
      <c r="A121" s="33" t="s">
        <v>48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5"/>
      <c r="L121" s="20">
        <v>451</v>
      </c>
      <c r="M121" s="20">
        <v>16</v>
      </c>
      <c r="Q121" s="20">
        <v>1.35</v>
      </c>
      <c r="R121" s="20">
        <v>-4.5</v>
      </c>
      <c r="S121" s="20" t="s">
        <v>220</v>
      </c>
      <c r="T121" s="20">
        <v>3.75</v>
      </c>
      <c r="U121" s="20" t="s">
        <v>50</v>
      </c>
      <c r="V121" s="20" t="s">
        <v>243</v>
      </c>
    </row>
    <row r="122" spans="1:22">
      <c r="A122" s="36" t="s">
        <v>41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5"/>
      <c r="T122" s="20">
        <v>2.4</v>
      </c>
      <c r="U122" s="20" t="s">
        <v>52</v>
      </c>
    </row>
    <row r="123" spans="1:22">
      <c r="A123" s="37" t="s">
        <v>42</v>
      </c>
      <c r="B123" s="34"/>
      <c r="C123" s="34"/>
      <c r="D123" s="34"/>
      <c r="E123" s="34"/>
      <c r="F123" s="34"/>
      <c r="G123" s="34"/>
      <c r="H123" s="34"/>
      <c r="I123" s="34"/>
      <c r="J123" s="34"/>
      <c r="K123" s="35"/>
    </row>
    <row r="124" spans="1:22">
      <c r="A124" s="38" t="s">
        <v>49</v>
      </c>
      <c r="B124" s="39">
        <v>500</v>
      </c>
      <c r="C124" s="40">
        <v>24</v>
      </c>
      <c r="D124" s="39">
        <v>461</v>
      </c>
      <c r="E124" s="40">
        <v>22.175000000000001</v>
      </c>
      <c r="F124" s="40">
        <v>1.825</v>
      </c>
      <c r="G124" s="40">
        <v>1.825</v>
      </c>
      <c r="H124" s="41">
        <v>6.899</v>
      </c>
      <c r="I124" s="41">
        <v>7.8659999999999997</v>
      </c>
      <c r="J124" s="42"/>
      <c r="K124" s="24" t="s">
        <v>15</v>
      </c>
    </row>
    <row r="125" spans="1:22">
      <c r="A125" s="38" t="s">
        <v>50</v>
      </c>
      <c r="B125" s="39">
        <v>500</v>
      </c>
      <c r="C125" s="40">
        <v>48.5</v>
      </c>
      <c r="D125" s="39">
        <v>438</v>
      </c>
      <c r="E125" s="40">
        <v>42.515000000000001</v>
      </c>
      <c r="F125" s="40">
        <v>5.9850000000000003</v>
      </c>
      <c r="G125" s="40">
        <v>5.9850000000000003</v>
      </c>
      <c r="H125" s="41">
        <v>33.216999999999999</v>
      </c>
      <c r="I125" s="41">
        <v>37.884999999999998</v>
      </c>
      <c r="J125" s="42" t="s">
        <v>51</v>
      </c>
      <c r="K125" s="24" t="s">
        <v>15</v>
      </c>
    </row>
    <row r="126" spans="1:22">
      <c r="A126" s="38" t="s">
        <v>34</v>
      </c>
      <c r="B126" s="39">
        <v>500</v>
      </c>
      <c r="C126" s="40">
        <v>34</v>
      </c>
      <c r="D126" s="39">
        <v>448</v>
      </c>
      <c r="E126" s="40">
        <v>30.465</v>
      </c>
      <c r="F126" s="40">
        <v>3.5350000000000001</v>
      </c>
      <c r="G126" s="40">
        <v>3.5350000000000001</v>
      </c>
      <c r="H126" s="41">
        <v>2.1560000000000001</v>
      </c>
      <c r="I126" s="41">
        <v>2.4750000000000001</v>
      </c>
      <c r="J126" s="42"/>
      <c r="K126" s="24" t="s">
        <v>15</v>
      </c>
    </row>
    <row r="127" spans="1:22">
      <c r="A127" s="38" t="s">
        <v>52</v>
      </c>
      <c r="B127" s="39">
        <v>500</v>
      </c>
      <c r="C127" s="40">
        <v>6</v>
      </c>
      <c r="D127" s="39">
        <v>300</v>
      </c>
      <c r="E127" s="40">
        <v>3.6</v>
      </c>
      <c r="F127" s="40">
        <v>2.4</v>
      </c>
      <c r="G127" s="40">
        <v>2.4</v>
      </c>
      <c r="H127" s="41">
        <v>2.544</v>
      </c>
      <c r="I127" s="41">
        <v>2.88</v>
      </c>
      <c r="J127" s="42" t="s">
        <v>53</v>
      </c>
      <c r="K127" s="24" t="s">
        <v>15</v>
      </c>
    </row>
    <row r="128" spans="1:22">
      <c r="A128" s="38" t="s">
        <v>54</v>
      </c>
      <c r="B128" s="39">
        <v>500</v>
      </c>
      <c r="C128" s="40">
        <v>24.5</v>
      </c>
      <c r="D128" s="39">
        <v>345</v>
      </c>
      <c r="E128" s="40">
        <v>16.920000000000002</v>
      </c>
      <c r="F128" s="40">
        <v>7.58</v>
      </c>
      <c r="G128" s="40">
        <v>7.58</v>
      </c>
      <c r="H128" s="41">
        <v>10.991</v>
      </c>
      <c r="I128" s="41">
        <v>12.507</v>
      </c>
      <c r="J128" s="42" t="s">
        <v>55</v>
      </c>
      <c r="K128" s="24" t="s">
        <v>15</v>
      </c>
    </row>
    <row r="129" spans="1:22">
      <c r="A129" s="43"/>
      <c r="B129" s="44">
        <v>2500</v>
      </c>
      <c r="C129" s="34"/>
      <c r="D129" s="44">
        <v>1992</v>
      </c>
      <c r="E129" s="45">
        <v>115.675</v>
      </c>
      <c r="F129" s="45">
        <v>21.324999999999999</v>
      </c>
      <c r="G129" s="34"/>
      <c r="H129" s="34"/>
      <c r="I129" s="34"/>
      <c r="J129" s="34"/>
      <c r="K129" s="35"/>
    </row>
    <row r="130" spans="1:22">
      <c r="A130" s="43"/>
      <c r="B130" s="46">
        <v>2500</v>
      </c>
      <c r="C130" s="34"/>
      <c r="D130" s="46">
        <v>1992</v>
      </c>
      <c r="E130" s="47">
        <v>115.675</v>
      </c>
      <c r="F130" s="47">
        <v>21.324999999999999</v>
      </c>
      <c r="G130" s="34"/>
      <c r="H130" s="34"/>
      <c r="I130" s="34"/>
      <c r="J130" s="34"/>
      <c r="K130" s="35"/>
    </row>
    <row r="131" spans="1:22" ht="15">
      <c r="A131" s="43"/>
      <c r="B131" s="48">
        <v>2500</v>
      </c>
      <c r="C131" s="34"/>
      <c r="D131" s="48">
        <v>1992</v>
      </c>
      <c r="E131" s="49">
        <v>115.675</v>
      </c>
      <c r="F131" s="49">
        <v>21.324999999999999</v>
      </c>
      <c r="G131" s="34"/>
      <c r="H131" s="34"/>
      <c r="I131" s="34"/>
      <c r="J131" s="34"/>
      <c r="K131" s="35"/>
    </row>
    <row r="132" spans="1:22" ht="18">
      <c r="A132" s="43"/>
      <c r="B132" s="50">
        <v>2500</v>
      </c>
      <c r="C132" s="34"/>
      <c r="D132" s="50">
        <v>1992</v>
      </c>
      <c r="E132" s="51">
        <v>115.675</v>
      </c>
      <c r="F132" s="51">
        <v>21.324999999999999</v>
      </c>
      <c r="G132" s="34"/>
      <c r="H132" s="34"/>
      <c r="I132" s="34"/>
      <c r="J132" s="34"/>
      <c r="K132" s="35"/>
    </row>
    <row r="133" spans="1:22" ht="18">
      <c r="A133" s="52">
        <v>43866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5"/>
    </row>
    <row r="134" spans="1:22" ht="15">
      <c r="A134" s="33" t="s">
        <v>56</v>
      </c>
      <c r="B134" s="34"/>
      <c r="C134" s="34"/>
      <c r="D134" s="34"/>
      <c r="E134" s="34"/>
      <c r="F134" s="34"/>
      <c r="G134" s="34"/>
      <c r="H134" s="34"/>
      <c r="I134" s="34"/>
      <c r="J134" s="34"/>
      <c r="K134" s="35"/>
      <c r="L134" s="20">
        <v>433</v>
      </c>
      <c r="M134" s="20">
        <v>7</v>
      </c>
      <c r="N134" s="20">
        <v>10.035</v>
      </c>
      <c r="O134" s="15">
        <v>1.095</v>
      </c>
      <c r="P134" s="15">
        <v>28.315000000000001</v>
      </c>
      <c r="Q134" s="15">
        <v>2.1349999999999998</v>
      </c>
      <c r="R134" s="20">
        <v>-5.8</v>
      </c>
      <c r="S134" s="20" t="s">
        <v>221</v>
      </c>
      <c r="T134" s="20">
        <v>2.1349999999999998</v>
      </c>
      <c r="U134" s="20" t="s">
        <v>61</v>
      </c>
      <c r="V134" s="20" t="s">
        <v>243</v>
      </c>
    </row>
    <row r="135" spans="1:22">
      <c r="A135" s="36" t="s">
        <v>41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5"/>
    </row>
    <row r="136" spans="1:22">
      <c r="A136" s="37" t="s">
        <v>42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5"/>
    </row>
    <row r="137" spans="1:22">
      <c r="A137" s="38" t="s">
        <v>57</v>
      </c>
      <c r="B137" s="39">
        <v>500</v>
      </c>
      <c r="C137" s="40">
        <v>63</v>
      </c>
      <c r="D137" s="39">
        <v>386</v>
      </c>
      <c r="E137" s="40">
        <v>48.73</v>
      </c>
      <c r="F137" s="40">
        <v>14.27</v>
      </c>
      <c r="G137" s="40">
        <v>14.27</v>
      </c>
      <c r="H137" s="41">
        <v>11.273</v>
      </c>
      <c r="I137" s="41">
        <v>12.7</v>
      </c>
      <c r="J137" s="42" t="s">
        <v>58</v>
      </c>
      <c r="K137" s="24" t="s">
        <v>15</v>
      </c>
    </row>
    <row r="138" spans="1:22">
      <c r="A138" s="38" t="s">
        <v>59</v>
      </c>
      <c r="B138" s="39">
        <v>450</v>
      </c>
      <c r="C138" s="40">
        <v>112.5</v>
      </c>
      <c r="D138" s="39">
        <v>402</v>
      </c>
      <c r="E138" s="40">
        <v>100.59</v>
      </c>
      <c r="F138" s="40">
        <v>11.91</v>
      </c>
      <c r="G138" s="40">
        <v>11.91</v>
      </c>
      <c r="H138" s="41">
        <v>5.36</v>
      </c>
      <c r="I138" s="41">
        <v>6.0739999999999998</v>
      </c>
      <c r="J138" s="42" t="s">
        <v>60</v>
      </c>
      <c r="K138" s="24" t="s">
        <v>15</v>
      </c>
    </row>
    <row r="139" spans="1:22">
      <c r="A139" s="38" t="s">
        <v>61</v>
      </c>
      <c r="B139" s="39">
        <v>500</v>
      </c>
      <c r="C139" s="40">
        <v>10</v>
      </c>
      <c r="D139" s="39">
        <v>393</v>
      </c>
      <c r="E139" s="40">
        <v>7.8650000000000002</v>
      </c>
      <c r="F139" s="40">
        <v>2.1349999999999998</v>
      </c>
      <c r="G139" s="40">
        <v>2.1349999999999998</v>
      </c>
      <c r="H139" s="41">
        <v>5.9569999999999999</v>
      </c>
      <c r="I139" s="41">
        <v>6.7889999999999997</v>
      </c>
      <c r="J139" s="42" t="s">
        <v>62</v>
      </c>
      <c r="K139" s="24" t="s">
        <v>15</v>
      </c>
    </row>
    <row r="140" spans="1:22">
      <c r="A140" s="43"/>
      <c r="B140" s="44">
        <v>1450</v>
      </c>
      <c r="C140" s="34"/>
      <c r="D140" s="44">
        <v>1181</v>
      </c>
      <c r="E140" s="45">
        <v>157.185</v>
      </c>
      <c r="F140" s="45">
        <v>28.315000000000001</v>
      </c>
      <c r="G140" s="34"/>
      <c r="H140" s="34"/>
      <c r="I140" s="34"/>
      <c r="J140" s="34"/>
      <c r="K140" s="35"/>
    </row>
    <row r="141" spans="1:22">
      <c r="A141" s="43"/>
      <c r="B141" s="46">
        <v>1450</v>
      </c>
      <c r="C141" s="34"/>
      <c r="D141" s="46">
        <v>1181</v>
      </c>
      <c r="E141" s="47">
        <v>157.185</v>
      </c>
      <c r="F141" s="47">
        <v>28.315000000000001</v>
      </c>
      <c r="G141" s="34"/>
      <c r="H141" s="34"/>
      <c r="I141" s="34"/>
      <c r="J141" s="34"/>
      <c r="K141" s="35"/>
    </row>
    <row r="142" spans="1:22" ht="15">
      <c r="A142" s="43"/>
      <c r="B142" s="48">
        <v>1450</v>
      </c>
      <c r="C142" s="34"/>
      <c r="D142" s="48">
        <v>1181</v>
      </c>
      <c r="E142" s="49">
        <v>157.185</v>
      </c>
      <c r="F142" s="49">
        <v>28.315000000000001</v>
      </c>
      <c r="G142" s="34"/>
      <c r="H142" s="34"/>
      <c r="I142" s="34"/>
      <c r="J142" s="34"/>
      <c r="K142" s="35"/>
    </row>
    <row r="143" spans="1:22" ht="18">
      <c r="A143" s="43"/>
      <c r="B143" s="50">
        <v>1450</v>
      </c>
      <c r="C143" s="34"/>
      <c r="D143" s="50">
        <v>1181</v>
      </c>
      <c r="E143" s="51">
        <v>157.185</v>
      </c>
      <c r="F143" s="51">
        <v>28.315000000000001</v>
      </c>
      <c r="G143" s="34"/>
      <c r="H143" s="34"/>
      <c r="I143" s="34"/>
      <c r="J143" s="34"/>
      <c r="K143" s="35"/>
    </row>
    <row r="144" spans="1:22" ht="18">
      <c r="A144" s="52">
        <v>43867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5"/>
    </row>
    <row r="145" spans="1:22" ht="15">
      <c r="A145" s="33" t="s">
        <v>63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5"/>
      <c r="L145" s="20">
        <v>450</v>
      </c>
      <c r="M145" s="20">
        <v>10</v>
      </c>
      <c r="N145" s="20">
        <v>8.6750000000000007</v>
      </c>
      <c r="O145" s="15">
        <v>3.0950000000000002</v>
      </c>
      <c r="P145" s="15">
        <v>14.535</v>
      </c>
      <c r="Q145" s="15">
        <v>1.371</v>
      </c>
      <c r="R145" s="20">
        <v>-0.4</v>
      </c>
      <c r="S145" s="20" t="s">
        <v>220</v>
      </c>
      <c r="T145" s="20">
        <v>2.73</v>
      </c>
      <c r="U145" s="20" t="s">
        <v>64</v>
      </c>
      <c r="V145" s="20" t="s">
        <v>243</v>
      </c>
    </row>
    <row r="146" spans="1:22">
      <c r="A146" s="36" t="s">
        <v>41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5"/>
      <c r="T146" s="20">
        <v>4.67</v>
      </c>
      <c r="U146" s="20" t="s">
        <v>67</v>
      </c>
    </row>
    <row r="147" spans="1:22">
      <c r="A147" s="37" t="s">
        <v>42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5"/>
      <c r="T147" s="40">
        <v>4.335</v>
      </c>
      <c r="U147" s="20" t="s">
        <v>69</v>
      </c>
    </row>
    <row r="148" spans="1:22">
      <c r="A148" s="38" t="s">
        <v>64</v>
      </c>
      <c r="B148" s="39">
        <v>500</v>
      </c>
      <c r="C148" s="40">
        <v>27</v>
      </c>
      <c r="D148" s="39">
        <v>449</v>
      </c>
      <c r="E148" s="40">
        <v>24.27</v>
      </c>
      <c r="F148" s="40">
        <v>2.73</v>
      </c>
      <c r="G148" s="40">
        <v>2.73</v>
      </c>
      <c r="H148" s="41">
        <v>7.1529999999999996</v>
      </c>
      <c r="I148" s="41">
        <v>8.1630000000000003</v>
      </c>
      <c r="J148" s="42" t="s">
        <v>65</v>
      </c>
      <c r="K148" s="24" t="s">
        <v>15</v>
      </c>
    </row>
    <row r="149" spans="1:22">
      <c r="A149" s="38" t="s">
        <v>31</v>
      </c>
      <c r="B149" s="39">
        <v>500</v>
      </c>
      <c r="C149" s="40">
        <v>59</v>
      </c>
      <c r="D149" s="39">
        <v>481</v>
      </c>
      <c r="E149" s="40">
        <v>56.814999999999998</v>
      </c>
      <c r="F149" s="40">
        <v>2.1850000000000001</v>
      </c>
      <c r="G149" s="40">
        <v>2.1850000000000001</v>
      </c>
      <c r="H149" s="41">
        <v>1.726</v>
      </c>
      <c r="I149" s="41">
        <v>1.988</v>
      </c>
      <c r="J149" s="42" t="s">
        <v>66</v>
      </c>
      <c r="K149" s="24" t="s">
        <v>15</v>
      </c>
    </row>
    <row r="150" spans="1:22">
      <c r="A150" s="38" t="s">
        <v>67</v>
      </c>
      <c r="B150" s="39">
        <v>500</v>
      </c>
      <c r="C150" s="40">
        <v>50</v>
      </c>
      <c r="D150" s="39">
        <v>453</v>
      </c>
      <c r="E150" s="40">
        <v>45.33</v>
      </c>
      <c r="F150" s="40">
        <v>4.67</v>
      </c>
      <c r="G150" s="40">
        <v>4.67</v>
      </c>
      <c r="H150" s="41">
        <v>10.975</v>
      </c>
      <c r="I150" s="41">
        <v>12.516</v>
      </c>
      <c r="J150" s="42" t="s">
        <v>68</v>
      </c>
      <c r="K150" s="24" t="s">
        <v>15</v>
      </c>
    </row>
    <row r="151" spans="1:22">
      <c r="A151" s="38" t="s">
        <v>69</v>
      </c>
      <c r="B151" s="39">
        <v>500</v>
      </c>
      <c r="C151" s="40">
        <v>12.5</v>
      </c>
      <c r="D151" s="39">
        <v>326</v>
      </c>
      <c r="E151" s="40">
        <v>8.1649999999999991</v>
      </c>
      <c r="F151" s="40">
        <v>4.335</v>
      </c>
      <c r="G151" s="40">
        <v>4.335</v>
      </c>
      <c r="H151" s="41">
        <v>9.0169999999999995</v>
      </c>
      <c r="I151" s="41">
        <v>10.273999999999999</v>
      </c>
      <c r="J151" s="42" t="s">
        <v>70</v>
      </c>
      <c r="K151" s="24" t="s">
        <v>15</v>
      </c>
    </row>
    <row r="152" spans="1:22">
      <c r="A152" s="43"/>
      <c r="B152" s="44">
        <v>2000</v>
      </c>
      <c r="C152" s="34"/>
      <c r="D152" s="44">
        <v>1709</v>
      </c>
      <c r="E152" s="45">
        <v>134.58000000000001</v>
      </c>
      <c r="F152" s="45">
        <v>13.92</v>
      </c>
      <c r="G152" s="34"/>
      <c r="H152" s="34"/>
      <c r="I152" s="34"/>
      <c r="J152" s="34"/>
      <c r="K152" s="35"/>
    </row>
    <row r="153" spans="1:22">
      <c r="A153" s="43"/>
      <c r="B153" s="46">
        <v>2000</v>
      </c>
      <c r="C153" s="34"/>
      <c r="D153" s="46">
        <v>1709</v>
      </c>
      <c r="E153" s="47">
        <v>134.58000000000001</v>
      </c>
      <c r="F153" s="47">
        <v>13.92</v>
      </c>
      <c r="G153" s="34"/>
      <c r="H153" s="34"/>
      <c r="I153" s="34"/>
      <c r="J153" s="34"/>
      <c r="K153" s="35"/>
    </row>
    <row r="154" spans="1:22" ht="15">
      <c r="A154" s="43"/>
      <c r="B154" s="48">
        <v>2000</v>
      </c>
      <c r="C154" s="34"/>
      <c r="D154" s="48">
        <v>1709</v>
      </c>
      <c r="E154" s="49">
        <v>134.58000000000001</v>
      </c>
      <c r="F154" s="49">
        <v>13.92</v>
      </c>
      <c r="G154" s="34"/>
      <c r="H154" s="34"/>
      <c r="I154" s="34"/>
      <c r="J154" s="34"/>
      <c r="K154" s="35"/>
    </row>
    <row r="155" spans="1:22" ht="18">
      <c r="A155" s="43"/>
      <c r="B155" s="50">
        <v>2000</v>
      </c>
      <c r="C155" s="34"/>
      <c r="D155" s="50">
        <v>1709</v>
      </c>
      <c r="E155" s="51">
        <v>134.58000000000001</v>
      </c>
      <c r="F155" s="51">
        <v>13.92</v>
      </c>
      <c r="G155" s="34"/>
      <c r="H155" s="34"/>
      <c r="I155" s="34"/>
      <c r="J155" s="34"/>
      <c r="K155" s="35"/>
    </row>
    <row r="156" spans="1:22" ht="18">
      <c r="A156" s="52">
        <v>43868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5"/>
    </row>
    <row r="157" spans="1:22" ht="15">
      <c r="A157" s="33" t="s">
        <v>71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5"/>
      <c r="L157" s="20">
        <v>420</v>
      </c>
      <c r="M157" s="20">
        <v>11</v>
      </c>
      <c r="N157" s="20">
        <v>13.762</v>
      </c>
      <c r="O157" s="15">
        <v>0.71</v>
      </c>
      <c r="P157" s="15">
        <v>26.344999999999999</v>
      </c>
      <c r="Q157" s="15">
        <v>2.1859999999999999</v>
      </c>
      <c r="R157" s="20">
        <v>-4.9000000000000004</v>
      </c>
      <c r="S157" s="20" t="s">
        <v>222</v>
      </c>
      <c r="T157" s="40">
        <v>0.29499999999999998</v>
      </c>
      <c r="U157" s="20" t="s">
        <v>72</v>
      </c>
      <c r="V157" s="20" t="s">
        <v>243</v>
      </c>
    </row>
    <row r="158" spans="1:22">
      <c r="A158" s="36" t="s">
        <v>41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5"/>
    </row>
    <row r="159" spans="1:22">
      <c r="A159" s="37" t="s">
        <v>42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5"/>
    </row>
    <row r="160" spans="1:22">
      <c r="A160" s="38" t="s">
        <v>72</v>
      </c>
      <c r="B160" s="39">
        <v>500</v>
      </c>
      <c r="C160" s="40">
        <v>4.5</v>
      </c>
      <c r="D160" s="39">
        <v>467</v>
      </c>
      <c r="E160" s="40">
        <v>4.2050000000000001</v>
      </c>
      <c r="F160" s="40">
        <v>0.29499999999999998</v>
      </c>
      <c r="G160" s="40">
        <v>0.29499999999999998</v>
      </c>
      <c r="H160" s="41">
        <v>0.41299999999999998</v>
      </c>
      <c r="I160" s="41">
        <v>0.47199999999999998</v>
      </c>
      <c r="J160" s="42" t="s">
        <v>73</v>
      </c>
      <c r="K160" s="24" t="s">
        <v>15</v>
      </c>
    </row>
    <row r="161" spans="1:22">
      <c r="A161" s="38" t="s">
        <v>74</v>
      </c>
      <c r="B161" s="39">
        <v>500</v>
      </c>
      <c r="C161" s="40">
        <v>85</v>
      </c>
      <c r="D161" s="39">
        <v>346</v>
      </c>
      <c r="E161" s="40">
        <v>58.95</v>
      </c>
      <c r="F161" s="40">
        <v>26.05</v>
      </c>
      <c r="G161" s="40">
        <v>26.05</v>
      </c>
      <c r="H161" s="41">
        <v>60.697000000000003</v>
      </c>
      <c r="I161" s="41">
        <v>69.293000000000006</v>
      </c>
      <c r="J161" s="42" t="s">
        <v>75</v>
      </c>
      <c r="K161" s="24" t="s">
        <v>15</v>
      </c>
    </row>
    <row r="162" spans="1:22">
      <c r="A162" s="38" t="s">
        <v>76</v>
      </c>
      <c r="B162" s="39">
        <v>500</v>
      </c>
      <c r="C162" s="40">
        <v>3</v>
      </c>
      <c r="D162" s="39">
        <v>500</v>
      </c>
      <c r="E162" s="40">
        <v>3</v>
      </c>
      <c r="F162" s="40">
        <v>0</v>
      </c>
      <c r="G162" s="40">
        <v>0</v>
      </c>
      <c r="H162" s="41">
        <v>0</v>
      </c>
      <c r="I162" s="41">
        <v>0</v>
      </c>
      <c r="J162" s="42" t="s">
        <v>77</v>
      </c>
      <c r="K162" s="24" t="s">
        <v>15</v>
      </c>
    </row>
    <row r="163" spans="1:22">
      <c r="A163" s="43"/>
      <c r="B163" s="44">
        <v>1500</v>
      </c>
      <c r="C163" s="34"/>
      <c r="D163" s="44">
        <v>1313</v>
      </c>
      <c r="E163" s="45">
        <v>66.155000000000001</v>
      </c>
      <c r="F163" s="45">
        <v>26.344999999999999</v>
      </c>
      <c r="G163" s="34"/>
      <c r="H163" s="34"/>
      <c r="I163" s="34"/>
      <c r="J163" s="34"/>
      <c r="K163" s="35"/>
    </row>
    <row r="164" spans="1:22">
      <c r="A164" s="43"/>
      <c r="B164" s="46">
        <v>1500</v>
      </c>
      <c r="C164" s="34"/>
      <c r="D164" s="46">
        <v>1313</v>
      </c>
      <c r="E164" s="47">
        <v>66.155000000000001</v>
      </c>
      <c r="F164" s="47">
        <v>26.344999999999999</v>
      </c>
      <c r="G164" s="34"/>
      <c r="H164" s="34"/>
      <c r="I164" s="34"/>
      <c r="J164" s="34"/>
      <c r="K164" s="35"/>
    </row>
    <row r="165" spans="1:22" ht="15">
      <c r="A165" s="43"/>
      <c r="B165" s="48">
        <v>1500</v>
      </c>
      <c r="C165" s="34"/>
      <c r="D165" s="48">
        <v>1313</v>
      </c>
      <c r="E165" s="49">
        <v>66.155000000000001</v>
      </c>
      <c r="F165" s="49">
        <v>26.344999999999999</v>
      </c>
      <c r="G165" s="34"/>
      <c r="H165" s="34"/>
      <c r="I165" s="34"/>
      <c r="J165" s="34"/>
      <c r="K165" s="35"/>
    </row>
    <row r="166" spans="1:22" ht="18">
      <c r="A166" s="43"/>
      <c r="B166" s="50">
        <v>1500</v>
      </c>
      <c r="C166" s="34"/>
      <c r="D166" s="50">
        <v>1313</v>
      </c>
      <c r="E166" s="51">
        <v>66.155000000000001</v>
      </c>
      <c r="F166" s="51">
        <v>26.344999999999999</v>
      </c>
      <c r="G166" s="34"/>
      <c r="H166" s="34"/>
      <c r="I166" s="34"/>
      <c r="J166" s="34"/>
      <c r="K166" s="35"/>
    </row>
    <row r="167" spans="1:22" ht="18">
      <c r="A167" s="52">
        <v>43871</v>
      </c>
      <c r="B167" s="34"/>
      <c r="C167" s="34"/>
      <c r="D167" s="34"/>
      <c r="E167" s="34"/>
      <c r="F167" s="34"/>
      <c r="G167" s="34"/>
      <c r="H167" s="34"/>
      <c r="I167" s="34"/>
      <c r="J167" s="34"/>
      <c r="K167" s="35"/>
    </row>
    <row r="168" spans="1:22" ht="15">
      <c r="A168" s="33" t="s">
        <v>78</v>
      </c>
      <c r="B168" s="34"/>
      <c r="C168" s="34"/>
      <c r="D168" s="34"/>
      <c r="E168" s="34"/>
      <c r="F168" s="34"/>
      <c r="G168" s="34"/>
      <c r="H168" s="34"/>
      <c r="I168" s="34"/>
      <c r="J168" s="34"/>
      <c r="K168" s="35"/>
      <c r="L168" s="20">
        <v>440</v>
      </c>
      <c r="M168" s="20">
        <v>18</v>
      </c>
      <c r="N168" s="20">
        <v>11.23</v>
      </c>
      <c r="O168" s="15">
        <v>2.6749999999999998</v>
      </c>
      <c r="P168" s="15">
        <v>18.605</v>
      </c>
      <c r="Q168" s="15">
        <v>2.21</v>
      </c>
      <c r="R168" s="20">
        <v>4.4000000000000004</v>
      </c>
      <c r="S168" s="20" t="s">
        <v>223</v>
      </c>
      <c r="T168" s="20">
        <v>2.37</v>
      </c>
      <c r="U168" s="20" t="s">
        <v>240</v>
      </c>
      <c r="V168" s="20" t="s">
        <v>243</v>
      </c>
    </row>
    <row r="169" spans="1:22">
      <c r="A169" s="36" t="s">
        <v>79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5"/>
    </row>
    <row r="170" spans="1:22">
      <c r="A170" s="37" t="s">
        <v>42</v>
      </c>
      <c r="B170" s="34"/>
      <c r="C170" s="34"/>
      <c r="D170" s="34"/>
      <c r="E170" s="34"/>
      <c r="F170" s="34"/>
      <c r="G170" s="34"/>
      <c r="H170" s="34"/>
      <c r="I170" s="34"/>
      <c r="J170" s="34"/>
      <c r="K170" s="35"/>
    </row>
    <row r="171" spans="1:22">
      <c r="A171" s="38" t="s">
        <v>80</v>
      </c>
      <c r="B171" s="39">
        <v>500</v>
      </c>
      <c r="C171" s="40">
        <v>70</v>
      </c>
      <c r="D171" s="39">
        <v>419</v>
      </c>
      <c r="E171" s="40">
        <v>58.734999999999999</v>
      </c>
      <c r="F171" s="40">
        <v>11.265000000000001</v>
      </c>
      <c r="G171" s="40">
        <v>11.265000000000001</v>
      </c>
      <c r="H171" s="41">
        <v>30.077999999999999</v>
      </c>
      <c r="I171" s="41">
        <v>34.246000000000002</v>
      </c>
      <c r="J171" s="42" t="s">
        <v>81</v>
      </c>
      <c r="K171" s="24" t="s">
        <v>15</v>
      </c>
    </row>
    <row r="172" spans="1:22">
      <c r="A172" s="38" t="s">
        <v>82</v>
      </c>
      <c r="B172" s="39">
        <v>500</v>
      </c>
      <c r="C172" s="40">
        <v>18.5</v>
      </c>
      <c r="D172" s="39">
        <v>435</v>
      </c>
      <c r="E172" s="40">
        <v>16.13</v>
      </c>
      <c r="F172" s="40">
        <v>2.37</v>
      </c>
      <c r="G172" s="40">
        <v>2.37</v>
      </c>
      <c r="H172" s="41">
        <v>4.0049999999999999</v>
      </c>
      <c r="I172" s="41">
        <v>4.5739999999999998</v>
      </c>
      <c r="J172" s="42"/>
      <c r="K172" s="24" t="s">
        <v>15</v>
      </c>
    </row>
    <row r="173" spans="1:22">
      <c r="A173" s="38" t="s">
        <v>83</v>
      </c>
      <c r="B173" s="39">
        <v>500</v>
      </c>
      <c r="C173" s="40">
        <v>19</v>
      </c>
      <c r="D173" s="39">
        <v>369</v>
      </c>
      <c r="E173" s="40">
        <v>14.03</v>
      </c>
      <c r="F173" s="40">
        <v>4.97</v>
      </c>
      <c r="G173" s="40">
        <v>4.97</v>
      </c>
      <c r="H173" s="41">
        <v>0.69599999999999995</v>
      </c>
      <c r="I173" s="41">
        <v>0.79500000000000004</v>
      </c>
      <c r="J173" s="42" t="s">
        <v>84</v>
      </c>
      <c r="K173" s="24" t="s">
        <v>15</v>
      </c>
    </row>
    <row r="174" spans="1:22">
      <c r="A174" s="43"/>
      <c r="B174" s="44">
        <v>1500</v>
      </c>
      <c r="C174" s="34"/>
      <c r="D174" s="44">
        <v>1223</v>
      </c>
      <c r="E174" s="45">
        <v>88.894999999999996</v>
      </c>
      <c r="F174" s="45">
        <v>18.605</v>
      </c>
      <c r="G174" s="34"/>
      <c r="H174" s="34"/>
      <c r="I174" s="34"/>
      <c r="J174" s="34"/>
      <c r="K174" s="35"/>
    </row>
    <row r="175" spans="1:22">
      <c r="A175" s="43"/>
      <c r="B175" s="46">
        <v>1500</v>
      </c>
      <c r="C175" s="34"/>
      <c r="D175" s="46">
        <v>1223</v>
      </c>
      <c r="E175" s="47">
        <v>88.894999999999996</v>
      </c>
      <c r="F175" s="47">
        <v>18.605</v>
      </c>
      <c r="G175" s="34"/>
      <c r="H175" s="34"/>
      <c r="I175" s="34"/>
      <c r="J175" s="34"/>
      <c r="K175" s="35"/>
    </row>
    <row r="176" spans="1:22" ht="15">
      <c r="A176" s="43"/>
      <c r="B176" s="48">
        <v>1500</v>
      </c>
      <c r="C176" s="34"/>
      <c r="D176" s="48">
        <v>1223</v>
      </c>
      <c r="E176" s="49">
        <v>88.894999999999996</v>
      </c>
      <c r="F176" s="49">
        <v>18.605</v>
      </c>
      <c r="G176" s="34"/>
      <c r="H176" s="34"/>
      <c r="I176" s="34"/>
      <c r="J176" s="34"/>
      <c r="K176" s="35"/>
    </row>
    <row r="177" spans="1:22" ht="18">
      <c r="A177" s="43"/>
      <c r="B177" s="50">
        <v>1500</v>
      </c>
      <c r="C177" s="34"/>
      <c r="D177" s="50">
        <v>1223</v>
      </c>
      <c r="E177" s="51">
        <v>88.894999999999996</v>
      </c>
      <c r="F177" s="51">
        <v>18.605</v>
      </c>
      <c r="G177" s="34"/>
      <c r="H177" s="34"/>
      <c r="I177" s="34"/>
      <c r="J177" s="34"/>
      <c r="K177" s="35"/>
    </row>
    <row r="178" spans="1:22" ht="18">
      <c r="A178" s="52">
        <v>43872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5"/>
    </row>
    <row r="179" spans="1:22" ht="15">
      <c r="A179" s="33" t="s">
        <v>85</v>
      </c>
      <c r="B179" s="34"/>
      <c r="C179" s="34"/>
      <c r="D179" s="34"/>
      <c r="E179" s="34"/>
      <c r="F179" s="34"/>
      <c r="G179" s="34"/>
      <c r="H179" s="34"/>
      <c r="I179" s="34"/>
      <c r="J179" s="34"/>
      <c r="K179" s="35"/>
      <c r="L179" s="20">
        <v>436</v>
      </c>
      <c r="M179" s="20">
        <v>12</v>
      </c>
      <c r="N179" s="20">
        <v>8.3550000000000004</v>
      </c>
      <c r="O179" s="15">
        <v>2.2850000000000001</v>
      </c>
      <c r="P179" s="15">
        <v>26.09</v>
      </c>
      <c r="Q179" s="15">
        <v>1.58</v>
      </c>
      <c r="R179" s="20">
        <v>2.9</v>
      </c>
      <c r="S179" s="20" t="s">
        <v>224</v>
      </c>
      <c r="T179" s="20">
        <v>5.585</v>
      </c>
      <c r="U179" s="57" t="s">
        <v>86</v>
      </c>
      <c r="V179" s="20" t="s">
        <v>243</v>
      </c>
    </row>
    <row r="180" spans="1:22">
      <c r="A180" s="36" t="s">
        <v>79</v>
      </c>
      <c r="B180" s="34"/>
      <c r="C180" s="34"/>
      <c r="D180" s="34"/>
      <c r="E180" s="34"/>
      <c r="F180" s="34"/>
      <c r="G180" s="34"/>
      <c r="H180" s="34"/>
      <c r="I180" s="34"/>
      <c r="J180" s="34"/>
      <c r="K180" s="35"/>
      <c r="T180" s="20">
        <v>14.93</v>
      </c>
      <c r="U180" s="20" t="s">
        <v>240</v>
      </c>
    </row>
    <row r="181" spans="1:22">
      <c r="A181" s="37" t="s">
        <v>42</v>
      </c>
      <c r="B181" s="34"/>
      <c r="C181" s="34"/>
      <c r="D181" s="34"/>
      <c r="E181" s="34"/>
      <c r="F181" s="34"/>
      <c r="G181" s="34"/>
      <c r="H181" s="34"/>
      <c r="I181" s="34"/>
      <c r="J181" s="34"/>
      <c r="K181" s="35"/>
    </row>
    <row r="182" spans="1:22">
      <c r="A182" s="38" t="s">
        <v>86</v>
      </c>
      <c r="B182" s="39">
        <v>500</v>
      </c>
      <c r="C182" s="40">
        <v>29.5</v>
      </c>
      <c r="D182" s="39">
        <v>397</v>
      </c>
      <c r="E182" s="40">
        <v>23.48</v>
      </c>
      <c r="F182" s="40">
        <v>6.02</v>
      </c>
      <c r="G182" s="40">
        <v>6.02</v>
      </c>
      <c r="H182" s="41">
        <v>19.806000000000001</v>
      </c>
      <c r="I182" s="41">
        <v>22.574999999999999</v>
      </c>
      <c r="J182" s="42" t="s">
        <v>87</v>
      </c>
      <c r="K182" s="24" t="s">
        <v>15</v>
      </c>
    </row>
    <row r="183" spans="1:22">
      <c r="A183" s="38" t="s">
        <v>31</v>
      </c>
      <c r="B183" s="39">
        <v>500</v>
      </c>
      <c r="C183" s="40">
        <v>68.5</v>
      </c>
      <c r="D183" s="39">
        <v>421</v>
      </c>
      <c r="E183" s="40">
        <v>57.774999999999999</v>
      </c>
      <c r="F183" s="40">
        <v>10.725</v>
      </c>
      <c r="G183" s="40">
        <v>10.725</v>
      </c>
      <c r="H183" s="41">
        <v>8.2579999999999991</v>
      </c>
      <c r="I183" s="41">
        <v>9.4380000000000006</v>
      </c>
      <c r="J183" s="42" t="s">
        <v>88</v>
      </c>
      <c r="K183" s="24" t="s">
        <v>15</v>
      </c>
    </row>
    <row r="184" spans="1:22">
      <c r="A184" s="38" t="s">
        <v>89</v>
      </c>
      <c r="B184" s="39">
        <v>550</v>
      </c>
      <c r="C184" s="40">
        <v>52.8</v>
      </c>
      <c r="D184" s="39">
        <v>452</v>
      </c>
      <c r="E184" s="40">
        <v>43.454999999999998</v>
      </c>
      <c r="F184" s="40">
        <v>9.3450000000000006</v>
      </c>
      <c r="G184" s="40">
        <v>9.3450000000000006</v>
      </c>
      <c r="H184" s="41">
        <v>36.631999999999998</v>
      </c>
      <c r="I184" s="41">
        <v>41.771999999999998</v>
      </c>
      <c r="J184" s="42" t="s">
        <v>90</v>
      </c>
      <c r="K184" s="24" t="s">
        <v>15</v>
      </c>
    </row>
    <row r="185" spans="1:22">
      <c r="A185" s="43"/>
      <c r="B185" s="44">
        <v>1550</v>
      </c>
      <c r="C185" s="34"/>
      <c r="D185" s="44">
        <v>1270</v>
      </c>
      <c r="E185" s="45">
        <v>124.71</v>
      </c>
      <c r="F185" s="45">
        <v>26.09</v>
      </c>
      <c r="G185" s="34"/>
      <c r="H185" s="34"/>
      <c r="I185" s="34"/>
      <c r="J185" s="34"/>
      <c r="K185" s="35"/>
    </row>
    <row r="186" spans="1:22">
      <c r="A186" s="43"/>
      <c r="B186" s="46">
        <v>1550</v>
      </c>
      <c r="C186" s="34"/>
      <c r="D186" s="46">
        <v>1270</v>
      </c>
      <c r="E186" s="47">
        <v>124.71</v>
      </c>
      <c r="F186" s="47">
        <v>26.09</v>
      </c>
      <c r="G186" s="34"/>
      <c r="H186" s="34"/>
      <c r="I186" s="34"/>
      <c r="J186" s="34"/>
      <c r="K186" s="35"/>
    </row>
    <row r="187" spans="1:22" ht="15">
      <c r="A187" s="43"/>
      <c r="B187" s="48">
        <v>1550</v>
      </c>
      <c r="C187" s="34"/>
      <c r="D187" s="48">
        <v>1270</v>
      </c>
      <c r="E187" s="49">
        <v>124.71</v>
      </c>
      <c r="F187" s="49">
        <v>26.09</v>
      </c>
      <c r="G187" s="34"/>
      <c r="H187" s="34"/>
      <c r="I187" s="34"/>
      <c r="J187" s="34"/>
      <c r="K187" s="35"/>
    </row>
    <row r="188" spans="1:22" ht="18">
      <c r="A188" s="43"/>
      <c r="B188" s="50">
        <v>1550</v>
      </c>
      <c r="C188" s="34"/>
      <c r="D188" s="50">
        <v>1270</v>
      </c>
      <c r="E188" s="51">
        <v>124.71</v>
      </c>
      <c r="F188" s="51">
        <v>26.09</v>
      </c>
      <c r="G188" s="34"/>
      <c r="H188" s="34"/>
      <c r="I188" s="34"/>
      <c r="J188" s="34"/>
      <c r="K188" s="35"/>
    </row>
    <row r="189" spans="1:22" ht="18">
      <c r="A189" s="52">
        <v>43873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5"/>
    </row>
    <row r="190" spans="1:22" ht="15">
      <c r="A190" s="33" t="s">
        <v>91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5"/>
      <c r="L190" s="20">
        <v>399</v>
      </c>
      <c r="M190" s="20">
        <v>6</v>
      </c>
      <c r="N190" s="20">
        <v>8.7650000000000006</v>
      </c>
      <c r="P190" s="15">
        <v>34.454999999999998</v>
      </c>
      <c r="Q190" s="15">
        <v>0.66500000000000004</v>
      </c>
      <c r="R190" s="20">
        <v>1.9</v>
      </c>
      <c r="S190" s="20" t="s">
        <v>225</v>
      </c>
    </row>
    <row r="191" spans="1:22">
      <c r="A191" s="36" t="s">
        <v>79</v>
      </c>
      <c r="B191" s="34"/>
      <c r="C191" s="34"/>
      <c r="D191" s="34"/>
      <c r="E191" s="34"/>
      <c r="F191" s="34"/>
      <c r="G191" s="34"/>
      <c r="H191" s="34"/>
      <c r="I191" s="34"/>
      <c r="J191" s="34"/>
      <c r="K191" s="35"/>
    </row>
    <row r="192" spans="1:22">
      <c r="A192" s="37" t="s">
        <v>42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5"/>
    </row>
    <row r="193" spans="1:22">
      <c r="A193" s="38" t="s">
        <v>92</v>
      </c>
      <c r="B193" s="39">
        <v>400</v>
      </c>
      <c r="C193" s="40">
        <v>98</v>
      </c>
      <c r="D193" s="39">
        <v>259</v>
      </c>
      <c r="E193" s="40">
        <v>63.545000000000002</v>
      </c>
      <c r="F193" s="40">
        <v>34.454999999999998</v>
      </c>
      <c r="G193" s="40">
        <v>34.454999999999998</v>
      </c>
      <c r="H193" s="41">
        <v>28.942</v>
      </c>
      <c r="I193" s="41">
        <v>33.076999999999998</v>
      </c>
      <c r="J193" s="42" t="s">
        <v>93</v>
      </c>
      <c r="K193" s="24" t="s">
        <v>15</v>
      </c>
    </row>
    <row r="194" spans="1:22">
      <c r="A194" s="43"/>
      <c r="B194" s="44">
        <v>400</v>
      </c>
      <c r="C194" s="34"/>
      <c r="D194" s="44">
        <v>259</v>
      </c>
      <c r="E194" s="45">
        <v>63.545000000000002</v>
      </c>
      <c r="F194" s="45">
        <v>34.454999999999998</v>
      </c>
      <c r="G194" s="34"/>
      <c r="H194" s="34"/>
      <c r="I194" s="34"/>
      <c r="J194" s="34"/>
      <c r="K194" s="35"/>
    </row>
    <row r="195" spans="1:22">
      <c r="A195" s="43"/>
      <c r="B195" s="46">
        <v>400</v>
      </c>
      <c r="C195" s="34"/>
      <c r="D195" s="46">
        <v>259</v>
      </c>
      <c r="E195" s="47">
        <v>63.545000000000002</v>
      </c>
      <c r="F195" s="47">
        <v>34.454999999999998</v>
      </c>
      <c r="G195" s="34"/>
      <c r="H195" s="34"/>
      <c r="I195" s="34"/>
      <c r="J195" s="34"/>
      <c r="K195" s="35"/>
    </row>
    <row r="196" spans="1:22" ht="15">
      <c r="A196" s="43"/>
      <c r="B196" s="48">
        <v>400</v>
      </c>
      <c r="C196" s="34"/>
      <c r="D196" s="48">
        <v>259</v>
      </c>
      <c r="E196" s="49">
        <v>63.545000000000002</v>
      </c>
      <c r="F196" s="49">
        <v>34.454999999999998</v>
      </c>
      <c r="G196" s="34"/>
      <c r="H196" s="34"/>
      <c r="I196" s="34"/>
      <c r="J196" s="34"/>
      <c r="K196" s="35"/>
    </row>
    <row r="197" spans="1:22" ht="18">
      <c r="A197" s="43"/>
      <c r="B197" s="50">
        <v>400</v>
      </c>
      <c r="C197" s="34"/>
      <c r="D197" s="50">
        <v>259</v>
      </c>
      <c r="E197" s="51">
        <v>63.545000000000002</v>
      </c>
      <c r="F197" s="51">
        <v>34.454999999999998</v>
      </c>
      <c r="G197" s="34"/>
      <c r="H197" s="34"/>
      <c r="I197" s="34"/>
      <c r="J197" s="34"/>
      <c r="K197" s="35"/>
    </row>
    <row r="198" spans="1:22" ht="18">
      <c r="A198" s="52">
        <v>43874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5"/>
    </row>
    <row r="199" spans="1:22" ht="15">
      <c r="A199" s="33" t="s">
        <v>94</v>
      </c>
      <c r="B199" s="34"/>
      <c r="C199" s="34"/>
      <c r="D199" s="34"/>
      <c r="E199" s="34"/>
      <c r="F199" s="34"/>
      <c r="G199" s="34"/>
      <c r="H199" s="34"/>
      <c r="I199" s="34"/>
      <c r="J199" s="34"/>
      <c r="K199" s="35"/>
      <c r="L199" s="20">
        <f>447-16</f>
        <v>431</v>
      </c>
      <c r="M199" s="20">
        <v>16</v>
      </c>
      <c r="N199" s="20">
        <v>11.56</v>
      </c>
      <c r="O199" s="20">
        <v>1.405</v>
      </c>
      <c r="P199" s="15">
        <v>40.840000000000003</v>
      </c>
      <c r="Q199" s="15">
        <v>1.7549999999999999</v>
      </c>
      <c r="R199" s="20">
        <v>0</v>
      </c>
      <c r="S199" s="20" t="s">
        <v>225</v>
      </c>
      <c r="T199" s="20">
        <v>14.45</v>
      </c>
      <c r="U199" s="57" t="s">
        <v>95</v>
      </c>
      <c r="V199" s="20" t="s">
        <v>243</v>
      </c>
    </row>
    <row r="200" spans="1:22">
      <c r="A200" s="36" t="s">
        <v>79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5"/>
      <c r="T200" s="20">
        <v>7.9649999999999999</v>
      </c>
      <c r="U200" s="57" t="s">
        <v>98</v>
      </c>
    </row>
    <row r="201" spans="1:22">
      <c r="A201" s="37" t="s">
        <v>42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5"/>
      <c r="T201" s="20">
        <v>16.16</v>
      </c>
      <c r="U201" s="57" t="s">
        <v>45</v>
      </c>
    </row>
    <row r="202" spans="1:22">
      <c r="A202" s="38" t="s">
        <v>95</v>
      </c>
      <c r="B202" s="39">
        <v>500</v>
      </c>
      <c r="C202" s="40">
        <v>65</v>
      </c>
      <c r="D202" s="39">
        <v>388</v>
      </c>
      <c r="E202" s="40">
        <v>50.55</v>
      </c>
      <c r="F202" s="40">
        <v>14.45</v>
      </c>
      <c r="G202" s="40">
        <v>14.45</v>
      </c>
      <c r="H202" s="41">
        <v>50.286000000000001</v>
      </c>
      <c r="I202" s="41">
        <v>57.366999999999997</v>
      </c>
      <c r="J202" s="42" t="s">
        <v>96</v>
      </c>
      <c r="K202" s="24" t="s">
        <v>15</v>
      </c>
    </row>
    <row r="203" spans="1:22">
      <c r="A203" s="38" t="s">
        <v>45</v>
      </c>
      <c r="B203" s="39">
        <v>500</v>
      </c>
      <c r="C203" s="40">
        <v>71.5</v>
      </c>
      <c r="D203" s="39">
        <v>386</v>
      </c>
      <c r="E203" s="40">
        <v>55.34</v>
      </c>
      <c r="F203" s="40">
        <v>16.16</v>
      </c>
      <c r="G203" s="40">
        <v>16.16</v>
      </c>
      <c r="H203" s="41">
        <v>23.27</v>
      </c>
      <c r="I203" s="41">
        <v>26.341000000000001</v>
      </c>
      <c r="J203" s="42" t="s">
        <v>97</v>
      </c>
      <c r="K203" s="24" t="s">
        <v>15</v>
      </c>
    </row>
    <row r="204" spans="1:22">
      <c r="A204" s="38" t="s">
        <v>98</v>
      </c>
      <c r="B204" s="39">
        <v>500</v>
      </c>
      <c r="C204" s="40">
        <v>24</v>
      </c>
      <c r="D204" s="39">
        <v>334</v>
      </c>
      <c r="E204" s="40">
        <v>16.035</v>
      </c>
      <c r="F204" s="40">
        <v>7.9649999999999999</v>
      </c>
      <c r="G204" s="40">
        <v>7.9649999999999999</v>
      </c>
      <c r="H204" s="41">
        <v>8.7620000000000005</v>
      </c>
      <c r="I204" s="41">
        <v>10.036</v>
      </c>
      <c r="J204" s="42" t="s">
        <v>99</v>
      </c>
      <c r="K204" s="24" t="s">
        <v>15</v>
      </c>
    </row>
    <row r="205" spans="1:22">
      <c r="A205" s="38" t="s">
        <v>100</v>
      </c>
      <c r="B205" s="39">
        <v>450</v>
      </c>
      <c r="C205" s="40">
        <v>15.3</v>
      </c>
      <c r="D205" s="39">
        <v>383</v>
      </c>
      <c r="E205" s="40">
        <v>13.03</v>
      </c>
      <c r="F205" s="40">
        <v>2.27</v>
      </c>
      <c r="G205" s="40">
        <v>2.27</v>
      </c>
      <c r="H205" s="41">
        <v>1.294</v>
      </c>
      <c r="I205" s="41">
        <v>1.476</v>
      </c>
      <c r="J205" s="42" t="s">
        <v>101</v>
      </c>
      <c r="K205" s="24" t="s">
        <v>15</v>
      </c>
    </row>
    <row r="206" spans="1:22">
      <c r="A206" s="43"/>
      <c r="B206" s="44">
        <v>1950</v>
      </c>
      <c r="C206" s="34"/>
      <c r="D206" s="44">
        <v>1491</v>
      </c>
      <c r="E206" s="45">
        <v>134.95500000000001</v>
      </c>
      <c r="F206" s="45">
        <v>40.844999999999999</v>
      </c>
      <c r="G206" s="34"/>
      <c r="H206" s="34"/>
      <c r="I206" s="34"/>
      <c r="J206" s="34"/>
      <c r="K206" s="35"/>
    </row>
    <row r="207" spans="1:22">
      <c r="A207" s="43"/>
      <c r="B207" s="46">
        <v>1950</v>
      </c>
      <c r="C207" s="34"/>
      <c r="D207" s="46">
        <v>1491</v>
      </c>
      <c r="E207" s="47">
        <v>134.95500000000001</v>
      </c>
      <c r="F207" s="47">
        <v>40.844999999999999</v>
      </c>
      <c r="G207" s="34"/>
      <c r="H207" s="34"/>
      <c r="I207" s="34"/>
      <c r="J207" s="34"/>
      <c r="K207" s="35"/>
    </row>
    <row r="208" spans="1:22" ht="15">
      <c r="A208" s="43"/>
      <c r="B208" s="48">
        <v>1950</v>
      </c>
      <c r="C208" s="34"/>
      <c r="D208" s="48">
        <v>1491</v>
      </c>
      <c r="E208" s="49">
        <v>134.95500000000001</v>
      </c>
      <c r="F208" s="49">
        <v>40.844999999999999</v>
      </c>
      <c r="G208" s="34"/>
      <c r="H208" s="34"/>
      <c r="I208" s="34"/>
      <c r="J208" s="34"/>
      <c r="K208" s="35"/>
    </row>
    <row r="209" spans="1:22" ht="18">
      <c r="A209" s="43"/>
      <c r="B209" s="50">
        <v>1950</v>
      </c>
      <c r="C209" s="34"/>
      <c r="D209" s="50">
        <v>1491</v>
      </c>
      <c r="E209" s="51">
        <v>134.95500000000001</v>
      </c>
      <c r="F209" s="51">
        <v>40.844999999999999</v>
      </c>
      <c r="G209" s="34"/>
      <c r="H209" s="34"/>
      <c r="I209" s="34"/>
      <c r="J209" s="34"/>
      <c r="K209" s="35"/>
    </row>
    <row r="210" spans="1:22" ht="18">
      <c r="A210" s="52">
        <v>43875</v>
      </c>
      <c r="B210" s="34"/>
      <c r="C210" s="34"/>
      <c r="D210" s="34"/>
      <c r="E210" s="34"/>
      <c r="F210" s="34"/>
      <c r="G210" s="34"/>
      <c r="H210" s="34"/>
      <c r="I210" s="34"/>
      <c r="J210" s="34"/>
      <c r="K210" s="35"/>
    </row>
    <row r="211" spans="1:22" ht="15">
      <c r="A211" s="33" t="s">
        <v>102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5"/>
      <c r="L211" s="20">
        <v>419</v>
      </c>
      <c r="M211" s="20">
        <v>9</v>
      </c>
      <c r="N211" s="20">
        <v>8.75</v>
      </c>
      <c r="O211" s="15">
        <v>0.85</v>
      </c>
      <c r="P211" s="15">
        <v>58.59</v>
      </c>
      <c r="Q211" s="15">
        <v>0.93</v>
      </c>
      <c r="R211" s="20">
        <v>-2.8</v>
      </c>
      <c r="S211" s="20" t="s">
        <v>220</v>
      </c>
      <c r="T211" s="40">
        <v>26.484999999999999</v>
      </c>
      <c r="U211" s="20" t="s">
        <v>103</v>
      </c>
      <c r="V211" s="20" t="s">
        <v>242</v>
      </c>
    </row>
    <row r="212" spans="1:22">
      <c r="A212" s="36" t="s">
        <v>79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5"/>
    </row>
    <row r="213" spans="1:22">
      <c r="A213" s="37" t="s">
        <v>42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5"/>
    </row>
    <row r="214" spans="1:22">
      <c r="A214" s="38" t="s">
        <v>103</v>
      </c>
      <c r="B214" s="39">
        <v>500</v>
      </c>
      <c r="C214" s="40">
        <v>69</v>
      </c>
      <c r="D214" s="39">
        <v>308</v>
      </c>
      <c r="E214" s="40">
        <v>42.515000000000001</v>
      </c>
      <c r="F214" s="40">
        <v>26.484999999999999</v>
      </c>
      <c r="G214" s="40">
        <v>26.484999999999999</v>
      </c>
      <c r="H214" s="41">
        <v>123.95</v>
      </c>
      <c r="I214" s="41">
        <v>141.16499999999999</v>
      </c>
      <c r="J214" s="42" t="s">
        <v>104</v>
      </c>
      <c r="K214" s="24" t="s">
        <v>15</v>
      </c>
    </row>
    <row r="215" spans="1:22">
      <c r="A215" s="38" t="s">
        <v>105</v>
      </c>
      <c r="B215" s="39">
        <v>500</v>
      </c>
      <c r="C215" s="40">
        <v>26</v>
      </c>
      <c r="D215" s="39">
        <v>250</v>
      </c>
      <c r="E215" s="40">
        <v>13.05</v>
      </c>
      <c r="F215" s="40">
        <v>12.95</v>
      </c>
      <c r="G215" s="40">
        <v>12.95</v>
      </c>
      <c r="H215" s="41">
        <v>63.195999999999998</v>
      </c>
      <c r="I215" s="41">
        <v>72.001999999999995</v>
      </c>
      <c r="J215" s="42" t="s">
        <v>106</v>
      </c>
      <c r="K215" s="24" t="s">
        <v>15</v>
      </c>
    </row>
    <row r="216" spans="1:22">
      <c r="A216" s="38" t="s">
        <v>31</v>
      </c>
      <c r="B216" s="39">
        <v>500</v>
      </c>
      <c r="C216" s="40">
        <v>64.5</v>
      </c>
      <c r="D216" s="39">
        <v>351</v>
      </c>
      <c r="E216" s="40">
        <v>45.344999999999999</v>
      </c>
      <c r="F216" s="40">
        <v>19.155000000000001</v>
      </c>
      <c r="G216" s="40">
        <v>19.155000000000001</v>
      </c>
      <c r="H216" s="41">
        <v>14.941000000000001</v>
      </c>
      <c r="I216" s="41">
        <v>17.047999999999998</v>
      </c>
      <c r="J216" s="42" t="s">
        <v>107</v>
      </c>
      <c r="K216" s="24" t="s">
        <v>15</v>
      </c>
    </row>
    <row r="217" spans="1:22">
      <c r="A217" s="43"/>
      <c r="B217" s="44">
        <v>1500</v>
      </c>
      <c r="C217" s="34"/>
      <c r="D217" s="44">
        <v>909</v>
      </c>
      <c r="E217" s="45">
        <v>100.91</v>
      </c>
      <c r="F217" s="45">
        <v>58.59</v>
      </c>
      <c r="G217" s="34"/>
      <c r="H217" s="34"/>
      <c r="I217" s="34"/>
      <c r="J217" s="34"/>
      <c r="K217" s="35"/>
    </row>
    <row r="218" spans="1:22">
      <c r="A218" s="43"/>
      <c r="B218" s="46">
        <v>1500</v>
      </c>
      <c r="C218" s="34"/>
      <c r="D218" s="46">
        <v>909</v>
      </c>
      <c r="E218" s="47">
        <v>100.91</v>
      </c>
      <c r="F218" s="47">
        <v>58.59</v>
      </c>
      <c r="G218" s="34"/>
      <c r="H218" s="34"/>
      <c r="I218" s="34"/>
      <c r="J218" s="34"/>
      <c r="K218" s="35"/>
    </row>
    <row r="219" spans="1:22" ht="15">
      <c r="A219" s="43"/>
      <c r="B219" s="48">
        <v>1500</v>
      </c>
      <c r="C219" s="34"/>
      <c r="D219" s="48">
        <v>909</v>
      </c>
      <c r="E219" s="49">
        <v>100.91</v>
      </c>
      <c r="F219" s="49">
        <v>58.59</v>
      </c>
      <c r="G219" s="34"/>
      <c r="H219" s="34"/>
      <c r="I219" s="34"/>
      <c r="J219" s="34"/>
      <c r="K219" s="35"/>
    </row>
    <row r="220" spans="1:22" ht="18">
      <c r="A220" s="43"/>
      <c r="B220" s="50">
        <v>1500</v>
      </c>
      <c r="C220" s="34"/>
      <c r="D220" s="50">
        <v>909</v>
      </c>
      <c r="E220" s="51">
        <v>100.91</v>
      </c>
      <c r="F220" s="51">
        <v>58.59</v>
      </c>
      <c r="G220" s="34"/>
      <c r="H220" s="34"/>
      <c r="I220" s="34"/>
      <c r="J220" s="34"/>
      <c r="K220" s="35"/>
    </row>
    <row r="221" spans="1:22" ht="18">
      <c r="A221" s="52">
        <v>43878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5"/>
    </row>
    <row r="222" spans="1:22" ht="15">
      <c r="A222" s="33" t="s">
        <v>108</v>
      </c>
      <c r="B222" s="34"/>
      <c r="C222" s="34"/>
      <c r="D222" s="34"/>
      <c r="E222" s="34"/>
      <c r="F222" s="34"/>
      <c r="G222" s="34"/>
      <c r="H222" s="34"/>
      <c r="I222" s="34"/>
      <c r="J222" s="34"/>
      <c r="K222" s="35"/>
      <c r="L222" s="20">
        <v>443</v>
      </c>
      <c r="M222" s="20">
        <v>16</v>
      </c>
      <c r="N222" s="20">
        <v>6.2050000000000001</v>
      </c>
      <c r="O222" s="15">
        <v>3.36</v>
      </c>
      <c r="P222" s="15">
        <v>23.574999999999999</v>
      </c>
      <c r="Q222" s="15">
        <v>4.0750000000000002</v>
      </c>
      <c r="R222" s="20">
        <v>2.7</v>
      </c>
      <c r="S222" s="20" t="s">
        <v>226</v>
      </c>
      <c r="T222" s="20">
        <v>22.954999999999998</v>
      </c>
      <c r="U222" s="20" t="s">
        <v>240</v>
      </c>
      <c r="V222" s="20" t="s">
        <v>242</v>
      </c>
    </row>
    <row r="223" spans="1:22">
      <c r="A223" s="36" t="s">
        <v>109</v>
      </c>
      <c r="B223" s="34"/>
      <c r="C223" s="34"/>
      <c r="D223" s="34"/>
      <c r="E223" s="34"/>
      <c r="F223" s="34"/>
      <c r="G223" s="34"/>
      <c r="H223" s="34"/>
      <c r="I223" s="34"/>
      <c r="J223" s="34"/>
      <c r="K223" s="35"/>
    </row>
    <row r="224" spans="1:22">
      <c r="A224" s="37" t="s">
        <v>42</v>
      </c>
      <c r="B224" s="34"/>
      <c r="C224" s="34"/>
      <c r="D224" s="34"/>
      <c r="E224" s="34"/>
      <c r="F224" s="34"/>
      <c r="G224" s="34"/>
      <c r="H224" s="34"/>
      <c r="I224" s="34"/>
      <c r="J224" s="34"/>
      <c r="K224" s="35"/>
    </row>
    <row r="225" spans="1:22">
      <c r="A225" s="38" t="s">
        <v>110</v>
      </c>
      <c r="B225" s="39">
        <v>500</v>
      </c>
      <c r="C225" s="40">
        <v>7</v>
      </c>
      <c r="D225" s="39">
        <v>450</v>
      </c>
      <c r="E225" s="40">
        <v>6.3</v>
      </c>
      <c r="F225" s="40">
        <v>0.7</v>
      </c>
      <c r="G225" s="40">
        <v>0.7</v>
      </c>
      <c r="H225" s="41">
        <v>0.53200000000000003</v>
      </c>
      <c r="I225" s="41">
        <v>0.60899999999999999</v>
      </c>
      <c r="J225" s="42" t="s">
        <v>111</v>
      </c>
      <c r="K225" s="24" t="s">
        <v>15</v>
      </c>
    </row>
    <row r="226" spans="1:22">
      <c r="A226" s="38" t="s">
        <v>112</v>
      </c>
      <c r="B226" s="39">
        <v>460</v>
      </c>
      <c r="C226" s="40">
        <v>132.47999999999999</v>
      </c>
      <c r="D226" s="39">
        <v>386</v>
      </c>
      <c r="E226" s="40">
        <v>111.28</v>
      </c>
      <c r="F226" s="40">
        <v>21.2</v>
      </c>
      <c r="G226" s="40">
        <v>21.2</v>
      </c>
      <c r="H226" s="41">
        <v>34.555999999999997</v>
      </c>
      <c r="I226" s="41">
        <v>41.552</v>
      </c>
      <c r="J226" s="42" t="s">
        <v>113</v>
      </c>
      <c r="K226" s="24" t="s">
        <v>15</v>
      </c>
    </row>
    <row r="227" spans="1:22">
      <c r="A227" s="38" t="s">
        <v>114</v>
      </c>
      <c r="B227" s="39">
        <v>500</v>
      </c>
      <c r="C227" s="40">
        <v>14.5</v>
      </c>
      <c r="D227" s="39">
        <v>442</v>
      </c>
      <c r="E227" s="40">
        <v>12.835000000000001</v>
      </c>
      <c r="F227" s="40">
        <v>1.665</v>
      </c>
      <c r="G227" s="40">
        <v>1.665</v>
      </c>
      <c r="H227" s="41">
        <v>5.8769999999999998</v>
      </c>
      <c r="I227" s="41">
        <v>6.6929999999999996</v>
      </c>
      <c r="J227" s="42" t="s">
        <v>115</v>
      </c>
      <c r="K227" s="24" t="s">
        <v>15</v>
      </c>
    </row>
    <row r="228" spans="1:22">
      <c r="A228" s="43"/>
      <c r="B228" s="44">
        <v>1460</v>
      </c>
      <c r="C228" s="34"/>
      <c r="D228" s="44">
        <v>1278</v>
      </c>
      <c r="E228" s="45">
        <v>130.41499999999999</v>
      </c>
      <c r="F228" s="45">
        <v>23.565000000000001</v>
      </c>
      <c r="G228" s="34"/>
      <c r="H228" s="34"/>
      <c r="I228" s="34"/>
      <c r="J228" s="34"/>
      <c r="K228" s="35"/>
    </row>
    <row r="229" spans="1:22">
      <c r="A229" s="43"/>
      <c r="B229" s="46">
        <v>1460</v>
      </c>
      <c r="C229" s="34"/>
      <c r="D229" s="46">
        <v>1278</v>
      </c>
      <c r="E229" s="47">
        <v>130.41499999999999</v>
      </c>
      <c r="F229" s="47">
        <v>23.565000000000001</v>
      </c>
      <c r="G229" s="34"/>
      <c r="H229" s="34"/>
      <c r="I229" s="34"/>
      <c r="J229" s="34"/>
      <c r="K229" s="35"/>
    </row>
    <row r="230" spans="1:22" ht="15">
      <c r="A230" s="43"/>
      <c r="B230" s="48">
        <v>1460</v>
      </c>
      <c r="C230" s="34"/>
      <c r="D230" s="48">
        <v>1278</v>
      </c>
      <c r="E230" s="49">
        <v>130.41499999999999</v>
      </c>
      <c r="F230" s="49">
        <v>23.565000000000001</v>
      </c>
      <c r="G230" s="34"/>
      <c r="H230" s="34"/>
      <c r="I230" s="34"/>
      <c r="J230" s="34"/>
      <c r="K230" s="35"/>
    </row>
    <row r="231" spans="1:22" ht="18">
      <c r="A231" s="43"/>
      <c r="B231" s="50">
        <v>1460</v>
      </c>
      <c r="C231" s="34"/>
      <c r="D231" s="50">
        <v>1278</v>
      </c>
      <c r="E231" s="51">
        <v>130.41499999999999</v>
      </c>
      <c r="F231" s="51">
        <v>23.565000000000001</v>
      </c>
      <c r="G231" s="34"/>
      <c r="H231" s="34"/>
      <c r="I231" s="34"/>
      <c r="J231" s="34"/>
      <c r="K231" s="35"/>
    </row>
    <row r="232" spans="1:22" ht="18">
      <c r="A232" s="52">
        <v>43879</v>
      </c>
      <c r="B232" s="34"/>
      <c r="C232" s="34"/>
      <c r="D232" s="34"/>
      <c r="E232" s="34"/>
      <c r="F232" s="34"/>
      <c r="G232" s="34"/>
      <c r="H232" s="34"/>
      <c r="I232" s="34"/>
      <c r="J232" s="34"/>
      <c r="K232" s="35"/>
    </row>
    <row r="233" spans="1:22" ht="15">
      <c r="A233" s="33" t="s">
        <v>116</v>
      </c>
      <c r="B233" s="34"/>
      <c r="C233" s="34"/>
      <c r="D233" s="34"/>
      <c r="E233" s="34"/>
      <c r="F233" s="34"/>
      <c r="G233" s="34"/>
      <c r="H233" s="34"/>
      <c r="I233" s="34"/>
      <c r="J233" s="34"/>
      <c r="K233" s="35"/>
      <c r="L233" s="20">
        <v>431</v>
      </c>
      <c r="M233" s="20">
        <v>21</v>
      </c>
      <c r="N233" s="20">
        <v>7.84</v>
      </c>
      <c r="O233" s="15">
        <v>0.42499999999999999</v>
      </c>
      <c r="P233" s="15">
        <v>44.515000000000001</v>
      </c>
      <c r="Q233" s="15">
        <v>1.365</v>
      </c>
      <c r="R233" s="20">
        <v>2.2999999999999998</v>
      </c>
      <c r="S233" s="20" t="s">
        <v>227</v>
      </c>
      <c r="T233" s="20">
        <v>17</v>
      </c>
      <c r="U233" s="20" t="s">
        <v>240</v>
      </c>
      <c r="V233" s="20" t="s">
        <v>242</v>
      </c>
    </row>
    <row r="234" spans="1:22">
      <c r="A234" s="36" t="s">
        <v>109</v>
      </c>
      <c r="B234" s="34"/>
      <c r="C234" s="34"/>
      <c r="D234" s="34"/>
      <c r="E234" s="34"/>
      <c r="F234" s="34"/>
      <c r="G234" s="34"/>
      <c r="H234" s="34"/>
      <c r="I234" s="34"/>
      <c r="J234" s="34"/>
      <c r="K234" s="35"/>
    </row>
    <row r="235" spans="1:22">
      <c r="A235" s="37" t="s">
        <v>42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5"/>
    </row>
    <row r="236" spans="1:22">
      <c r="A236" s="38" t="s">
        <v>117</v>
      </c>
      <c r="B236" s="39">
        <v>500</v>
      </c>
      <c r="C236" s="40">
        <v>52</v>
      </c>
      <c r="D236" s="39">
        <v>445</v>
      </c>
      <c r="E236" s="40">
        <v>46.354999999999997</v>
      </c>
      <c r="F236" s="40">
        <v>5.6449999999999996</v>
      </c>
      <c r="G236" s="40">
        <v>5.6449999999999996</v>
      </c>
      <c r="H236" s="41">
        <v>107.70699999999999</v>
      </c>
      <c r="I236" s="41">
        <v>122.779</v>
      </c>
      <c r="J236" s="42" t="s">
        <v>118</v>
      </c>
      <c r="K236" s="24" t="s">
        <v>15</v>
      </c>
    </row>
    <row r="237" spans="1:22">
      <c r="A237" s="38" t="s">
        <v>119</v>
      </c>
      <c r="B237" s="39">
        <v>500</v>
      </c>
      <c r="C237" s="40">
        <v>33</v>
      </c>
      <c r="D237" s="39">
        <v>441</v>
      </c>
      <c r="E237" s="40">
        <v>29.135000000000002</v>
      </c>
      <c r="F237" s="40">
        <v>3.8650000000000002</v>
      </c>
      <c r="G237" s="40">
        <v>3.8650000000000002</v>
      </c>
      <c r="H237" s="41">
        <v>15.343999999999999</v>
      </c>
      <c r="I237" s="41">
        <v>17.507999999999999</v>
      </c>
      <c r="J237" s="42"/>
      <c r="K237" s="24" t="s">
        <v>15</v>
      </c>
    </row>
    <row r="238" spans="1:22">
      <c r="A238" s="38" t="s">
        <v>120</v>
      </c>
      <c r="B238" s="39">
        <v>500</v>
      </c>
      <c r="C238" s="40">
        <v>21</v>
      </c>
      <c r="D238" s="39">
        <v>173</v>
      </c>
      <c r="E238" s="40">
        <v>7.3</v>
      </c>
      <c r="F238" s="40">
        <v>13.7</v>
      </c>
      <c r="G238" s="40">
        <v>13.7</v>
      </c>
      <c r="H238" s="41">
        <v>27.263000000000002</v>
      </c>
      <c r="I238" s="41">
        <v>31.099</v>
      </c>
      <c r="J238" s="42" t="s">
        <v>121</v>
      </c>
      <c r="K238" s="24" t="s">
        <v>15</v>
      </c>
    </row>
    <row r="239" spans="1:22">
      <c r="A239" s="38" t="s">
        <v>31</v>
      </c>
      <c r="B239" s="39">
        <v>500</v>
      </c>
      <c r="C239" s="40">
        <v>68</v>
      </c>
      <c r="D239" s="39">
        <v>365</v>
      </c>
      <c r="E239" s="40">
        <v>49.664999999999999</v>
      </c>
      <c r="F239" s="40">
        <v>18.335000000000001</v>
      </c>
      <c r="G239" s="40">
        <v>18.335000000000001</v>
      </c>
      <c r="H239" s="41">
        <v>14.118</v>
      </c>
      <c r="I239" s="41">
        <v>16.135000000000002</v>
      </c>
      <c r="J239" s="42" t="s">
        <v>122</v>
      </c>
      <c r="K239" s="24" t="s">
        <v>15</v>
      </c>
    </row>
    <row r="240" spans="1:22">
      <c r="A240" s="38" t="s">
        <v>52</v>
      </c>
      <c r="B240" s="39">
        <v>500</v>
      </c>
      <c r="C240" s="40">
        <v>6</v>
      </c>
      <c r="D240" s="39">
        <v>252</v>
      </c>
      <c r="E240" s="40">
        <v>3.03</v>
      </c>
      <c r="F240" s="40">
        <v>2.97</v>
      </c>
      <c r="G240" s="40">
        <v>2.97</v>
      </c>
      <c r="H240" s="41">
        <v>3.1480000000000001</v>
      </c>
      <c r="I240" s="41">
        <v>3.5640000000000001</v>
      </c>
      <c r="J240" s="42" t="s">
        <v>123</v>
      </c>
      <c r="K240" s="24" t="s">
        <v>15</v>
      </c>
    </row>
    <row r="241" spans="1:22">
      <c r="A241" s="43"/>
      <c r="B241" s="44">
        <v>2500</v>
      </c>
      <c r="C241" s="34"/>
      <c r="D241" s="44">
        <v>1676</v>
      </c>
      <c r="E241" s="45">
        <v>135.48500000000001</v>
      </c>
      <c r="F241" s="45">
        <v>44.515000000000001</v>
      </c>
      <c r="G241" s="34"/>
      <c r="H241" s="34"/>
      <c r="I241" s="34"/>
      <c r="J241" s="34"/>
      <c r="K241" s="35"/>
    </row>
    <row r="242" spans="1:22">
      <c r="A242" s="43"/>
      <c r="B242" s="46">
        <v>2500</v>
      </c>
      <c r="C242" s="34"/>
      <c r="D242" s="46">
        <v>1676</v>
      </c>
      <c r="E242" s="47">
        <v>135.48500000000001</v>
      </c>
      <c r="F242" s="47">
        <v>44.515000000000001</v>
      </c>
      <c r="G242" s="34"/>
      <c r="H242" s="34"/>
      <c r="I242" s="34"/>
      <c r="J242" s="34"/>
      <c r="K242" s="35"/>
    </row>
    <row r="243" spans="1:22" ht="15">
      <c r="A243" s="43"/>
      <c r="B243" s="48">
        <v>2500</v>
      </c>
      <c r="C243" s="34"/>
      <c r="D243" s="48">
        <v>1676</v>
      </c>
      <c r="E243" s="49">
        <v>135.48500000000001</v>
      </c>
      <c r="F243" s="49">
        <v>44.515000000000001</v>
      </c>
      <c r="G243" s="34"/>
      <c r="H243" s="34"/>
      <c r="I243" s="34"/>
      <c r="J243" s="34"/>
      <c r="K243" s="35"/>
    </row>
    <row r="244" spans="1:22" ht="18">
      <c r="A244" s="43"/>
      <c r="B244" s="50">
        <v>2500</v>
      </c>
      <c r="C244" s="34"/>
      <c r="D244" s="50">
        <v>1676</v>
      </c>
      <c r="E244" s="51">
        <v>135.48500000000001</v>
      </c>
      <c r="F244" s="51">
        <v>44.515000000000001</v>
      </c>
      <c r="G244" s="34"/>
      <c r="H244" s="34"/>
      <c r="I244" s="34"/>
      <c r="J244" s="34"/>
      <c r="K244" s="35"/>
    </row>
    <row r="245" spans="1:22" ht="18">
      <c r="A245" s="52">
        <v>43880</v>
      </c>
      <c r="B245" s="34"/>
      <c r="C245" s="34"/>
      <c r="D245" s="34"/>
      <c r="E245" s="34"/>
      <c r="F245" s="34"/>
      <c r="G245" s="34"/>
      <c r="H245" s="34"/>
      <c r="I245" s="34"/>
      <c r="J245" s="34"/>
      <c r="K245" s="35"/>
    </row>
    <row r="246" spans="1:22" ht="15">
      <c r="A246" s="33" t="s">
        <v>124</v>
      </c>
      <c r="B246" s="34"/>
      <c r="C246" s="34"/>
      <c r="D246" s="34"/>
      <c r="E246" s="34"/>
      <c r="F246" s="34"/>
      <c r="G246" s="34"/>
      <c r="H246" s="34"/>
      <c r="I246" s="34"/>
      <c r="J246" s="34"/>
      <c r="K246" s="35"/>
      <c r="L246" s="20">
        <v>420</v>
      </c>
      <c r="M246" s="20">
        <v>16</v>
      </c>
      <c r="N246" s="20">
        <v>8.6449999999999996</v>
      </c>
      <c r="O246" s="15">
        <v>0.49</v>
      </c>
      <c r="P246" s="15">
        <v>19.96</v>
      </c>
      <c r="Q246" s="15">
        <v>1.665</v>
      </c>
      <c r="R246" s="20">
        <v>1.4</v>
      </c>
      <c r="S246" s="20" t="s">
        <v>220</v>
      </c>
      <c r="T246" s="53">
        <v>2.78</v>
      </c>
      <c r="U246" s="54" t="s">
        <v>130</v>
      </c>
      <c r="V246" s="20" t="s">
        <v>242</v>
      </c>
    </row>
    <row r="247" spans="1:22">
      <c r="A247" s="36" t="s">
        <v>109</v>
      </c>
      <c r="B247" s="34"/>
      <c r="C247" s="34"/>
      <c r="D247" s="34"/>
      <c r="E247" s="34"/>
      <c r="F247" s="34"/>
      <c r="G247" s="34"/>
      <c r="H247" s="34"/>
      <c r="I247" s="34"/>
      <c r="J247" s="34"/>
      <c r="K247" s="35"/>
      <c r="T247" s="53">
        <v>7.915</v>
      </c>
      <c r="U247" s="20" t="s">
        <v>132</v>
      </c>
    </row>
    <row r="248" spans="1:22">
      <c r="A248" s="37" t="s">
        <v>42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5"/>
    </row>
    <row r="249" spans="1:22">
      <c r="A249" s="38" t="s">
        <v>125</v>
      </c>
      <c r="B249" s="39">
        <v>300</v>
      </c>
      <c r="C249" s="40">
        <v>8.1</v>
      </c>
      <c r="D249" s="39">
        <v>293</v>
      </c>
      <c r="E249" s="40">
        <v>7.9249999999999998</v>
      </c>
      <c r="F249" s="40">
        <v>0.17499999999999999</v>
      </c>
      <c r="G249" s="40">
        <v>0.17499999999999999</v>
      </c>
      <c r="H249" s="41">
        <v>0.38900000000000001</v>
      </c>
      <c r="I249" s="41">
        <v>0.44500000000000001</v>
      </c>
      <c r="J249" s="42" t="s">
        <v>126</v>
      </c>
      <c r="K249" s="24" t="s">
        <v>15</v>
      </c>
    </row>
    <row r="250" spans="1:22">
      <c r="A250" s="38" t="s">
        <v>127</v>
      </c>
      <c r="B250" s="39">
        <v>400</v>
      </c>
      <c r="C250" s="40">
        <v>37.6</v>
      </c>
      <c r="D250" s="39">
        <v>374</v>
      </c>
      <c r="E250" s="40">
        <v>35.185000000000002</v>
      </c>
      <c r="F250" s="40">
        <v>2.415</v>
      </c>
      <c r="G250" s="40">
        <v>2.415</v>
      </c>
      <c r="H250" s="41">
        <v>3.7919999999999998</v>
      </c>
      <c r="I250" s="41">
        <v>4.3230000000000004</v>
      </c>
      <c r="J250" s="42" t="s">
        <v>128</v>
      </c>
      <c r="K250" s="24" t="s">
        <v>15</v>
      </c>
    </row>
    <row r="251" spans="1:22">
      <c r="A251" s="38" t="s">
        <v>129</v>
      </c>
      <c r="B251" s="39">
        <v>500</v>
      </c>
      <c r="C251" s="40">
        <v>24</v>
      </c>
      <c r="D251" s="39">
        <v>500</v>
      </c>
      <c r="E251" s="40">
        <v>24</v>
      </c>
      <c r="F251" s="40">
        <v>0</v>
      </c>
      <c r="G251" s="40">
        <v>0</v>
      </c>
      <c r="H251" s="41">
        <v>0</v>
      </c>
      <c r="I251" s="41">
        <v>0</v>
      </c>
      <c r="J251" s="42"/>
      <c r="K251" s="24" t="s">
        <v>15</v>
      </c>
    </row>
    <row r="252" spans="1:22">
      <c r="A252" s="38" t="s">
        <v>130</v>
      </c>
      <c r="B252" s="39">
        <v>500</v>
      </c>
      <c r="C252" s="40">
        <v>10</v>
      </c>
      <c r="D252" s="39">
        <v>361</v>
      </c>
      <c r="E252" s="40">
        <v>7.22</v>
      </c>
      <c r="F252" s="40">
        <v>2.78</v>
      </c>
      <c r="G252" s="40">
        <v>2.78</v>
      </c>
      <c r="H252" s="41">
        <v>2.5579999999999998</v>
      </c>
      <c r="I252" s="41">
        <v>2.919</v>
      </c>
      <c r="J252" s="42" t="s">
        <v>131</v>
      </c>
      <c r="K252" s="24" t="s">
        <v>15</v>
      </c>
    </row>
    <row r="253" spans="1:22">
      <c r="A253" s="38" t="s">
        <v>132</v>
      </c>
      <c r="B253" s="39">
        <v>500</v>
      </c>
      <c r="C253" s="40">
        <v>25</v>
      </c>
      <c r="D253" s="39">
        <v>341</v>
      </c>
      <c r="E253" s="40">
        <v>17.085000000000001</v>
      </c>
      <c r="F253" s="40">
        <v>7.915</v>
      </c>
      <c r="G253" s="40">
        <v>7.915</v>
      </c>
      <c r="H253" s="41">
        <v>4.1950000000000003</v>
      </c>
      <c r="I253" s="41">
        <v>4.8280000000000003</v>
      </c>
      <c r="J253" s="42" t="s">
        <v>133</v>
      </c>
      <c r="K253" s="24" t="s">
        <v>15</v>
      </c>
    </row>
    <row r="254" spans="1:22">
      <c r="A254" s="43"/>
      <c r="B254" s="44">
        <v>2200</v>
      </c>
      <c r="C254" s="34"/>
      <c r="D254" s="44">
        <v>1869</v>
      </c>
      <c r="E254" s="45">
        <v>91.415000000000006</v>
      </c>
      <c r="F254" s="45">
        <v>13.285</v>
      </c>
      <c r="G254" s="34"/>
      <c r="H254" s="34"/>
      <c r="I254" s="34"/>
      <c r="J254" s="34"/>
      <c r="K254" s="35"/>
    </row>
    <row r="255" spans="1:22">
      <c r="A255" s="43"/>
      <c r="B255" s="46">
        <v>2200</v>
      </c>
      <c r="C255" s="34"/>
      <c r="D255" s="46">
        <v>1869</v>
      </c>
      <c r="E255" s="47">
        <v>91.415000000000006</v>
      </c>
      <c r="F255" s="47">
        <v>13.285</v>
      </c>
      <c r="G255" s="34"/>
      <c r="H255" s="34"/>
      <c r="I255" s="34"/>
      <c r="J255" s="34"/>
      <c r="K255" s="35"/>
    </row>
    <row r="256" spans="1:22" ht="15">
      <c r="A256" s="43"/>
      <c r="B256" s="48">
        <v>2200</v>
      </c>
      <c r="C256" s="34"/>
      <c r="D256" s="48">
        <v>1869</v>
      </c>
      <c r="E256" s="49">
        <v>91.415000000000006</v>
      </c>
      <c r="F256" s="49">
        <v>13.285</v>
      </c>
      <c r="G256" s="34"/>
      <c r="H256" s="34"/>
      <c r="I256" s="34"/>
      <c r="J256" s="34"/>
      <c r="K256" s="35"/>
    </row>
    <row r="257" spans="1:22" ht="18">
      <c r="A257" s="43"/>
      <c r="B257" s="50">
        <v>2200</v>
      </c>
      <c r="C257" s="34"/>
      <c r="D257" s="50">
        <v>1869</v>
      </c>
      <c r="E257" s="51">
        <v>91.415000000000006</v>
      </c>
      <c r="F257" s="51">
        <v>13.285</v>
      </c>
      <c r="G257" s="34"/>
      <c r="H257" s="34"/>
      <c r="I257" s="34"/>
      <c r="J257" s="34"/>
      <c r="K257" s="35"/>
    </row>
    <row r="258" spans="1:22" ht="18">
      <c r="A258" s="52">
        <v>43881</v>
      </c>
      <c r="B258" s="34"/>
      <c r="C258" s="34"/>
      <c r="D258" s="34"/>
      <c r="E258" s="34"/>
      <c r="F258" s="34"/>
      <c r="G258" s="34"/>
      <c r="H258" s="34"/>
      <c r="I258" s="34"/>
      <c r="J258" s="34"/>
      <c r="K258" s="35"/>
    </row>
    <row r="259" spans="1:22" ht="15">
      <c r="A259" s="33" t="s">
        <v>134</v>
      </c>
      <c r="B259" s="34"/>
      <c r="C259" s="34"/>
      <c r="D259" s="34"/>
      <c r="E259" s="34"/>
      <c r="F259" s="34"/>
      <c r="G259" s="34"/>
      <c r="H259" s="34"/>
      <c r="I259" s="34"/>
      <c r="J259" s="34"/>
      <c r="K259" s="35"/>
      <c r="N259" s="20">
        <v>11.645</v>
      </c>
      <c r="O259" s="20">
        <v>0.8</v>
      </c>
      <c r="P259" s="20">
        <v>18.29</v>
      </c>
      <c r="Q259" s="15">
        <v>2.2200000000000002</v>
      </c>
      <c r="R259" s="20">
        <v>-5</v>
      </c>
      <c r="S259" s="20" t="s">
        <v>220</v>
      </c>
      <c r="V259" s="20" t="s">
        <v>242</v>
      </c>
    </row>
    <row r="260" spans="1:22">
      <c r="A260" s="36" t="s">
        <v>109</v>
      </c>
      <c r="B260" s="34"/>
      <c r="C260" s="34"/>
      <c r="D260" s="34"/>
      <c r="E260" s="34"/>
      <c r="F260" s="34"/>
      <c r="G260" s="34"/>
      <c r="H260" s="34"/>
      <c r="I260" s="34"/>
      <c r="J260" s="34"/>
      <c r="K260" s="35"/>
    </row>
    <row r="261" spans="1:22">
      <c r="A261" s="37" t="s">
        <v>42</v>
      </c>
      <c r="B261" s="34"/>
      <c r="C261" s="34"/>
      <c r="D261" s="34"/>
      <c r="E261" s="34"/>
      <c r="F261" s="34"/>
      <c r="G261" s="34"/>
      <c r="H261" s="34"/>
      <c r="I261" s="34"/>
      <c r="J261" s="34"/>
      <c r="K261" s="35"/>
    </row>
    <row r="262" spans="1:22">
      <c r="A262" s="38" t="s">
        <v>119</v>
      </c>
      <c r="B262" s="39">
        <v>500</v>
      </c>
      <c r="C262" s="40">
        <v>33</v>
      </c>
      <c r="D262" s="39">
        <v>469</v>
      </c>
      <c r="E262" s="40">
        <v>30.984999999999999</v>
      </c>
      <c r="F262" s="40">
        <v>2.0150000000000001</v>
      </c>
      <c r="G262" s="40">
        <v>2.0150000000000001</v>
      </c>
      <c r="H262" s="41">
        <v>8</v>
      </c>
      <c r="I262" s="41">
        <v>9.1280000000000001</v>
      </c>
      <c r="J262" s="42" t="s">
        <v>135</v>
      </c>
      <c r="K262" s="24" t="s">
        <v>15</v>
      </c>
    </row>
    <row r="263" spans="1:22">
      <c r="A263" s="38" t="s">
        <v>136</v>
      </c>
      <c r="B263" s="39">
        <v>500</v>
      </c>
      <c r="C263" s="40">
        <v>123.5</v>
      </c>
      <c r="D263" s="39">
        <v>442</v>
      </c>
      <c r="E263" s="40">
        <v>109.41500000000001</v>
      </c>
      <c r="F263" s="40">
        <v>14.085000000000001</v>
      </c>
      <c r="G263" s="40">
        <v>14.085000000000001</v>
      </c>
      <c r="H263" s="41">
        <v>16.198</v>
      </c>
      <c r="I263" s="41">
        <v>18.451000000000001</v>
      </c>
      <c r="J263" s="42" t="s">
        <v>137</v>
      </c>
      <c r="K263" s="24" t="s">
        <v>15</v>
      </c>
    </row>
    <row r="264" spans="1:22">
      <c r="A264" s="38" t="s">
        <v>138</v>
      </c>
      <c r="B264" s="39">
        <v>500</v>
      </c>
      <c r="C264" s="40">
        <v>8</v>
      </c>
      <c r="D264" s="39">
        <v>363</v>
      </c>
      <c r="E264" s="40">
        <v>5.81</v>
      </c>
      <c r="F264" s="40">
        <v>2.19</v>
      </c>
      <c r="G264" s="40">
        <v>2.19</v>
      </c>
      <c r="H264" s="41">
        <v>2.431</v>
      </c>
      <c r="I264" s="41">
        <v>2.7810000000000001</v>
      </c>
      <c r="J264" s="42" t="s">
        <v>139</v>
      </c>
      <c r="K264" s="24" t="s">
        <v>15</v>
      </c>
    </row>
    <row r="265" spans="1:22">
      <c r="A265" s="43"/>
      <c r="B265" s="44">
        <v>1500</v>
      </c>
      <c r="C265" s="34"/>
      <c r="D265" s="44">
        <v>1274</v>
      </c>
      <c r="E265" s="45">
        <v>146.21</v>
      </c>
      <c r="F265" s="45">
        <v>18.29</v>
      </c>
      <c r="G265" s="34"/>
      <c r="H265" s="34"/>
      <c r="I265" s="34"/>
      <c r="J265" s="34"/>
      <c r="K265" s="35"/>
    </row>
    <row r="266" spans="1:22">
      <c r="A266" s="43"/>
      <c r="B266" s="46">
        <v>1500</v>
      </c>
      <c r="C266" s="34"/>
      <c r="D266" s="46">
        <v>1274</v>
      </c>
      <c r="E266" s="47">
        <v>146.21</v>
      </c>
      <c r="F266" s="47">
        <v>18.29</v>
      </c>
      <c r="G266" s="34"/>
      <c r="H266" s="34"/>
      <c r="I266" s="34"/>
      <c r="J266" s="34"/>
      <c r="K266" s="35"/>
    </row>
    <row r="267" spans="1:22" ht="15">
      <c r="A267" s="43"/>
      <c r="B267" s="48">
        <v>1500</v>
      </c>
      <c r="C267" s="34"/>
      <c r="D267" s="48">
        <v>1274</v>
      </c>
      <c r="E267" s="49">
        <v>146.21</v>
      </c>
      <c r="F267" s="49">
        <v>18.29</v>
      </c>
      <c r="G267" s="34"/>
      <c r="H267" s="34"/>
      <c r="I267" s="34"/>
      <c r="J267" s="34"/>
      <c r="K267" s="35"/>
    </row>
    <row r="268" spans="1:22" ht="18">
      <c r="A268" s="43"/>
      <c r="B268" s="50">
        <v>1500</v>
      </c>
      <c r="C268" s="34"/>
      <c r="D268" s="50">
        <v>1274</v>
      </c>
      <c r="E268" s="51">
        <v>146.21</v>
      </c>
      <c r="F268" s="51">
        <v>18.29</v>
      </c>
      <c r="G268" s="34"/>
      <c r="H268" s="34"/>
      <c r="I268" s="34"/>
      <c r="J268" s="34"/>
      <c r="K268" s="35"/>
    </row>
    <row r="269" spans="1:22" ht="18">
      <c r="A269" s="52">
        <v>43882</v>
      </c>
      <c r="B269" s="34"/>
      <c r="C269" s="34"/>
      <c r="D269" s="34"/>
      <c r="E269" s="34"/>
      <c r="F269" s="34"/>
      <c r="G269" s="34"/>
      <c r="H269" s="34"/>
      <c r="I269" s="34"/>
      <c r="J269" s="34"/>
      <c r="K269" s="35"/>
    </row>
    <row r="270" spans="1:22" ht="15">
      <c r="A270" s="33" t="s">
        <v>140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5"/>
      <c r="L270" s="20">
        <f>379-13</f>
        <v>366</v>
      </c>
      <c r="M270" s="20">
        <v>13</v>
      </c>
      <c r="N270" s="20">
        <v>6.73</v>
      </c>
      <c r="O270" s="20">
        <v>0.68500000000000005</v>
      </c>
      <c r="P270" s="15">
        <v>59.997</v>
      </c>
      <c r="R270" s="20">
        <v>3.1</v>
      </c>
      <c r="S270" s="20" t="s">
        <v>226</v>
      </c>
      <c r="T270" s="20">
        <v>15.8</v>
      </c>
      <c r="U270" s="20" t="s">
        <v>240</v>
      </c>
      <c r="V270" s="20" t="s">
        <v>242</v>
      </c>
    </row>
    <row r="271" spans="1:22">
      <c r="A271" s="36" t="s">
        <v>109</v>
      </c>
      <c r="B271" s="34"/>
      <c r="C271" s="34"/>
      <c r="D271" s="34"/>
      <c r="E271" s="34"/>
      <c r="F271" s="34"/>
      <c r="G271" s="34"/>
      <c r="H271" s="34"/>
      <c r="I271" s="34"/>
      <c r="J271" s="34"/>
      <c r="K271" s="35"/>
    </row>
    <row r="272" spans="1:22">
      <c r="A272" s="37" t="s">
        <v>42</v>
      </c>
      <c r="B272" s="34"/>
      <c r="C272" s="34"/>
      <c r="D272" s="34"/>
      <c r="E272" s="34"/>
      <c r="F272" s="34"/>
      <c r="G272" s="34"/>
      <c r="H272" s="34"/>
      <c r="I272" s="34"/>
      <c r="J272" s="34"/>
      <c r="K272" s="35"/>
    </row>
    <row r="273" spans="1:22">
      <c r="A273" s="38" t="s">
        <v>141</v>
      </c>
      <c r="B273" s="39">
        <v>500</v>
      </c>
      <c r="C273" s="40">
        <v>85</v>
      </c>
      <c r="D273" s="39">
        <v>295</v>
      </c>
      <c r="E273" s="40">
        <v>40.817999999999998</v>
      </c>
      <c r="F273" s="40">
        <v>44.182000000000002</v>
      </c>
      <c r="G273" s="40">
        <v>44.182000000000002</v>
      </c>
      <c r="H273" s="41">
        <v>37.113</v>
      </c>
      <c r="I273" s="41">
        <v>42.414999999999999</v>
      </c>
      <c r="J273" s="42" t="s">
        <v>142</v>
      </c>
      <c r="K273" s="24" t="s">
        <v>15</v>
      </c>
    </row>
    <row r="274" spans="1:22">
      <c r="A274" s="38" t="s">
        <v>143</v>
      </c>
      <c r="B274" s="39">
        <v>500</v>
      </c>
      <c r="C274" s="40">
        <v>18</v>
      </c>
      <c r="D274" s="39">
        <v>440</v>
      </c>
      <c r="E274" s="40">
        <v>15.845000000000001</v>
      </c>
      <c r="F274" s="40">
        <v>2.1549999999999998</v>
      </c>
      <c r="G274" s="40">
        <v>2.1549999999999998</v>
      </c>
      <c r="H274" s="41">
        <v>2.4780000000000002</v>
      </c>
      <c r="I274" s="41">
        <v>2.823</v>
      </c>
      <c r="J274" s="42" t="s">
        <v>144</v>
      </c>
      <c r="K274" s="24" t="s">
        <v>15</v>
      </c>
    </row>
    <row r="275" spans="1:22">
      <c r="A275" s="38" t="s">
        <v>145</v>
      </c>
      <c r="B275" s="39">
        <v>500</v>
      </c>
      <c r="C275" s="40">
        <v>25</v>
      </c>
      <c r="D275" s="39">
        <v>226</v>
      </c>
      <c r="E275" s="40">
        <v>11.34</v>
      </c>
      <c r="F275" s="40">
        <v>13.66</v>
      </c>
      <c r="G275" s="40">
        <v>13.66</v>
      </c>
      <c r="H275" s="41">
        <v>33.466999999999999</v>
      </c>
      <c r="I275" s="41">
        <v>38.247999999999998</v>
      </c>
      <c r="J275" s="42" t="s">
        <v>146</v>
      </c>
      <c r="K275" s="24" t="s">
        <v>15</v>
      </c>
    </row>
    <row r="276" spans="1:22">
      <c r="A276" s="43"/>
      <c r="B276" s="44">
        <v>1500</v>
      </c>
      <c r="C276" s="34"/>
      <c r="D276" s="44">
        <v>961</v>
      </c>
      <c r="E276" s="45">
        <v>68.003</v>
      </c>
      <c r="F276" s="45">
        <v>59.997</v>
      </c>
      <c r="G276" s="34"/>
      <c r="H276" s="34"/>
      <c r="I276" s="34"/>
      <c r="J276" s="34"/>
      <c r="K276" s="35"/>
    </row>
    <row r="277" spans="1:22">
      <c r="A277" s="43"/>
      <c r="B277" s="46">
        <v>1500</v>
      </c>
      <c r="C277" s="34"/>
      <c r="D277" s="46">
        <v>961</v>
      </c>
      <c r="E277" s="47">
        <v>68.003</v>
      </c>
      <c r="F277" s="47">
        <v>59.997</v>
      </c>
      <c r="G277" s="34"/>
      <c r="H277" s="34"/>
      <c r="I277" s="34"/>
      <c r="J277" s="34"/>
      <c r="K277" s="35"/>
    </row>
    <row r="278" spans="1:22" ht="15">
      <c r="A278" s="43"/>
      <c r="B278" s="48">
        <v>1500</v>
      </c>
      <c r="C278" s="34"/>
      <c r="D278" s="48">
        <v>961</v>
      </c>
      <c r="E278" s="49">
        <v>68.003</v>
      </c>
      <c r="F278" s="49">
        <v>59.997</v>
      </c>
      <c r="G278" s="34"/>
      <c r="H278" s="34"/>
      <c r="I278" s="34"/>
      <c r="J278" s="34"/>
      <c r="K278" s="35"/>
    </row>
    <row r="279" spans="1:22" ht="18">
      <c r="A279" s="43"/>
      <c r="B279" s="50">
        <v>1500</v>
      </c>
      <c r="C279" s="34"/>
      <c r="D279" s="50">
        <v>961</v>
      </c>
      <c r="E279" s="51">
        <v>68.003</v>
      </c>
      <c r="F279" s="51">
        <v>59.997</v>
      </c>
      <c r="G279" s="34"/>
      <c r="H279" s="34"/>
      <c r="I279" s="34"/>
      <c r="J279" s="34"/>
      <c r="K279" s="35"/>
    </row>
    <row r="280" spans="1:22" ht="18">
      <c r="A280" s="52">
        <v>43892</v>
      </c>
      <c r="B280" s="34"/>
      <c r="C280" s="34"/>
      <c r="D280" s="34"/>
      <c r="E280" s="34"/>
      <c r="F280" s="34"/>
      <c r="G280" s="34"/>
      <c r="H280" s="34"/>
      <c r="I280" s="34"/>
      <c r="J280" s="34"/>
      <c r="K280" s="35"/>
    </row>
    <row r="281" spans="1:22" ht="15">
      <c r="A281" s="33" t="s">
        <v>147</v>
      </c>
      <c r="B281" s="34"/>
      <c r="C281" s="34"/>
      <c r="D281" s="34"/>
      <c r="E281" s="34"/>
      <c r="F281" s="34"/>
      <c r="G281" s="34"/>
      <c r="H281" s="34"/>
      <c r="I281" s="34"/>
      <c r="J281" s="34"/>
      <c r="K281" s="35"/>
      <c r="L281" s="20">
        <f>451-12</f>
        <v>439</v>
      </c>
      <c r="M281" s="20">
        <v>12</v>
      </c>
      <c r="N281" s="20">
        <v>12.115</v>
      </c>
      <c r="O281" s="20">
        <v>0.51500000000000001</v>
      </c>
      <c r="P281" s="15">
        <v>31.6</v>
      </c>
      <c r="Q281" s="15">
        <v>1.425</v>
      </c>
      <c r="R281" s="20">
        <v>-4.9000000000000004</v>
      </c>
      <c r="S281" s="20" t="s">
        <v>228</v>
      </c>
      <c r="T281" s="20">
        <v>2.52</v>
      </c>
      <c r="U281" s="20" t="s">
        <v>240</v>
      </c>
      <c r="V281" s="20" t="s">
        <v>243</v>
      </c>
    </row>
    <row r="282" spans="1:22">
      <c r="A282" s="36" t="s">
        <v>148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5"/>
    </row>
    <row r="283" spans="1:22">
      <c r="A283" s="37" t="s">
        <v>149</v>
      </c>
      <c r="B283" s="34"/>
      <c r="C283" s="34"/>
      <c r="D283" s="34"/>
      <c r="E283" s="34"/>
      <c r="F283" s="34"/>
      <c r="G283" s="34"/>
      <c r="H283" s="34"/>
      <c r="I283" s="34"/>
      <c r="J283" s="34"/>
      <c r="K283" s="35"/>
    </row>
    <row r="284" spans="1:22">
      <c r="A284" s="38" t="s">
        <v>150</v>
      </c>
      <c r="B284" s="39">
        <v>500</v>
      </c>
      <c r="C284" s="40">
        <v>96.5</v>
      </c>
      <c r="D284" s="39">
        <v>349</v>
      </c>
      <c r="E284" s="40">
        <v>67.430000000000007</v>
      </c>
      <c r="F284" s="40">
        <v>29.07</v>
      </c>
      <c r="G284" s="40">
        <v>29.07</v>
      </c>
      <c r="H284" s="41">
        <v>77.325999999999993</v>
      </c>
      <c r="I284" s="41">
        <v>88.373000000000005</v>
      </c>
      <c r="J284" s="42" t="s">
        <v>151</v>
      </c>
      <c r="K284" s="24" t="s">
        <v>15</v>
      </c>
    </row>
    <row r="285" spans="1:22">
      <c r="A285" s="38" t="s">
        <v>152</v>
      </c>
      <c r="B285" s="39">
        <v>0</v>
      </c>
      <c r="C285" s="40">
        <v>4.42</v>
      </c>
      <c r="D285" s="39">
        <v>0</v>
      </c>
      <c r="E285" s="40">
        <v>4.1449999999999996</v>
      </c>
      <c r="F285" s="40">
        <v>0.27500000000000002</v>
      </c>
      <c r="G285" s="40">
        <v>0.27500000000000002</v>
      </c>
      <c r="H285" s="41">
        <v>0</v>
      </c>
      <c r="I285" s="41">
        <v>0</v>
      </c>
      <c r="J285" s="42" t="s">
        <v>153</v>
      </c>
      <c r="K285" s="24" t="s">
        <v>15</v>
      </c>
    </row>
    <row r="286" spans="1:22">
      <c r="A286" s="38" t="s">
        <v>154</v>
      </c>
      <c r="B286" s="39">
        <v>500</v>
      </c>
      <c r="C286" s="40">
        <v>9</v>
      </c>
      <c r="D286" s="39">
        <v>375</v>
      </c>
      <c r="E286" s="40">
        <v>6.75</v>
      </c>
      <c r="F286" s="40">
        <v>2.25</v>
      </c>
      <c r="G286" s="40">
        <v>2.25</v>
      </c>
      <c r="H286" s="41">
        <v>5.85</v>
      </c>
      <c r="I286" s="41">
        <v>6.66</v>
      </c>
      <c r="J286" s="42" t="s">
        <v>155</v>
      </c>
      <c r="K286" s="24" t="s">
        <v>15</v>
      </c>
    </row>
    <row r="287" spans="1:22">
      <c r="A287" s="43"/>
      <c r="B287" s="44">
        <v>1000</v>
      </c>
      <c r="C287" s="34"/>
      <c r="D287" s="44">
        <v>724</v>
      </c>
      <c r="E287" s="45">
        <v>78.325000000000003</v>
      </c>
      <c r="F287" s="45">
        <v>31.594999999999999</v>
      </c>
      <c r="G287" s="34"/>
      <c r="H287" s="34"/>
      <c r="I287" s="34"/>
      <c r="J287" s="34"/>
      <c r="K287" s="35"/>
    </row>
    <row r="288" spans="1:22">
      <c r="A288" s="43"/>
      <c r="B288" s="46">
        <v>1000</v>
      </c>
      <c r="C288" s="34"/>
      <c r="D288" s="46">
        <v>724</v>
      </c>
      <c r="E288" s="47">
        <v>78.325000000000003</v>
      </c>
      <c r="F288" s="47">
        <v>31.594999999999999</v>
      </c>
      <c r="G288" s="34"/>
      <c r="H288" s="34"/>
      <c r="I288" s="34"/>
      <c r="J288" s="34"/>
      <c r="K288" s="35"/>
    </row>
    <row r="289" spans="1:22" ht="15">
      <c r="A289" s="43"/>
      <c r="B289" s="48">
        <v>1000</v>
      </c>
      <c r="C289" s="34"/>
      <c r="D289" s="48">
        <v>724</v>
      </c>
      <c r="E289" s="49">
        <v>78.325000000000003</v>
      </c>
      <c r="F289" s="49">
        <v>31.594999999999999</v>
      </c>
      <c r="G289" s="34"/>
      <c r="H289" s="34"/>
      <c r="I289" s="34"/>
      <c r="J289" s="34"/>
      <c r="K289" s="35"/>
    </row>
    <row r="290" spans="1:22" ht="18">
      <c r="A290" s="43"/>
      <c r="B290" s="50">
        <v>1000</v>
      </c>
      <c r="C290" s="34"/>
      <c r="D290" s="50">
        <v>724</v>
      </c>
      <c r="E290" s="51">
        <v>78.325000000000003</v>
      </c>
      <c r="F290" s="51">
        <v>31.594999999999999</v>
      </c>
      <c r="G290" s="34"/>
      <c r="H290" s="34"/>
      <c r="I290" s="34"/>
      <c r="J290" s="34"/>
      <c r="K290" s="35"/>
    </row>
    <row r="291" spans="1:22" ht="18">
      <c r="A291" s="52">
        <v>43893</v>
      </c>
      <c r="B291" s="34"/>
      <c r="C291" s="34"/>
      <c r="D291" s="34"/>
      <c r="E291" s="34"/>
      <c r="F291" s="34"/>
      <c r="G291" s="34"/>
      <c r="H291" s="34"/>
      <c r="I291" s="34"/>
      <c r="J291" s="34"/>
      <c r="K291" s="35"/>
    </row>
    <row r="292" spans="1:22" ht="15">
      <c r="A292" s="33" t="s">
        <v>156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5"/>
      <c r="L292" s="20">
        <f>443-17</f>
        <v>426</v>
      </c>
      <c r="M292" s="20">
        <v>17</v>
      </c>
      <c r="N292" s="20">
        <v>6.39</v>
      </c>
      <c r="O292" s="20">
        <v>0.79</v>
      </c>
      <c r="P292" s="15">
        <v>33.755000000000003</v>
      </c>
      <c r="Q292" s="15">
        <v>3.4</v>
      </c>
      <c r="R292" s="20">
        <v>-3</v>
      </c>
      <c r="S292" s="20" t="s">
        <v>225</v>
      </c>
      <c r="T292" s="20">
        <v>33.6</v>
      </c>
      <c r="U292" s="20" t="s">
        <v>240</v>
      </c>
      <c r="V292" s="20" t="s">
        <v>243</v>
      </c>
    </row>
    <row r="293" spans="1:22">
      <c r="A293" s="36" t="s">
        <v>148</v>
      </c>
      <c r="B293" s="34"/>
      <c r="C293" s="34"/>
      <c r="D293" s="34"/>
      <c r="E293" s="34"/>
      <c r="F293" s="34"/>
      <c r="G293" s="34"/>
      <c r="H293" s="34"/>
      <c r="I293" s="34"/>
      <c r="J293" s="34"/>
      <c r="K293" s="35"/>
    </row>
    <row r="294" spans="1:22">
      <c r="A294" s="37" t="s">
        <v>149</v>
      </c>
      <c r="B294" s="34"/>
      <c r="C294" s="34"/>
      <c r="D294" s="34"/>
      <c r="E294" s="34"/>
      <c r="F294" s="34"/>
      <c r="G294" s="34"/>
      <c r="H294" s="34"/>
      <c r="I294" s="34"/>
      <c r="J294" s="34"/>
      <c r="K294" s="35"/>
    </row>
    <row r="295" spans="1:22">
      <c r="A295" s="38" t="s">
        <v>17</v>
      </c>
      <c r="B295" s="39">
        <v>500</v>
      </c>
      <c r="C295" s="40">
        <v>16.5</v>
      </c>
      <c r="D295" s="39">
        <v>427</v>
      </c>
      <c r="E295" s="40">
        <v>14.12</v>
      </c>
      <c r="F295" s="40">
        <v>2.38</v>
      </c>
      <c r="G295" s="40">
        <v>2.38</v>
      </c>
      <c r="H295" s="41">
        <v>2.1419999999999999</v>
      </c>
      <c r="I295" s="41">
        <v>2.4510000000000001</v>
      </c>
      <c r="J295" s="42" t="s">
        <v>157</v>
      </c>
      <c r="K295" s="24" t="s">
        <v>15</v>
      </c>
    </row>
    <row r="296" spans="1:22">
      <c r="A296" s="38" t="s">
        <v>19</v>
      </c>
      <c r="B296" s="39">
        <v>500</v>
      </c>
      <c r="C296" s="40">
        <v>161</v>
      </c>
      <c r="D296" s="39">
        <v>402</v>
      </c>
      <c r="E296" s="40">
        <v>129.63</v>
      </c>
      <c r="F296" s="40">
        <v>31.37</v>
      </c>
      <c r="G296" s="40">
        <v>31.37</v>
      </c>
      <c r="H296" s="41">
        <v>76.228999999999999</v>
      </c>
      <c r="I296" s="41">
        <v>86.581000000000003</v>
      </c>
      <c r="J296" s="42" t="s">
        <v>158</v>
      </c>
      <c r="K296" s="24" t="s">
        <v>15</v>
      </c>
    </row>
    <row r="297" spans="1:22">
      <c r="A297" s="43"/>
      <c r="B297" s="44">
        <v>1000</v>
      </c>
      <c r="C297" s="34"/>
      <c r="D297" s="44">
        <v>829</v>
      </c>
      <c r="E297" s="45">
        <v>143.75</v>
      </c>
      <c r="F297" s="45">
        <v>33.75</v>
      </c>
      <c r="G297" s="34"/>
      <c r="H297" s="34"/>
      <c r="I297" s="34"/>
      <c r="J297" s="34"/>
      <c r="K297" s="35"/>
    </row>
    <row r="298" spans="1:22">
      <c r="A298" s="43"/>
      <c r="B298" s="46">
        <v>1000</v>
      </c>
      <c r="C298" s="34"/>
      <c r="D298" s="46">
        <v>829</v>
      </c>
      <c r="E298" s="47">
        <v>143.75</v>
      </c>
      <c r="F298" s="47">
        <v>33.75</v>
      </c>
      <c r="G298" s="34"/>
      <c r="H298" s="34"/>
      <c r="I298" s="34"/>
      <c r="J298" s="34"/>
      <c r="K298" s="35"/>
    </row>
    <row r="299" spans="1:22" ht="15">
      <c r="A299" s="43"/>
      <c r="B299" s="48">
        <v>1000</v>
      </c>
      <c r="C299" s="34"/>
      <c r="D299" s="48">
        <v>829</v>
      </c>
      <c r="E299" s="49">
        <v>143.75</v>
      </c>
      <c r="F299" s="49">
        <v>33.75</v>
      </c>
      <c r="G299" s="34"/>
      <c r="H299" s="34"/>
      <c r="I299" s="34"/>
      <c r="J299" s="34"/>
      <c r="K299" s="35"/>
    </row>
    <row r="300" spans="1:22" ht="18">
      <c r="A300" s="43"/>
      <c r="B300" s="50">
        <v>1000</v>
      </c>
      <c r="C300" s="34"/>
      <c r="D300" s="50">
        <v>829</v>
      </c>
      <c r="E300" s="51">
        <v>143.75</v>
      </c>
      <c r="F300" s="51">
        <v>33.75</v>
      </c>
      <c r="G300" s="34"/>
      <c r="H300" s="34"/>
      <c r="I300" s="34"/>
      <c r="J300" s="34"/>
      <c r="K300" s="35"/>
    </row>
    <row r="301" spans="1:22" ht="18">
      <c r="A301" s="52">
        <v>43894</v>
      </c>
      <c r="B301" s="34"/>
      <c r="C301" s="34"/>
      <c r="D301" s="34"/>
      <c r="E301" s="34"/>
      <c r="F301" s="34"/>
      <c r="G301" s="34"/>
      <c r="H301" s="34"/>
      <c r="I301" s="34"/>
      <c r="J301" s="34"/>
      <c r="K301" s="35"/>
    </row>
    <row r="302" spans="1:22" ht="15">
      <c r="A302" s="33" t="s">
        <v>159</v>
      </c>
      <c r="B302" s="34"/>
      <c r="C302" s="34"/>
      <c r="D302" s="34"/>
      <c r="E302" s="34"/>
      <c r="F302" s="34"/>
      <c r="G302" s="34"/>
      <c r="H302" s="34"/>
      <c r="I302" s="34"/>
      <c r="J302" s="34"/>
      <c r="K302" s="35"/>
      <c r="L302" s="20">
        <f>475-9</f>
        <v>466</v>
      </c>
      <c r="M302" s="20">
        <v>9</v>
      </c>
      <c r="N302" s="20">
        <v>10.315</v>
      </c>
      <c r="O302" s="20">
        <v>8.34</v>
      </c>
      <c r="P302" s="15">
        <v>16.04</v>
      </c>
      <c r="R302" s="20">
        <v>-2.7</v>
      </c>
      <c r="S302" s="20" t="s">
        <v>221</v>
      </c>
      <c r="V302" s="20" t="s">
        <v>243</v>
      </c>
    </row>
    <row r="303" spans="1:22">
      <c r="A303" s="36" t="s">
        <v>148</v>
      </c>
      <c r="B303" s="34"/>
      <c r="C303" s="34"/>
      <c r="D303" s="34"/>
      <c r="E303" s="34"/>
      <c r="F303" s="34"/>
      <c r="G303" s="34"/>
      <c r="H303" s="34"/>
      <c r="I303" s="34"/>
      <c r="J303" s="34"/>
      <c r="K303" s="35"/>
    </row>
    <row r="304" spans="1:22">
      <c r="A304" s="37" t="s">
        <v>149</v>
      </c>
      <c r="B304" s="34"/>
      <c r="C304" s="34"/>
      <c r="D304" s="34"/>
      <c r="E304" s="34"/>
      <c r="F304" s="34"/>
      <c r="G304" s="34"/>
      <c r="H304" s="34"/>
      <c r="I304" s="34"/>
      <c r="J304" s="34"/>
      <c r="K304" s="35"/>
    </row>
    <row r="305" spans="1:22">
      <c r="A305" s="38" t="s">
        <v>24</v>
      </c>
      <c r="B305" s="39">
        <v>500</v>
      </c>
      <c r="C305" s="40">
        <v>40</v>
      </c>
      <c r="D305" s="39">
        <v>466</v>
      </c>
      <c r="E305" s="40">
        <v>37.28</v>
      </c>
      <c r="F305" s="40">
        <v>2.72</v>
      </c>
      <c r="G305" s="40">
        <v>2.72</v>
      </c>
      <c r="H305" s="41">
        <v>7.1539999999999999</v>
      </c>
      <c r="I305" s="41">
        <v>8.16</v>
      </c>
      <c r="J305" s="42" t="s">
        <v>160</v>
      </c>
      <c r="K305" s="24" t="s">
        <v>15</v>
      </c>
    </row>
    <row r="306" spans="1:22">
      <c r="A306" s="38" t="s">
        <v>161</v>
      </c>
      <c r="B306" s="39">
        <v>500</v>
      </c>
      <c r="C306" s="40">
        <v>90</v>
      </c>
      <c r="D306" s="39">
        <v>439</v>
      </c>
      <c r="E306" s="40">
        <v>79.09</v>
      </c>
      <c r="F306" s="40">
        <v>10.91</v>
      </c>
      <c r="G306" s="40">
        <v>10.91</v>
      </c>
      <c r="H306" s="41">
        <v>52.259</v>
      </c>
      <c r="I306" s="41">
        <v>59.569000000000003</v>
      </c>
      <c r="J306" s="42" t="s">
        <v>162</v>
      </c>
      <c r="K306" s="24" t="s">
        <v>15</v>
      </c>
    </row>
    <row r="307" spans="1:22">
      <c r="A307" s="43"/>
      <c r="B307" s="44">
        <v>1000</v>
      </c>
      <c r="C307" s="34"/>
      <c r="D307" s="44">
        <v>905</v>
      </c>
      <c r="E307" s="45">
        <v>116.37</v>
      </c>
      <c r="F307" s="45">
        <v>13.63</v>
      </c>
      <c r="G307" s="34"/>
      <c r="H307" s="34"/>
      <c r="I307" s="34"/>
      <c r="J307" s="34"/>
      <c r="K307" s="35"/>
    </row>
    <row r="308" spans="1:22">
      <c r="A308" s="43"/>
      <c r="B308" s="46">
        <v>1000</v>
      </c>
      <c r="C308" s="34"/>
      <c r="D308" s="46">
        <v>905</v>
      </c>
      <c r="E308" s="47">
        <v>116.37</v>
      </c>
      <c r="F308" s="47">
        <v>13.63</v>
      </c>
      <c r="G308" s="34"/>
      <c r="H308" s="34"/>
      <c r="I308" s="34"/>
      <c r="J308" s="34"/>
      <c r="K308" s="35"/>
    </row>
    <row r="309" spans="1:22" ht="15">
      <c r="A309" s="43"/>
      <c r="B309" s="48">
        <v>1000</v>
      </c>
      <c r="C309" s="34"/>
      <c r="D309" s="48">
        <v>905</v>
      </c>
      <c r="E309" s="49">
        <v>116.37</v>
      </c>
      <c r="F309" s="49">
        <v>13.63</v>
      </c>
      <c r="G309" s="34"/>
      <c r="H309" s="34"/>
      <c r="I309" s="34"/>
      <c r="J309" s="34"/>
      <c r="K309" s="35"/>
    </row>
    <row r="310" spans="1:22" ht="18">
      <c r="A310" s="43"/>
      <c r="B310" s="50">
        <v>1000</v>
      </c>
      <c r="C310" s="34"/>
      <c r="D310" s="50">
        <v>905</v>
      </c>
      <c r="E310" s="51">
        <v>116.37</v>
      </c>
      <c r="F310" s="51">
        <v>13.63</v>
      </c>
      <c r="G310" s="34"/>
      <c r="H310" s="34"/>
      <c r="I310" s="34"/>
      <c r="J310" s="34"/>
      <c r="K310" s="35"/>
    </row>
    <row r="311" spans="1:22" ht="18">
      <c r="A311" s="52">
        <v>43895</v>
      </c>
      <c r="B311" s="34"/>
      <c r="C311" s="34"/>
      <c r="D311" s="34"/>
      <c r="E311" s="34"/>
      <c r="F311" s="34"/>
      <c r="G311" s="34"/>
      <c r="H311" s="34"/>
      <c r="I311" s="34"/>
      <c r="J311" s="34"/>
      <c r="K311" s="35"/>
    </row>
    <row r="312" spans="1:22" ht="15">
      <c r="A312" s="33" t="s">
        <v>163</v>
      </c>
      <c r="B312" s="34"/>
      <c r="C312" s="34"/>
      <c r="D312" s="34"/>
      <c r="E312" s="34"/>
      <c r="F312" s="34"/>
      <c r="G312" s="34"/>
      <c r="H312" s="34"/>
      <c r="I312" s="34"/>
      <c r="J312" s="34"/>
      <c r="K312" s="35"/>
      <c r="L312" s="20">
        <f>472-16</f>
        <v>456</v>
      </c>
      <c r="M312" s="20">
        <v>16</v>
      </c>
      <c r="N312" s="20">
        <v>8.6999999999999993</v>
      </c>
      <c r="O312" s="20">
        <v>0.71</v>
      </c>
      <c r="P312" s="15">
        <v>10.1</v>
      </c>
      <c r="Q312" s="15">
        <v>0.87</v>
      </c>
      <c r="R312" s="20">
        <v>2</v>
      </c>
      <c r="S312" s="20" t="s">
        <v>221</v>
      </c>
      <c r="T312" s="20">
        <v>3.65</v>
      </c>
      <c r="U312" s="20" t="s">
        <v>237</v>
      </c>
      <c r="V312" s="20" t="s">
        <v>243</v>
      </c>
    </row>
    <row r="313" spans="1:22">
      <c r="A313" s="36" t="s">
        <v>148</v>
      </c>
      <c r="B313" s="34"/>
      <c r="C313" s="34"/>
      <c r="D313" s="34"/>
      <c r="E313" s="34"/>
      <c r="F313" s="34"/>
      <c r="G313" s="34"/>
      <c r="H313" s="34"/>
      <c r="I313" s="34"/>
      <c r="J313" s="34"/>
      <c r="K313" s="35"/>
      <c r="T313" s="20">
        <f>(0.87-0.45)</f>
        <v>0.42</v>
      </c>
      <c r="U313" s="20" t="s">
        <v>238</v>
      </c>
    </row>
    <row r="314" spans="1:22">
      <c r="A314" s="37" t="s">
        <v>149</v>
      </c>
      <c r="B314" s="34"/>
      <c r="C314" s="34"/>
      <c r="D314" s="34"/>
      <c r="E314" s="34"/>
      <c r="F314" s="34"/>
      <c r="G314" s="34"/>
      <c r="H314" s="34"/>
      <c r="I314" s="34"/>
      <c r="J314" s="34"/>
      <c r="K314" s="35"/>
      <c r="T314" s="40">
        <v>0.78</v>
      </c>
      <c r="U314" s="20" t="s">
        <v>154</v>
      </c>
    </row>
    <row r="315" spans="1:22">
      <c r="A315" s="38" t="s">
        <v>27</v>
      </c>
      <c r="B315" s="39">
        <v>500</v>
      </c>
      <c r="C315" s="40">
        <v>57.5</v>
      </c>
      <c r="D315" s="39">
        <v>500</v>
      </c>
      <c r="E315" s="40">
        <v>57.5</v>
      </c>
      <c r="F315" s="40">
        <v>0</v>
      </c>
      <c r="G315" s="40">
        <v>0</v>
      </c>
      <c r="H315" s="41">
        <v>0</v>
      </c>
      <c r="I315" s="41">
        <v>0</v>
      </c>
      <c r="J315" s="42" t="s">
        <v>164</v>
      </c>
      <c r="K315" s="24" t="s">
        <v>15</v>
      </c>
    </row>
    <row r="316" spans="1:22">
      <c r="A316" s="38" t="s">
        <v>29</v>
      </c>
      <c r="B316" s="39">
        <v>500</v>
      </c>
      <c r="C316" s="40">
        <v>13</v>
      </c>
      <c r="D316" s="39">
        <v>359</v>
      </c>
      <c r="E316" s="40">
        <v>9.7799999999999994</v>
      </c>
      <c r="F316" s="40">
        <v>3.22</v>
      </c>
      <c r="G316" s="40">
        <v>3.22</v>
      </c>
      <c r="H316" s="41">
        <v>7.6959999999999997</v>
      </c>
      <c r="I316" s="41">
        <v>8.7579999999999991</v>
      </c>
      <c r="J316" s="42" t="s">
        <v>165</v>
      </c>
      <c r="K316" s="24" t="s">
        <v>15</v>
      </c>
    </row>
    <row r="317" spans="1:22">
      <c r="A317" s="38" t="s">
        <v>166</v>
      </c>
      <c r="B317" s="39">
        <v>200</v>
      </c>
      <c r="C317" s="40">
        <v>1</v>
      </c>
      <c r="D317" s="39">
        <v>200</v>
      </c>
      <c r="E317" s="40">
        <v>1</v>
      </c>
      <c r="F317" s="40">
        <v>0</v>
      </c>
      <c r="G317" s="40">
        <v>0</v>
      </c>
      <c r="H317" s="41">
        <v>0</v>
      </c>
      <c r="I317" s="41">
        <v>0</v>
      </c>
      <c r="J317" s="42"/>
      <c r="K317" s="24" t="s">
        <v>15</v>
      </c>
    </row>
    <row r="318" spans="1:22">
      <c r="A318" s="38" t="s">
        <v>167</v>
      </c>
      <c r="B318" s="39">
        <v>5</v>
      </c>
      <c r="C318" s="40">
        <v>0.5</v>
      </c>
      <c r="D318" s="39">
        <v>3</v>
      </c>
      <c r="E318" s="40">
        <v>0.30499999999999999</v>
      </c>
      <c r="F318" s="40">
        <v>0.19500000000000001</v>
      </c>
      <c r="G318" s="40">
        <v>0.19500000000000001</v>
      </c>
      <c r="H318" s="41">
        <v>0.79</v>
      </c>
      <c r="I318" s="41">
        <v>0.90100000000000002</v>
      </c>
      <c r="J318" s="42" t="s">
        <v>168</v>
      </c>
      <c r="K318" s="24" t="s">
        <v>15</v>
      </c>
    </row>
    <row r="319" spans="1:22">
      <c r="A319" s="38" t="s">
        <v>31</v>
      </c>
      <c r="B319" s="39">
        <v>500</v>
      </c>
      <c r="C319" s="40">
        <v>75.5</v>
      </c>
      <c r="D319" s="39">
        <v>457</v>
      </c>
      <c r="E319" s="40">
        <v>69.05</v>
      </c>
      <c r="F319" s="40">
        <v>6.45</v>
      </c>
      <c r="G319" s="40">
        <v>6.45</v>
      </c>
      <c r="H319" s="41">
        <v>4.6440000000000001</v>
      </c>
      <c r="I319" s="41">
        <v>5.3540000000000001</v>
      </c>
      <c r="J319" s="42"/>
      <c r="K319" s="24" t="s">
        <v>15</v>
      </c>
    </row>
    <row r="320" spans="1:22">
      <c r="A320" s="38" t="s">
        <v>154</v>
      </c>
      <c r="B320" s="39">
        <v>250</v>
      </c>
      <c r="C320" s="40">
        <v>5</v>
      </c>
      <c r="D320" s="39">
        <v>211</v>
      </c>
      <c r="E320" s="40">
        <v>4.22</v>
      </c>
      <c r="F320" s="40">
        <v>0.78</v>
      </c>
      <c r="G320" s="40">
        <v>0.78</v>
      </c>
      <c r="H320" s="41">
        <v>2.028</v>
      </c>
      <c r="I320" s="41">
        <v>2.3090000000000002</v>
      </c>
      <c r="J320" s="42" t="s">
        <v>169</v>
      </c>
      <c r="K320" s="24" t="s">
        <v>15</v>
      </c>
    </row>
    <row r="321" spans="1:22">
      <c r="A321" s="43"/>
      <c r="B321" s="44">
        <v>1955</v>
      </c>
      <c r="C321" s="34"/>
      <c r="D321" s="44">
        <v>1730</v>
      </c>
      <c r="E321" s="45">
        <v>141.85499999999999</v>
      </c>
      <c r="F321" s="45">
        <v>10.645</v>
      </c>
      <c r="G321" s="34"/>
      <c r="H321" s="34"/>
      <c r="I321" s="34"/>
      <c r="J321" s="34"/>
      <c r="K321" s="35"/>
    </row>
    <row r="322" spans="1:22">
      <c r="A322" s="43"/>
      <c r="B322" s="46">
        <v>1955</v>
      </c>
      <c r="C322" s="34"/>
      <c r="D322" s="46">
        <v>1730</v>
      </c>
      <c r="E322" s="47">
        <v>141.85499999999999</v>
      </c>
      <c r="F322" s="47">
        <v>10.645</v>
      </c>
      <c r="G322" s="34"/>
      <c r="H322" s="34"/>
      <c r="I322" s="34"/>
      <c r="J322" s="34"/>
      <c r="K322" s="35"/>
    </row>
    <row r="323" spans="1:22" ht="15">
      <c r="A323" s="43"/>
      <c r="B323" s="48">
        <v>1955</v>
      </c>
      <c r="C323" s="34"/>
      <c r="D323" s="48">
        <v>1730</v>
      </c>
      <c r="E323" s="49">
        <v>141.85499999999999</v>
      </c>
      <c r="F323" s="49">
        <v>10.645</v>
      </c>
      <c r="G323" s="34"/>
      <c r="H323" s="34"/>
      <c r="I323" s="34"/>
      <c r="J323" s="34"/>
      <c r="K323" s="35"/>
    </row>
    <row r="324" spans="1:22" ht="18">
      <c r="A324" s="43"/>
      <c r="B324" s="50">
        <v>1955</v>
      </c>
      <c r="C324" s="34"/>
      <c r="D324" s="50">
        <v>1730</v>
      </c>
      <c r="E324" s="51">
        <v>141.85499999999999</v>
      </c>
      <c r="F324" s="51">
        <v>10.645</v>
      </c>
      <c r="G324" s="34"/>
      <c r="H324" s="34"/>
      <c r="I324" s="34"/>
      <c r="J324" s="34"/>
      <c r="K324" s="35"/>
    </row>
    <row r="325" spans="1:22" ht="18">
      <c r="A325" s="52">
        <v>43896</v>
      </c>
      <c r="B325" s="34"/>
      <c r="C325" s="34"/>
      <c r="D325" s="34"/>
      <c r="E325" s="34"/>
      <c r="F325" s="34"/>
      <c r="G325" s="34"/>
      <c r="H325" s="34"/>
      <c r="I325" s="34"/>
      <c r="J325" s="34"/>
      <c r="K325" s="35"/>
    </row>
    <row r="326" spans="1:22" ht="15">
      <c r="A326" s="33" t="s">
        <v>170</v>
      </c>
      <c r="B326" s="34"/>
      <c r="C326" s="34"/>
      <c r="D326" s="34"/>
      <c r="E326" s="34"/>
      <c r="F326" s="34"/>
      <c r="G326" s="34"/>
      <c r="H326" s="34"/>
      <c r="I326" s="34"/>
      <c r="J326" s="34"/>
      <c r="K326" s="35"/>
      <c r="M326" s="20">
        <v>4</v>
      </c>
      <c r="N326" s="20">
        <v>15.6</v>
      </c>
      <c r="O326" s="20">
        <v>0.6</v>
      </c>
      <c r="P326" s="15">
        <v>49.9</v>
      </c>
      <c r="Q326" s="15">
        <v>0.7</v>
      </c>
      <c r="R326" s="20">
        <v>-1.7</v>
      </c>
      <c r="S326" s="20" t="s">
        <v>220</v>
      </c>
      <c r="T326" s="20">
        <v>1</v>
      </c>
      <c r="U326" s="20" t="s">
        <v>72</v>
      </c>
      <c r="V326" s="20" t="s">
        <v>243</v>
      </c>
    </row>
    <row r="327" spans="1:22">
      <c r="A327" s="36" t="s">
        <v>148</v>
      </c>
      <c r="B327" s="34"/>
      <c r="C327" s="34"/>
      <c r="D327" s="34"/>
      <c r="E327" s="34"/>
      <c r="F327" s="34"/>
      <c r="G327" s="34"/>
      <c r="H327" s="34"/>
      <c r="I327" s="34"/>
      <c r="J327" s="34"/>
      <c r="K327" s="35"/>
    </row>
    <row r="328" spans="1:22">
      <c r="A328" s="37" t="s">
        <v>149</v>
      </c>
      <c r="B328" s="34"/>
      <c r="C328" s="34"/>
      <c r="D328" s="34"/>
      <c r="E328" s="34"/>
      <c r="F328" s="34"/>
      <c r="G328" s="34"/>
      <c r="H328" s="34"/>
      <c r="I328" s="34"/>
      <c r="J328" s="34"/>
      <c r="K328" s="35"/>
    </row>
    <row r="329" spans="1:22">
      <c r="A329" s="38" t="s">
        <v>72</v>
      </c>
      <c r="B329" s="39">
        <v>500</v>
      </c>
      <c r="C329" s="40">
        <v>4.5</v>
      </c>
      <c r="D329" s="39">
        <v>388</v>
      </c>
      <c r="E329" s="40">
        <v>3.5</v>
      </c>
      <c r="F329" s="40">
        <v>1</v>
      </c>
      <c r="G329" s="40">
        <v>1</v>
      </c>
      <c r="H329" s="41">
        <v>1.4</v>
      </c>
      <c r="I329" s="41">
        <v>1.6</v>
      </c>
      <c r="J329" s="42" t="s">
        <v>171</v>
      </c>
      <c r="K329" s="24" t="s">
        <v>15</v>
      </c>
    </row>
    <row r="330" spans="1:22">
      <c r="A330" s="38" t="s">
        <v>172</v>
      </c>
      <c r="B330" s="39">
        <v>70</v>
      </c>
      <c r="C330" s="40">
        <v>19.88</v>
      </c>
      <c r="D330" s="39">
        <v>34</v>
      </c>
      <c r="E330" s="40">
        <v>9.9</v>
      </c>
      <c r="F330" s="40">
        <v>9.98</v>
      </c>
      <c r="G330" s="40">
        <v>9.98</v>
      </c>
      <c r="H330" s="41">
        <v>7.7839999999999998</v>
      </c>
      <c r="I330" s="41">
        <v>8.8819999999999997</v>
      </c>
      <c r="J330" s="42" t="s">
        <v>173</v>
      </c>
      <c r="K330" s="24" t="s">
        <v>15</v>
      </c>
    </row>
    <row r="331" spans="1:22">
      <c r="A331" s="38" t="s">
        <v>174</v>
      </c>
      <c r="B331" s="39">
        <v>400</v>
      </c>
      <c r="C331" s="40">
        <v>120.1</v>
      </c>
      <c r="D331" s="39">
        <v>271</v>
      </c>
      <c r="E331" s="40">
        <v>81.3</v>
      </c>
      <c r="F331" s="40">
        <v>38.799999999999997</v>
      </c>
      <c r="G331" s="40">
        <v>38.799999999999997</v>
      </c>
      <c r="H331" s="41">
        <v>64.408000000000001</v>
      </c>
      <c r="I331" s="41">
        <v>73.331999999999994</v>
      </c>
      <c r="J331" s="42" t="s">
        <v>175</v>
      </c>
      <c r="K331" s="24" t="s">
        <v>15</v>
      </c>
    </row>
    <row r="332" spans="1:22">
      <c r="A332" s="43"/>
      <c r="B332" s="44">
        <v>970</v>
      </c>
      <c r="C332" s="34"/>
      <c r="D332" s="44">
        <v>693</v>
      </c>
      <c r="E332" s="45">
        <v>94.7</v>
      </c>
      <c r="F332" s="45">
        <v>49.78</v>
      </c>
      <c r="G332" s="34"/>
      <c r="H332" s="34"/>
      <c r="I332" s="34"/>
      <c r="J332" s="34"/>
      <c r="K332" s="35"/>
    </row>
    <row r="333" spans="1:22">
      <c r="A333" s="43"/>
      <c r="B333" s="46">
        <v>970</v>
      </c>
      <c r="C333" s="34"/>
      <c r="D333" s="46">
        <v>693</v>
      </c>
      <c r="E333" s="47">
        <v>94.7</v>
      </c>
      <c r="F333" s="47">
        <v>49.78</v>
      </c>
      <c r="G333" s="34"/>
      <c r="H333" s="34"/>
      <c r="I333" s="34"/>
      <c r="J333" s="34"/>
      <c r="K333" s="35"/>
    </row>
    <row r="334" spans="1:22" ht="15">
      <c r="A334" s="43"/>
      <c r="B334" s="48">
        <v>970</v>
      </c>
      <c r="C334" s="34"/>
      <c r="D334" s="48">
        <v>693</v>
      </c>
      <c r="E334" s="49">
        <v>94.7</v>
      </c>
      <c r="F334" s="49">
        <v>49.78</v>
      </c>
      <c r="G334" s="34"/>
      <c r="H334" s="34"/>
      <c r="I334" s="34"/>
      <c r="J334" s="34"/>
      <c r="K334" s="35"/>
    </row>
    <row r="335" spans="1:22" ht="18">
      <c r="A335" s="43"/>
      <c r="B335" s="50">
        <v>970</v>
      </c>
      <c r="C335" s="34"/>
      <c r="D335" s="50">
        <v>693</v>
      </c>
      <c r="E335" s="51">
        <v>94.7</v>
      </c>
      <c r="F335" s="51">
        <v>49.78</v>
      </c>
      <c r="G335" s="34"/>
      <c r="H335" s="34"/>
      <c r="I335" s="34"/>
      <c r="J335" s="34"/>
      <c r="K335" s="35"/>
    </row>
    <row r="336" spans="1:22" ht="18">
      <c r="A336" s="52">
        <v>43899</v>
      </c>
      <c r="B336" s="34"/>
      <c r="C336" s="34"/>
      <c r="D336" s="34"/>
      <c r="E336" s="34"/>
      <c r="F336" s="34"/>
      <c r="G336" s="34"/>
      <c r="H336" s="34"/>
      <c r="I336" s="34"/>
      <c r="J336" s="34"/>
      <c r="K336" s="35"/>
    </row>
    <row r="337" spans="1:22" ht="15">
      <c r="A337" s="33" t="s">
        <v>176</v>
      </c>
      <c r="B337" s="34"/>
      <c r="C337" s="34"/>
      <c r="D337" s="34"/>
      <c r="E337" s="34"/>
      <c r="F337" s="34"/>
      <c r="G337" s="34"/>
      <c r="H337" s="34"/>
      <c r="I337" s="34"/>
      <c r="J337" s="34"/>
      <c r="K337" s="35"/>
      <c r="L337" s="20">
        <v>406</v>
      </c>
      <c r="M337" s="20">
        <v>15</v>
      </c>
      <c r="N337" s="20">
        <v>5</v>
      </c>
      <c r="O337" s="15">
        <v>2.4649999999999999</v>
      </c>
      <c r="P337" s="15">
        <v>17</v>
      </c>
      <c r="Q337" s="15">
        <v>2.1</v>
      </c>
      <c r="R337" s="20">
        <v>4.2</v>
      </c>
      <c r="S337" s="20" t="s">
        <v>229</v>
      </c>
      <c r="T337" s="20">
        <v>13.4</v>
      </c>
      <c r="U337" s="20" t="s">
        <v>239</v>
      </c>
      <c r="V337" s="20" t="s">
        <v>243</v>
      </c>
    </row>
    <row r="338" spans="1:22">
      <c r="A338" s="36" t="s">
        <v>177</v>
      </c>
      <c r="B338" s="34"/>
      <c r="C338" s="34"/>
      <c r="D338" s="34"/>
      <c r="E338" s="34"/>
      <c r="F338" s="34"/>
      <c r="G338" s="34"/>
      <c r="H338" s="34"/>
      <c r="I338" s="34"/>
      <c r="J338" s="34"/>
      <c r="K338" s="35"/>
      <c r="T338" s="20">
        <v>1.7</v>
      </c>
      <c r="U338" s="20" t="s">
        <v>238</v>
      </c>
    </row>
    <row r="339" spans="1:22">
      <c r="A339" s="37" t="s">
        <v>149</v>
      </c>
      <c r="B339" s="34"/>
      <c r="C339" s="34"/>
      <c r="D339" s="34"/>
      <c r="E339" s="34"/>
      <c r="F339" s="34"/>
      <c r="G339" s="34"/>
      <c r="H339" s="34"/>
      <c r="I339" s="34"/>
      <c r="J339" s="34"/>
      <c r="K339" s="35"/>
    </row>
    <row r="340" spans="1:22">
      <c r="A340" s="38" t="s">
        <v>43</v>
      </c>
      <c r="B340" s="39">
        <v>450</v>
      </c>
      <c r="C340" s="40">
        <v>44.1</v>
      </c>
      <c r="D340" s="39">
        <v>363</v>
      </c>
      <c r="E340" s="40">
        <v>35.664999999999999</v>
      </c>
      <c r="F340" s="40">
        <v>8.4350000000000005</v>
      </c>
      <c r="G340" s="40">
        <v>8.4350000000000005</v>
      </c>
      <c r="H340" s="41">
        <v>18.303999999999998</v>
      </c>
      <c r="I340" s="41">
        <v>20.834</v>
      </c>
      <c r="J340" s="42" t="s">
        <v>178</v>
      </c>
      <c r="K340" s="24" t="s">
        <v>15</v>
      </c>
    </row>
    <row r="341" spans="1:22">
      <c r="A341" s="38" t="s">
        <v>34</v>
      </c>
      <c r="B341" s="39">
        <v>500</v>
      </c>
      <c r="C341" s="40">
        <v>38.5</v>
      </c>
      <c r="D341" s="39">
        <v>452</v>
      </c>
      <c r="E341" s="40">
        <v>34.875</v>
      </c>
      <c r="F341" s="40">
        <v>3.625</v>
      </c>
      <c r="G341" s="40">
        <v>3.625</v>
      </c>
      <c r="H341" s="41">
        <v>2.2109999999999999</v>
      </c>
      <c r="I341" s="41">
        <v>2.5379999999999998</v>
      </c>
      <c r="J341" s="42" t="s">
        <v>179</v>
      </c>
      <c r="K341" s="24" t="s">
        <v>15</v>
      </c>
    </row>
    <row r="342" spans="1:22">
      <c r="A342" s="38" t="s">
        <v>46</v>
      </c>
      <c r="B342" s="39">
        <v>500</v>
      </c>
      <c r="C342" s="40">
        <v>13.5</v>
      </c>
      <c r="D342" s="39">
        <v>317</v>
      </c>
      <c r="E342" s="40">
        <v>8.57</v>
      </c>
      <c r="F342" s="40">
        <v>4.93</v>
      </c>
      <c r="G342" s="40">
        <v>4.93</v>
      </c>
      <c r="H342" s="41">
        <v>12.917</v>
      </c>
      <c r="I342" s="41">
        <v>14.741</v>
      </c>
      <c r="J342" s="42" t="s">
        <v>180</v>
      </c>
      <c r="K342" s="24" t="s">
        <v>15</v>
      </c>
    </row>
    <row r="343" spans="1:22">
      <c r="A343" s="43"/>
      <c r="B343" s="44">
        <v>1450</v>
      </c>
      <c r="C343" s="34"/>
      <c r="D343" s="44">
        <v>1132</v>
      </c>
      <c r="E343" s="45">
        <v>79.11</v>
      </c>
      <c r="F343" s="45">
        <v>16.989999999999998</v>
      </c>
      <c r="G343" s="34"/>
      <c r="H343" s="34"/>
      <c r="I343" s="34"/>
      <c r="J343" s="34"/>
      <c r="K343" s="35"/>
    </row>
    <row r="344" spans="1:22">
      <c r="A344" s="43"/>
      <c r="B344" s="46">
        <v>1450</v>
      </c>
      <c r="C344" s="34"/>
      <c r="D344" s="46">
        <v>1132</v>
      </c>
      <c r="E344" s="47">
        <v>79.11</v>
      </c>
      <c r="F344" s="47">
        <v>16.989999999999998</v>
      </c>
      <c r="G344" s="34"/>
      <c r="H344" s="34"/>
      <c r="I344" s="34"/>
      <c r="J344" s="34"/>
      <c r="K344" s="35"/>
    </row>
    <row r="345" spans="1:22" ht="15">
      <c r="A345" s="43"/>
      <c r="B345" s="48">
        <v>1450</v>
      </c>
      <c r="C345" s="34"/>
      <c r="D345" s="48">
        <v>1132</v>
      </c>
      <c r="E345" s="49">
        <v>79.11</v>
      </c>
      <c r="F345" s="49">
        <v>16.989999999999998</v>
      </c>
      <c r="G345" s="34"/>
      <c r="H345" s="34"/>
      <c r="I345" s="34"/>
      <c r="J345" s="34"/>
      <c r="K345" s="35"/>
    </row>
    <row r="346" spans="1:22" ht="18">
      <c r="A346" s="43"/>
      <c r="B346" s="50">
        <v>1450</v>
      </c>
      <c r="C346" s="34"/>
      <c r="D346" s="50">
        <v>1132</v>
      </c>
      <c r="E346" s="51">
        <v>79.11</v>
      </c>
      <c r="F346" s="51">
        <v>16.989999999999998</v>
      </c>
      <c r="G346" s="34"/>
      <c r="H346" s="34"/>
      <c r="I346" s="34"/>
      <c r="J346" s="34"/>
      <c r="K346" s="35"/>
    </row>
    <row r="347" spans="1:22" ht="18">
      <c r="A347" s="52">
        <v>43900</v>
      </c>
      <c r="B347" s="34"/>
      <c r="C347" s="34"/>
      <c r="D347" s="34"/>
      <c r="E347" s="34"/>
      <c r="F347" s="34"/>
      <c r="G347" s="34"/>
      <c r="H347" s="34"/>
      <c r="I347" s="34"/>
      <c r="J347" s="34"/>
      <c r="K347" s="35"/>
    </row>
    <row r="348" spans="1:22" ht="15">
      <c r="A348" s="33" t="s">
        <v>181</v>
      </c>
      <c r="B348" s="34"/>
      <c r="C348" s="34"/>
      <c r="D348" s="34"/>
      <c r="E348" s="34"/>
      <c r="F348" s="34"/>
      <c r="G348" s="34"/>
      <c r="H348" s="34"/>
      <c r="I348" s="34"/>
      <c r="J348" s="34"/>
      <c r="K348" s="35"/>
      <c r="L348" s="20">
        <f>422-20</f>
        <v>402</v>
      </c>
      <c r="M348" s="20">
        <v>20</v>
      </c>
      <c r="N348" s="20">
        <v>8</v>
      </c>
      <c r="O348" s="20">
        <v>1.1000000000000001</v>
      </c>
      <c r="P348" s="15">
        <v>19.7</v>
      </c>
      <c r="Q348" s="15">
        <v>1.5</v>
      </c>
      <c r="R348" s="20">
        <v>4.4000000000000004</v>
      </c>
      <c r="S348" s="20" t="s">
        <v>221</v>
      </c>
      <c r="T348" s="20">
        <v>7.3</v>
      </c>
      <c r="U348" s="20" t="s">
        <v>240</v>
      </c>
      <c r="V348" s="20" t="s">
        <v>243</v>
      </c>
    </row>
    <row r="349" spans="1:22">
      <c r="A349" s="36" t="s">
        <v>177</v>
      </c>
      <c r="B349" s="34"/>
      <c r="C349" s="34"/>
      <c r="D349" s="34"/>
      <c r="E349" s="34"/>
      <c r="F349" s="34"/>
      <c r="G349" s="34"/>
      <c r="H349" s="34"/>
      <c r="I349" s="34"/>
      <c r="J349" s="34"/>
      <c r="K349" s="35"/>
    </row>
    <row r="350" spans="1:22">
      <c r="A350" s="37" t="s">
        <v>149</v>
      </c>
      <c r="B350" s="34"/>
      <c r="C350" s="34"/>
      <c r="D350" s="34"/>
      <c r="E350" s="34"/>
      <c r="F350" s="34"/>
      <c r="G350" s="34"/>
      <c r="H350" s="34"/>
      <c r="I350" s="34"/>
      <c r="J350" s="34"/>
      <c r="K350" s="35"/>
    </row>
    <row r="351" spans="1:22">
      <c r="A351" s="38" t="s">
        <v>182</v>
      </c>
      <c r="B351" s="39">
        <v>500</v>
      </c>
      <c r="C351" s="40">
        <v>7</v>
      </c>
      <c r="D351" s="39">
        <v>410</v>
      </c>
      <c r="E351" s="40">
        <v>5.75</v>
      </c>
      <c r="F351" s="40">
        <v>1.25</v>
      </c>
      <c r="G351" s="40">
        <v>1.25</v>
      </c>
      <c r="H351" s="41">
        <v>3.375</v>
      </c>
      <c r="I351" s="41">
        <v>3.85</v>
      </c>
      <c r="J351" s="42"/>
      <c r="K351" s="24" t="s">
        <v>15</v>
      </c>
    </row>
    <row r="352" spans="1:22">
      <c r="A352" s="38" t="s">
        <v>50</v>
      </c>
      <c r="B352" s="39">
        <v>500</v>
      </c>
      <c r="C352" s="40">
        <v>40</v>
      </c>
      <c r="D352" s="39">
        <v>459</v>
      </c>
      <c r="E352" s="40">
        <v>36.734999999999999</v>
      </c>
      <c r="F352" s="40">
        <v>3.2650000000000001</v>
      </c>
      <c r="G352" s="40">
        <v>3.2650000000000001</v>
      </c>
      <c r="H352" s="41">
        <v>18.120999999999999</v>
      </c>
      <c r="I352" s="41">
        <v>20.667000000000002</v>
      </c>
      <c r="J352" s="42" t="s">
        <v>183</v>
      </c>
      <c r="K352" s="24" t="s">
        <v>15</v>
      </c>
    </row>
    <row r="353" spans="1:22">
      <c r="A353" s="38" t="s">
        <v>34</v>
      </c>
      <c r="B353" s="39">
        <v>500</v>
      </c>
      <c r="C353" s="40">
        <v>40</v>
      </c>
      <c r="D353" s="39">
        <v>375</v>
      </c>
      <c r="E353" s="40">
        <v>30</v>
      </c>
      <c r="F353" s="40">
        <v>10</v>
      </c>
      <c r="G353" s="40">
        <v>10</v>
      </c>
      <c r="H353" s="41">
        <v>6.1</v>
      </c>
      <c r="I353" s="41">
        <v>7</v>
      </c>
      <c r="J353" s="42" t="s">
        <v>184</v>
      </c>
      <c r="K353" s="24" t="s">
        <v>15</v>
      </c>
    </row>
    <row r="354" spans="1:22">
      <c r="A354" s="38" t="s">
        <v>154</v>
      </c>
      <c r="B354" s="39">
        <v>500</v>
      </c>
      <c r="C354" s="40">
        <v>10</v>
      </c>
      <c r="D354" s="39">
        <v>415</v>
      </c>
      <c r="E354" s="40">
        <v>8.3000000000000007</v>
      </c>
      <c r="F354" s="40">
        <v>1.7</v>
      </c>
      <c r="G354" s="40">
        <v>1.7</v>
      </c>
      <c r="H354" s="41">
        <v>9.5540000000000003</v>
      </c>
      <c r="I354" s="41">
        <v>10.88</v>
      </c>
      <c r="J354" s="42"/>
      <c r="K354" s="24" t="s">
        <v>15</v>
      </c>
    </row>
    <row r="355" spans="1:22">
      <c r="A355" s="38" t="s">
        <v>76</v>
      </c>
      <c r="B355" s="39">
        <v>500</v>
      </c>
      <c r="C355" s="40">
        <v>10</v>
      </c>
      <c r="D355" s="39">
        <v>500</v>
      </c>
      <c r="E355" s="40">
        <v>10</v>
      </c>
      <c r="F355" s="40">
        <v>0</v>
      </c>
      <c r="G355" s="40">
        <v>0</v>
      </c>
      <c r="H355" s="41">
        <v>0</v>
      </c>
      <c r="I355" s="41">
        <v>0</v>
      </c>
      <c r="J355" s="42" t="s">
        <v>185</v>
      </c>
      <c r="K355" s="24" t="s">
        <v>15</v>
      </c>
    </row>
    <row r="356" spans="1:22">
      <c r="A356" s="38" t="s">
        <v>54</v>
      </c>
      <c r="B356" s="39">
        <v>420</v>
      </c>
      <c r="C356" s="40">
        <v>21.42</v>
      </c>
      <c r="D356" s="39">
        <v>378</v>
      </c>
      <c r="E356" s="40">
        <v>19.32</v>
      </c>
      <c r="F356" s="40">
        <v>2.1</v>
      </c>
      <c r="G356" s="40">
        <v>2.1</v>
      </c>
      <c r="H356" s="41">
        <v>2.94</v>
      </c>
      <c r="I356" s="41">
        <v>3.339</v>
      </c>
      <c r="J356" s="42" t="s">
        <v>186</v>
      </c>
      <c r="K356" s="24" t="s">
        <v>15</v>
      </c>
    </row>
    <row r="357" spans="1:22">
      <c r="A357" s="43"/>
      <c r="B357" s="44">
        <v>2920</v>
      </c>
      <c r="C357" s="34"/>
      <c r="D357" s="44">
        <v>2537</v>
      </c>
      <c r="E357" s="45">
        <v>110.105</v>
      </c>
      <c r="F357" s="45">
        <v>18.315000000000001</v>
      </c>
      <c r="G357" s="34"/>
      <c r="H357" s="34"/>
      <c r="I357" s="34"/>
      <c r="J357" s="34"/>
      <c r="K357" s="35"/>
    </row>
    <row r="358" spans="1:22">
      <c r="A358" s="43"/>
      <c r="B358" s="46">
        <v>2920</v>
      </c>
      <c r="C358" s="34"/>
      <c r="D358" s="46">
        <v>2537</v>
      </c>
      <c r="E358" s="47">
        <v>110.105</v>
      </c>
      <c r="F358" s="47">
        <v>18.315000000000001</v>
      </c>
      <c r="G358" s="34"/>
      <c r="H358" s="34"/>
      <c r="I358" s="34"/>
      <c r="J358" s="34"/>
      <c r="K358" s="35"/>
    </row>
    <row r="359" spans="1:22" ht="15">
      <c r="A359" s="43"/>
      <c r="B359" s="48">
        <v>2920</v>
      </c>
      <c r="C359" s="34"/>
      <c r="D359" s="48">
        <v>2537</v>
      </c>
      <c r="E359" s="49">
        <v>110.105</v>
      </c>
      <c r="F359" s="49">
        <v>18.315000000000001</v>
      </c>
      <c r="G359" s="34"/>
      <c r="H359" s="34"/>
      <c r="I359" s="34"/>
      <c r="J359" s="34"/>
      <c r="K359" s="35"/>
    </row>
    <row r="360" spans="1:22" ht="18">
      <c r="A360" s="43"/>
      <c r="B360" s="50">
        <v>2920</v>
      </c>
      <c r="C360" s="34"/>
      <c r="D360" s="50">
        <v>2537</v>
      </c>
      <c r="E360" s="51">
        <v>110.105</v>
      </c>
      <c r="F360" s="51">
        <v>18.315000000000001</v>
      </c>
      <c r="G360" s="34"/>
      <c r="H360" s="34"/>
      <c r="I360" s="34"/>
      <c r="J360" s="34"/>
      <c r="K360" s="35"/>
    </row>
    <row r="361" spans="1:22" ht="18">
      <c r="A361" s="52">
        <v>43901</v>
      </c>
      <c r="B361" s="34"/>
      <c r="C361" s="34"/>
      <c r="D361" s="34"/>
      <c r="E361" s="34"/>
      <c r="F361" s="34"/>
      <c r="G361" s="34"/>
      <c r="H361" s="34"/>
      <c r="I361" s="34"/>
      <c r="J361" s="34"/>
      <c r="K361" s="35"/>
    </row>
    <row r="362" spans="1:22" ht="15">
      <c r="A362" s="33" t="s">
        <v>187</v>
      </c>
      <c r="B362" s="34"/>
      <c r="C362" s="34"/>
      <c r="D362" s="34"/>
      <c r="E362" s="34"/>
      <c r="F362" s="34"/>
      <c r="G362" s="34"/>
      <c r="H362" s="34"/>
      <c r="I362" s="34"/>
      <c r="J362" s="34"/>
      <c r="K362" s="35"/>
      <c r="L362" s="20">
        <f>448-7</f>
        <v>441</v>
      </c>
      <c r="M362" s="20">
        <v>7</v>
      </c>
      <c r="N362" s="20">
        <v>10.6</v>
      </c>
      <c r="O362" s="20">
        <v>0.2</v>
      </c>
      <c r="P362" s="15">
        <v>24.8</v>
      </c>
      <c r="Q362" s="15">
        <v>2.5</v>
      </c>
      <c r="R362" s="20">
        <v>2.8</v>
      </c>
      <c r="S362" s="20" t="s">
        <v>221</v>
      </c>
      <c r="V362" s="20" t="s">
        <v>243</v>
      </c>
    </row>
    <row r="363" spans="1:22">
      <c r="A363" s="36" t="s">
        <v>177</v>
      </c>
      <c r="B363" s="34"/>
      <c r="C363" s="34"/>
      <c r="D363" s="34"/>
      <c r="E363" s="34"/>
      <c r="F363" s="34"/>
      <c r="G363" s="34"/>
      <c r="H363" s="34"/>
      <c r="I363" s="34"/>
      <c r="J363" s="34"/>
      <c r="K363" s="35"/>
    </row>
    <row r="364" spans="1:22">
      <c r="A364" s="37" t="s">
        <v>149</v>
      </c>
      <c r="B364" s="34"/>
      <c r="C364" s="34"/>
      <c r="D364" s="34"/>
      <c r="E364" s="34"/>
      <c r="F364" s="34"/>
      <c r="G364" s="34"/>
      <c r="H364" s="34"/>
      <c r="I364" s="34"/>
      <c r="J364" s="34"/>
      <c r="K364" s="35"/>
    </row>
    <row r="365" spans="1:22">
      <c r="A365" s="38" t="s">
        <v>188</v>
      </c>
      <c r="B365" s="39">
        <v>0</v>
      </c>
      <c r="C365" s="40">
        <v>5</v>
      </c>
      <c r="D365" s="39">
        <v>0</v>
      </c>
      <c r="E365" s="40">
        <v>5</v>
      </c>
      <c r="F365" s="40">
        <v>0</v>
      </c>
      <c r="G365" s="40">
        <v>0</v>
      </c>
      <c r="H365" s="41">
        <v>0</v>
      </c>
      <c r="I365" s="41">
        <v>0</v>
      </c>
      <c r="J365" s="42"/>
      <c r="K365" s="24" t="s">
        <v>15</v>
      </c>
    </row>
    <row r="366" spans="1:22">
      <c r="A366" s="38" t="s">
        <v>189</v>
      </c>
      <c r="B366" s="39">
        <v>500</v>
      </c>
      <c r="C366" s="40">
        <v>54.5</v>
      </c>
      <c r="D366" s="39">
        <v>436</v>
      </c>
      <c r="E366" s="40">
        <v>47.61</v>
      </c>
      <c r="F366" s="40">
        <v>6.89</v>
      </c>
      <c r="G366" s="40">
        <v>6.89</v>
      </c>
      <c r="H366" s="41">
        <v>3.8580000000000001</v>
      </c>
      <c r="I366" s="41">
        <v>4.3410000000000002</v>
      </c>
      <c r="J366" s="42" t="s">
        <v>190</v>
      </c>
      <c r="K366" s="24" t="s">
        <v>15</v>
      </c>
    </row>
    <row r="367" spans="1:22">
      <c r="A367" s="38" t="s">
        <v>59</v>
      </c>
      <c r="B367" s="39">
        <v>425</v>
      </c>
      <c r="C367" s="40">
        <v>108.375</v>
      </c>
      <c r="D367" s="39">
        <v>365</v>
      </c>
      <c r="E367" s="40">
        <v>93.11</v>
      </c>
      <c r="F367" s="40">
        <v>15.265000000000001</v>
      </c>
      <c r="G367" s="40">
        <v>15.265000000000001</v>
      </c>
      <c r="H367" s="41">
        <v>6.5640000000000001</v>
      </c>
      <c r="I367" s="41">
        <v>7.48</v>
      </c>
      <c r="J367" s="42" t="s">
        <v>191</v>
      </c>
      <c r="K367" s="24" t="s">
        <v>15</v>
      </c>
    </row>
    <row r="368" spans="1:22">
      <c r="A368" s="38" t="s">
        <v>61</v>
      </c>
      <c r="B368" s="39">
        <v>500</v>
      </c>
      <c r="C368" s="40">
        <v>10</v>
      </c>
      <c r="D368" s="39">
        <v>369</v>
      </c>
      <c r="E368" s="40">
        <v>7.39</v>
      </c>
      <c r="F368" s="40">
        <v>2.61</v>
      </c>
      <c r="G368" s="40">
        <v>2.61</v>
      </c>
      <c r="H368" s="41">
        <v>7.282</v>
      </c>
      <c r="I368" s="41">
        <v>8.3000000000000007</v>
      </c>
      <c r="J368" s="42" t="s">
        <v>192</v>
      </c>
      <c r="K368" s="24" t="s">
        <v>15</v>
      </c>
    </row>
    <row r="369" spans="1:22">
      <c r="A369" s="43"/>
      <c r="B369" s="44">
        <v>1425</v>
      </c>
      <c r="C369" s="34"/>
      <c r="D369" s="44">
        <v>1170</v>
      </c>
      <c r="E369" s="45">
        <v>153.11000000000001</v>
      </c>
      <c r="F369" s="45">
        <v>24.765000000000001</v>
      </c>
      <c r="G369" s="34"/>
      <c r="H369" s="34"/>
      <c r="I369" s="34"/>
      <c r="J369" s="34"/>
      <c r="K369" s="35"/>
    </row>
    <row r="370" spans="1:22">
      <c r="A370" s="43"/>
      <c r="B370" s="46">
        <v>1425</v>
      </c>
      <c r="C370" s="34"/>
      <c r="D370" s="46">
        <v>1170</v>
      </c>
      <c r="E370" s="47">
        <v>153.11000000000001</v>
      </c>
      <c r="F370" s="47">
        <v>24.765000000000001</v>
      </c>
      <c r="G370" s="34"/>
      <c r="H370" s="34"/>
      <c r="I370" s="34"/>
      <c r="J370" s="34"/>
      <c r="K370" s="35"/>
    </row>
    <row r="371" spans="1:22" ht="15">
      <c r="A371" s="43"/>
      <c r="B371" s="48">
        <v>1425</v>
      </c>
      <c r="C371" s="34"/>
      <c r="D371" s="48">
        <v>1170</v>
      </c>
      <c r="E371" s="49">
        <v>153.11000000000001</v>
      </c>
      <c r="F371" s="49">
        <v>24.765000000000001</v>
      </c>
      <c r="G371" s="34"/>
      <c r="H371" s="34"/>
      <c r="I371" s="34"/>
      <c r="J371" s="34"/>
      <c r="K371" s="35"/>
    </row>
    <row r="372" spans="1:22" ht="18">
      <c r="A372" s="43"/>
      <c r="B372" s="50">
        <v>1425</v>
      </c>
      <c r="C372" s="34"/>
      <c r="D372" s="50">
        <v>1170</v>
      </c>
      <c r="E372" s="51">
        <v>153.11000000000001</v>
      </c>
      <c r="F372" s="51">
        <v>24.765000000000001</v>
      </c>
      <c r="G372" s="34"/>
      <c r="H372" s="34"/>
      <c r="I372" s="34"/>
      <c r="J372" s="34"/>
      <c r="K372" s="35"/>
    </row>
    <row r="373" spans="1:22" ht="18">
      <c r="A373" s="52">
        <v>43902</v>
      </c>
      <c r="B373" s="34"/>
      <c r="C373" s="34"/>
      <c r="D373" s="34"/>
      <c r="E373" s="34"/>
      <c r="F373" s="34"/>
      <c r="G373" s="34"/>
      <c r="H373" s="34"/>
      <c r="I373" s="34"/>
      <c r="J373" s="34"/>
      <c r="K373" s="35"/>
    </row>
    <row r="374" spans="1:22" ht="15">
      <c r="A374" s="33" t="s">
        <v>193</v>
      </c>
      <c r="B374" s="34"/>
      <c r="C374" s="34"/>
      <c r="D374" s="34"/>
      <c r="E374" s="34"/>
      <c r="F374" s="34"/>
      <c r="G374" s="34"/>
      <c r="H374" s="34"/>
      <c r="I374" s="34"/>
      <c r="J374" s="34"/>
      <c r="K374" s="35"/>
      <c r="L374" s="20">
        <f>461-10</f>
        <v>451</v>
      </c>
      <c r="M374" s="20">
        <v>10</v>
      </c>
      <c r="N374" s="20">
        <v>8.6</v>
      </c>
      <c r="O374" s="20">
        <v>0.7</v>
      </c>
      <c r="P374" s="15">
        <v>13.7</v>
      </c>
      <c r="Q374" s="15">
        <v>2.1</v>
      </c>
      <c r="R374" s="20">
        <v>1.8</v>
      </c>
      <c r="S374" s="20" t="s">
        <v>221</v>
      </c>
      <c r="T374" s="40">
        <v>3.9</v>
      </c>
      <c r="U374" s="20" t="s">
        <v>69</v>
      </c>
      <c r="V374" s="20" t="s">
        <v>243</v>
      </c>
    </row>
    <row r="375" spans="1:22">
      <c r="A375" s="36" t="s">
        <v>177</v>
      </c>
      <c r="B375" s="34"/>
      <c r="C375" s="34"/>
      <c r="D375" s="34"/>
      <c r="E375" s="34"/>
      <c r="F375" s="34"/>
      <c r="G375" s="34"/>
      <c r="H375" s="34"/>
      <c r="I375" s="34"/>
      <c r="J375" s="34"/>
      <c r="K375" s="35"/>
      <c r="T375" s="20">
        <v>1.1000000000000001</v>
      </c>
      <c r="U375" s="20" t="s">
        <v>238</v>
      </c>
    </row>
    <row r="376" spans="1:22">
      <c r="A376" s="37" t="s">
        <v>149</v>
      </c>
      <c r="B376" s="34"/>
      <c r="C376" s="34"/>
      <c r="D376" s="34"/>
      <c r="E376" s="34"/>
      <c r="F376" s="34"/>
      <c r="G376" s="34"/>
      <c r="H376" s="34"/>
      <c r="I376" s="34"/>
      <c r="J376" s="34"/>
      <c r="K376" s="35"/>
    </row>
    <row r="377" spans="1:22">
      <c r="A377" s="38" t="s">
        <v>64</v>
      </c>
      <c r="B377" s="39">
        <v>500</v>
      </c>
      <c r="C377" s="40">
        <v>27</v>
      </c>
      <c r="D377" s="39">
        <v>488</v>
      </c>
      <c r="E377" s="40">
        <v>26.355</v>
      </c>
      <c r="F377" s="40">
        <v>0.64500000000000002</v>
      </c>
      <c r="G377" s="40">
        <v>0.64500000000000002</v>
      </c>
      <c r="H377" s="41">
        <v>1.69</v>
      </c>
      <c r="I377" s="41">
        <v>1.929</v>
      </c>
      <c r="J377" s="42" t="s">
        <v>194</v>
      </c>
      <c r="K377" s="24" t="s">
        <v>15</v>
      </c>
    </row>
    <row r="378" spans="1:22">
      <c r="A378" s="38" t="s">
        <v>31</v>
      </c>
      <c r="B378" s="39">
        <v>500</v>
      </c>
      <c r="C378" s="40">
        <v>72</v>
      </c>
      <c r="D378" s="39">
        <v>444</v>
      </c>
      <c r="E378" s="40">
        <v>64.075000000000003</v>
      </c>
      <c r="F378" s="40">
        <v>7.9249999999999998</v>
      </c>
      <c r="G378" s="40">
        <v>7.9249999999999998</v>
      </c>
      <c r="H378" s="41">
        <v>5.7850000000000001</v>
      </c>
      <c r="I378" s="41">
        <v>6.5780000000000003</v>
      </c>
      <c r="J378" s="42" t="s">
        <v>195</v>
      </c>
      <c r="K378" s="24" t="s">
        <v>15</v>
      </c>
    </row>
    <row r="379" spans="1:22">
      <c r="A379" s="38" t="s">
        <v>67</v>
      </c>
      <c r="B379" s="39">
        <v>500</v>
      </c>
      <c r="C379" s="40">
        <v>52</v>
      </c>
      <c r="D379" s="39">
        <v>487</v>
      </c>
      <c r="E379" s="40">
        <v>50.74</v>
      </c>
      <c r="F379" s="40">
        <v>1.26</v>
      </c>
      <c r="G379" s="40">
        <v>1.26</v>
      </c>
      <c r="H379" s="41">
        <v>3.0489999999999999</v>
      </c>
      <c r="I379" s="41">
        <v>3.4780000000000002</v>
      </c>
      <c r="J379" s="42" t="s">
        <v>196</v>
      </c>
      <c r="K379" s="24" t="s">
        <v>15</v>
      </c>
    </row>
    <row r="380" spans="1:22">
      <c r="A380" s="38" t="s">
        <v>69</v>
      </c>
      <c r="B380" s="39">
        <v>500</v>
      </c>
      <c r="C380" s="40">
        <v>12.5</v>
      </c>
      <c r="D380" s="39">
        <v>344</v>
      </c>
      <c r="E380" s="40">
        <v>8.6</v>
      </c>
      <c r="F380" s="40">
        <v>3.9</v>
      </c>
      <c r="G380" s="40">
        <v>3.9</v>
      </c>
      <c r="H380" s="41">
        <v>8.1120000000000001</v>
      </c>
      <c r="I380" s="41">
        <v>9.2430000000000003</v>
      </c>
      <c r="J380" s="42" t="s">
        <v>197</v>
      </c>
      <c r="K380" s="24" t="s">
        <v>15</v>
      </c>
    </row>
    <row r="381" spans="1:22">
      <c r="A381" s="43"/>
      <c r="B381" s="44">
        <v>2000</v>
      </c>
      <c r="C381" s="34"/>
      <c r="D381" s="44">
        <v>1763</v>
      </c>
      <c r="E381" s="45">
        <v>149.77000000000001</v>
      </c>
      <c r="F381" s="45">
        <v>13.73</v>
      </c>
      <c r="G381" s="34"/>
      <c r="H381" s="34"/>
      <c r="I381" s="34"/>
      <c r="J381" s="34"/>
      <c r="K381" s="35"/>
    </row>
    <row r="382" spans="1:22">
      <c r="A382" s="43"/>
      <c r="B382" s="46">
        <v>2000</v>
      </c>
      <c r="C382" s="34"/>
      <c r="D382" s="46">
        <v>1763</v>
      </c>
      <c r="E382" s="47">
        <v>149.77000000000001</v>
      </c>
      <c r="F382" s="47">
        <v>13.73</v>
      </c>
      <c r="G382" s="34"/>
      <c r="H382" s="34"/>
      <c r="I382" s="34"/>
      <c r="J382" s="34"/>
      <c r="K382" s="35"/>
    </row>
    <row r="383" spans="1:22" ht="15">
      <c r="A383" s="43"/>
      <c r="B383" s="48">
        <v>2000</v>
      </c>
      <c r="C383" s="34"/>
      <c r="D383" s="48">
        <v>1763</v>
      </c>
      <c r="E383" s="49">
        <v>149.77000000000001</v>
      </c>
      <c r="F383" s="49">
        <v>13.73</v>
      </c>
      <c r="G383" s="34"/>
      <c r="H383" s="34"/>
      <c r="I383" s="34"/>
      <c r="J383" s="34"/>
      <c r="K383" s="35"/>
    </row>
    <row r="384" spans="1:22" ht="18">
      <c r="A384" s="43"/>
      <c r="B384" s="50">
        <v>2000</v>
      </c>
      <c r="C384" s="34"/>
      <c r="D384" s="50">
        <v>1763</v>
      </c>
      <c r="E384" s="51">
        <v>149.77000000000001</v>
      </c>
      <c r="F384" s="51">
        <v>13.73</v>
      </c>
      <c r="G384" s="34"/>
      <c r="H384" s="34"/>
      <c r="I384" s="34"/>
      <c r="J384" s="34"/>
      <c r="K384" s="35"/>
    </row>
    <row r="385" spans="1:22" ht="18">
      <c r="A385" s="52">
        <v>43903</v>
      </c>
      <c r="B385" s="34"/>
      <c r="C385" s="34"/>
      <c r="D385" s="34"/>
      <c r="E385" s="34"/>
      <c r="F385" s="34"/>
      <c r="G385" s="34"/>
      <c r="H385" s="34"/>
      <c r="I385" s="34"/>
      <c r="J385" s="34"/>
      <c r="K385" s="35"/>
    </row>
    <row r="386" spans="1:22" ht="15">
      <c r="A386" s="33" t="s">
        <v>198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5"/>
      <c r="L386" s="20">
        <f>421-11</f>
        <v>410</v>
      </c>
      <c r="M386" s="20">
        <v>11</v>
      </c>
      <c r="N386" s="20">
        <v>15.2</v>
      </c>
      <c r="P386" s="20">
        <v>19.7</v>
      </c>
      <c r="Q386" s="15">
        <v>3.4</v>
      </c>
      <c r="R386" s="20">
        <v>-0.2</v>
      </c>
      <c r="S386" s="20" t="s">
        <v>230</v>
      </c>
      <c r="V386" s="20" t="s">
        <v>243</v>
      </c>
    </row>
    <row r="387" spans="1:22">
      <c r="A387" s="36" t="s">
        <v>177</v>
      </c>
      <c r="B387" s="34"/>
      <c r="C387" s="34"/>
      <c r="D387" s="34"/>
      <c r="E387" s="34"/>
      <c r="F387" s="34"/>
      <c r="G387" s="34"/>
      <c r="H387" s="34"/>
      <c r="I387" s="34"/>
      <c r="J387" s="34"/>
      <c r="K387" s="35"/>
    </row>
    <row r="388" spans="1:22">
      <c r="A388" s="37" t="s">
        <v>149</v>
      </c>
      <c r="B388" s="34"/>
      <c r="C388" s="34"/>
      <c r="D388" s="34"/>
      <c r="E388" s="34"/>
      <c r="F388" s="34"/>
      <c r="G388" s="34"/>
      <c r="H388" s="34"/>
      <c r="I388" s="34"/>
      <c r="J388" s="34"/>
      <c r="K388" s="35"/>
    </row>
    <row r="389" spans="1:22">
      <c r="A389" s="38" t="s">
        <v>74</v>
      </c>
      <c r="B389" s="39">
        <v>450</v>
      </c>
      <c r="C389" s="40">
        <v>115.2</v>
      </c>
      <c r="D389" s="39">
        <v>376</v>
      </c>
      <c r="E389" s="40">
        <v>96.3</v>
      </c>
      <c r="F389" s="40">
        <v>18.899999999999999</v>
      </c>
      <c r="G389" s="40">
        <v>18.899999999999999</v>
      </c>
      <c r="H389" s="41">
        <v>29.295000000000002</v>
      </c>
      <c r="I389" s="41">
        <v>33.453000000000003</v>
      </c>
      <c r="J389" s="42" t="s">
        <v>199</v>
      </c>
      <c r="K389" s="24" t="s">
        <v>15</v>
      </c>
    </row>
    <row r="390" spans="1:22">
      <c r="A390" s="38" t="s">
        <v>76</v>
      </c>
      <c r="B390" s="39">
        <v>500</v>
      </c>
      <c r="C390" s="40">
        <v>10</v>
      </c>
      <c r="D390" s="39">
        <v>460</v>
      </c>
      <c r="E390" s="40">
        <v>9.2100000000000009</v>
      </c>
      <c r="F390" s="40">
        <v>0.79</v>
      </c>
      <c r="G390" s="40">
        <v>0.79</v>
      </c>
      <c r="H390" s="41">
        <v>1.5880000000000001</v>
      </c>
      <c r="I390" s="41">
        <v>1.8089999999999999</v>
      </c>
      <c r="J390" s="42" t="s">
        <v>200</v>
      </c>
      <c r="K390" s="24" t="s">
        <v>15</v>
      </c>
    </row>
    <row r="391" spans="1:22">
      <c r="A391" s="43"/>
      <c r="B391" s="44">
        <v>950</v>
      </c>
      <c r="C391" s="34"/>
      <c r="D391" s="44">
        <v>836</v>
      </c>
      <c r="E391" s="45">
        <v>105.51</v>
      </c>
      <c r="F391" s="45">
        <v>19.690000000000001</v>
      </c>
      <c r="G391" s="34"/>
      <c r="H391" s="34"/>
      <c r="I391" s="34"/>
      <c r="J391" s="34"/>
      <c r="K391" s="35"/>
    </row>
    <row r="392" spans="1:22">
      <c r="A392" s="43"/>
      <c r="B392" s="46">
        <v>950</v>
      </c>
      <c r="C392" s="34"/>
      <c r="D392" s="46">
        <v>836</v>
      </c>
      <c r="E392" s="47">
        <v>105.51</v>
      </c>
      <c r="F392" s="47">
        <v>19.690000000000001</v>
      </c>
      <c r="G392" s="34"/>
      <c r="H392" s="34"/>
      <c r="I392" s="34"/>
      <c r="J392" s="34"/>
      <c r="K392" s="35"/>
    </row>
    <row r="393" spans="1:22" ht="15">
      <c r="A393" s="43"/>
      <c r="B393" s="48">
        <v>950</v>
      </c>
      <c r="C393" s="34"/>
      <c r="D393" s="48">
        <v>836</v>
      </c>
      <c r="E393" s="49">
        <v>105.51</v>
      </c>
      <c r="F393" s="49">
        <v>19.690000000000001</v>
      </c>
      <c r="G393" s="34"/>
      <c r="H393" s="34"/>
      <c r="I393" s="34"/>
      <c r="J393" s="34"/>
      <c r="K393" s="35"/>
    </row>
    <row r="394" spans="1:22" ht="18">
      <c r="A394" s="43"/>
      <c r="B394" s="50">
        <v>950</v>
      </c>
      <c r="C394" s="34"/>
      <c r="D394" s="50">
        <v>836</v>
      </c>
      <c r="E394" s="51">
        <v>105.51</v>
      </c>
      <c r="F394" s="51">
        <v>19.690000000000001</v>
      </c>
      <c r="G394" s="34"/>
      <c r="H394" s="34"/>
      <c r="I394" s="34"/>
      <c r="J394" s="34"/>
      <c r="K394" s="35"/>
    </row>
    <row r="395" spans="1:22" ht="18">
      <c r="A395" s="52">
        <v>43906</v>
      </c>
      <c r="B395" s="34"/>
      <c r="C395" s="34"/>
      <c r="D395" s="34"/>
      <c r="E395" s="34"/>
      <c r="F395" s="34"/>
      <c r="G395" s="34"/>
      <c r="H395" s="34"/>
      <c r="I395" s="34"/>
      <c r="J395" s="34"/>
      <c r="K395" s="35"/>
    </row>
    <row r="396" spans="1:22" ht="15">
      <c r="A396" s="33" t="s">
        <v>201</v>
      </c>
      <c r="B396" s="34"/>
      <c r="C396" s="34"/>
      <c r="D396" s="34"/>
      <c r="E396" s="34"/>
      <c r="F396" s="34"/>
      <c r="G396" s="34"/>
      <c r="H396" s="34"/>
      <c r="I396" s="34"/>
      <c r="J396" s="34"/>
      <c r="K396" s="35"/>
      <c r="L396" s="20">
        <f>320-19</f>
        <v>301</v>
      </c>
      <c r="M396" s="20">
        <v>19</v>
      </c>
      <c r="N396" s="20">
        <v>6.2</v>
      </c>
      <c r="O396" s="20">
        <v>2.1</v>
      </c>
      <c r="P396" s="15">
        <v>27</v>
      </c>
      <c r="Q396" s="15">
        <v>1.7</v>
      </c>
      <c r="R396" s="20">
        <v>1.2</v>
      </c>
      <c r="S396" s="20" t="s">
        <v>231</v>
      </c>
      <c r="T396" s="20">
        <v>21.9</v>
      </c>
      <c r="U396" s="20" t="s">
        <v>240</v>
      </c>
      <c r="V396" s="20" t="s">
        <v>242</v>
      </c>
    </row>
    <row r="397" spans="1:22">
      <c r="A397" s="36" t="s">
        <v>202</v>
      </c>
      <c r="B397" s="34"/>
      <c r="C397" s="34"/>
      <c r="D397" s="34"/>
      <c r="E397" s="34"/>
      <c r="F397" s="34"/>
      <c r="G397" s="34"/>
      <c r="H397" s="34"/>
      <c r="I397" s="34"/>
      <c r="J397" s="34"/>
      <c r="K397" s="35"/>
    </row>
    <row r="398" spans="1:22">
      <c r="A398" s="37" t="s">
        <v>149</v>
      </c>
      <c r="B398" s="34"/>
      <c r="C398" s="34"/>
      <c r="D398" s="34"/>
      <c r="E398" s="34"/>
      <c r="F398" s="34"/>
      <c r="G398" s="34"/>
      <c r="H398" s="34"/>
      <c r="I398" s="34"/>
      <c r="J398" s="34"/>
      <c r="K398" s="35"/>
    </row>
    <row r="399" spans="1:22">
      <c r="A399" s="38" t="s">
        <v>80</v>
      </c>
      <c r="B399" s="39">
        <v>450</v>
      </c>
      <c r="C399" s="40">
        <v>53.55</v>
      </c>
      <c r="D399" s="39">
        <v>366</v>
      </c>
      <c r="E399" s="40">
        <v>43.604999999999997</v>
      </c>
      <c r="F399" s="40">
        <v>9.9450000000000003</v>
      </c>
      <c r="G399" s="40">
        <v>9.9450000000000003</v>
      </c>
      <c r="H399" s="41">
        <v>26.454000000000001</v>
      </c>
      <c r="I399" s="41">
        <v>30.132999999999999</v>
      </c>
      <c r="J399" s="42" t="s">
        <v>203</v>
      </c>
      <c r="K399" s="24" t="s">
        <v>15</v>
      </c>
    </row>
    <row r="400" spans="1:22">
      <c r="A400" s="38" t="s">
        <v>82</v>
      </c>
      <c r="B400" s="39">
        <v>500</v>
      </c>
      <c r="C400" s="40">
        <v>16</v>
      </c>
      <c r="D400" s="39">
        <v>314</v>
      </c>
      <c r="E400" s="40">
        <v>10.074999999999999</v>
      </c>
      <c r="F400" s="40">
        <v>5.9249999999999998</v>
      </c>
      <c r="G400" s="40">
        <v>5.9249999999999998</v>
      </c>
      <c r="H400" s="41">
        <v>14.22</v>
      </c>
      <c r="I400" s="41">
        <v>16.234999999999999</v>
      </c>
      <c r="J400" s="42" t="s">
        <v>204</v>
      </c>
      <c r="K400" s="24" t="s">
        <v>15</v>
      </c>
    </row>
    <row r="401" spans="1:11">
      <c r="A401" s="38" t="s">
        <v>83</v>
      </c>
      <c r="B401" s="39">
        <v>500</v>
      </c>
      <c r="C401" s="40">
        <v>17.5</v>
      </c>
      <c r="D401" s="39">
        <v>181</v>
      </c>
      <c r="E401" s="40">
        <v>6.35</v>
      </c>
      <c r="F401" s="40">
        <v>11.15</v>
      </c>
      <c r="G401" s="40">
        <v>11.15</v>
      </c>
      <c r="H401" s="41">
        <v>1.5609999999999999</v>
      </c>
      <c r="I401" s="41">
        <v>1.784</v>
      </c>
      <c r="J401" s="42" t="s">
        <v>205</v>
      </c>
      <c r="K401" s="24" t="s">
        <v>15</v>
      </c>
    </row>
    <row r="402" spans="1:11">
      <c r="A402" s="43"/>
      <c r="B402" s="44">
        <v>1450</v>
      </c>
      <c r="C402" s="34"/>
      <c r="D402" s="44">
        <v>861</v>
      </c>
      <c r="E402" s="45">
        <v>60.03</v>
      </c>
      <c r="F402" s="45">
        <v>27.02</v>
      </c>
      <c r="G402" s="34"/>
      <c r="H402" s="34"/>
      <c r="I402" s="34"/>
      <c r="J402" s="34"/>
      <c r="K402" s="35"/>
    </row>
    <row r="403" spans="1:11">
      <c r="A403" s="43"/>
      <c r="B403" s="46">
        <v>1450</v>
      </c>
      <c r="C403" s="34"/>
      <c r="D403" s="46">
        <v>861</v>
      </c>
      <c r="E403" s="47">
        <v>60.03</v>
      </c>
      <c r="F403" s="47">
        <v>27.02</v>
      </c>
      <c r="G403" s="34"/>
      <c r="H403" s="34"/>
      <c r="I403" s="34"/>
      <c r="J403" s="34"/>
      <c r="K403" s="35"/>
    </row>
    <row r="404" spans="1:11" ht="15">
      <c r="A404" s="43"/>
      <c r="B404" s="48">
        <v>1450</v>
      </c>
      <c r="C404" s="34"/>
      <c r="D404" s="48">
        <v>861</v>
      </c>
      <c r="E404" s="49">
        <v>60.03</v>
      </c>
      <c r="F404" s="49">
        <v>27.02</v>
      </c>
      <c r="G404" s="34"/>
      <c r="H404" s="34"/>
      <c r="I404" s="34"/>
      <c r="J404" s="34"/>
      <c r="K404" s="35"/>
    </row>
    <row r="405" spans="1:11" ht="18">
      <c r="A405" s="43"/>
      <c r="B405" s="50">
        <v>1450</v>
      </c>
      <c r="C405" s="34"/>
      <c r="D405" s="50">
        <v>861</v>
      </c>
      <c r="E405" s="51">
        <v>60.03</v>
      </c>
      <c r="F405" s="51">
        <v>27.02</v>
      </c>
      <c r="G405" s="34"/>
      <c r="H405" s="34"/>
      <c r="I405" s="34"/>
      <c r="J405" s="34"/>
      <c r="K405" s="35"/>
    </row>
    <row r="406" spans="1:11" ht="18">
      <c r="A406" s="52">
        <v>43907</v>
      </c>
      <c r="B406" s="34"/>
      <c r="C406" s="34"/>
      <c r="D406" s="34"/>
      <c r="E406" s="34"/>
      <c r="F406" s="34"/>
      <c r="G406" s="34"/>
      <c r="H406" s="34"/>
      <c r="I406" s="34"/>
      <c r="J406" s="34"/>
      <c r="K406" s="35"/>
    </row>
    <row r="407" spans="1:11" ht="15">
      <c r="A407" s="33" t="s">
        <v>206</v>
      </c>
      <c r="B407" s="34"/>
      <c r="C407" s="34"/>
      <c r="D407" s="34"/>
      <c r="E407" s="34"/>
      <c r="F407" s="34"/>
      <c r="G407" s="34"/>
      <c r="H407" s="34"/>
      <c r="I407" s="34"/>
      <c r="J407" s="34"/>
      <c r="K407" s="35"/>
    </row>
    <row r="408" spans="1:11">
      <c r="A408" s="36" t="s">
        <v>202</v>
      </c>
      <c r="B408" s="34"/>
      <c r="C408" s="34"/>
      <c r="D408" s="34"/>
      <c r="E408" s="34"/>
      <c r="F408" s="34"/>
      <c r="G408" s="34"/>
      <c r="H408" s="34"/>
      <c r="I408" s="34"/>
      <c r="J408" s="34"/>
      <c r="K408" s="35"/>
    </row>
    <row r="409" spans="1:11">
      <c r="A409" s="37" t="s">
        <v>149</v>
      </c>
      <c r="B409" s="34"/>
      <c r="C409" s="34"/>
      <c r="D409" s="34"/>
      <c r="E409" s="34"/>
      <c r="F409" s="34"/>
      <c r="G409" s="34"/>
      <c r="H409" s="34"/>
      <c r="I409" s="34"/>
      <c r="J409" s="34"/>
      <c r="K409" s="35"/>
    </row>
    <row r="410" spans="1:11">
      <c r="A410" s="38" t="s">
        <v>86</v>
      </c>
      <c r="B410" s="39">
        <v>300</v>
      </c>
      <c r="C410" s="40">
        <v>12.3</v>
      </c>
      <c r="D410" s="39">
        <v>0</v>
      </c>
      <c r="E410" s="40">
        <v>0</v>
      </c>
      <c r="F410" s="40">
        <v>12.3</v>
      </c>
      <c r="G410" s="40">
        <v>12.3</v>
      </c>
      <c r="H410" s="41">
        <v>33.701999999999998</v>
      </c>
      <c r="I410" s="41">
        <v>38.375999999999998</v>
      </c>
      <c r="J410" s="42"/>
      <c r="K410" s="24" t="s">
        <v>15</v>
      </c>
    </row>
    <row r="411" spans="1:11">
      <c r="A411" s="43"/>
      <c r="B411" s="44">
        <v>300</v>
      </c>
      <c r="C411" s="34"/>
      <c r="D411" s="44">
        <v>0</v>
      </c>
      <c r="E411" s="45">
        <v>0</v>
      </c>
      <c r="F411" s="45">
        <v>12.3</v>
      </c>
      <c r="G411" s="34"/>
      <c r="H411" s="34"/>
      <c r="I411" s="34"/>
      <c r="J411" s="34"/>
      <c r="K411" s="35"/>
    </row>
    <row r="412" spans="1:11">
      <c r="A412" s="43"/>
      <c r="B412" s="46">
        <v>300</v>
      </c>
      <c r="C412" s="34"/>
      <c r="D412" s="46">
        <v>0</v>
      </c>
      <c r="E412" s="47">
        <v>0</v>
      </c>
      <c r="F412" s="47">
        <v>12.3</v>
      </c>
      <c r="G412" s="34"/>
      <c r="H412" s="34"/>
      <c r="I412" s="34"/>
      <c r="J412" s="34"/>
      <c r="K412" s="35"/>
    </row>
    <row r="413" spans="1:11" ht="15">
      <c r="A413" s="43"/>
      <c r="B413" s="48">
        <v>300</v>
      </c>
      <c r="C413" s="34"/>
      <c r="D413" s="48">
        <v>0</v>
      </c>
      <c r="E413" s="49">
        <v>0</v>
      </c>
      <c r="F413" s="49">
        <v>12.3</v>
      </c>
      <c r="G413" s="34"/>
      <c r="H413" s="34"/>
      <c r="I413" s="34"/>
      <c r="J413" s="34"/>
      <c r="K413" s="35"/>
    </row>
    <row r="414" spans="1:11" ht="18">
      <c r="A414" s="43"/>
      <c r="B414" s="50">
        <v>300</v>
      </c>
      <c r="C414" s="34"/>
      <c r="D414" s="50">
        <v>0</v>
      </c>
      <c r="E414" s="51">
        <v>0</v>
      </c>
      <c r="F414" s="51">
        <v>12.3</v>
      </c>
      <c r="G414" s="34"/>
      <c r="H414" s="34"/>
      <c r="I414" s="34"/>
      <c r="J414" s="34"/>
      <c r="K414" s="35"/>
    </row>
    <row r="415" spans="1:11">
      <c r="A415" s="43"/>
      <c r="B415" s="34"/>
      <c r="C415" s="34"/>
      <c r="D415" s="34"/>
      <c r="E415" s="34"/>
      <c r="F415" s="34"/>
      <c r="G415" s="34"/>
      <c r="H415" s="34"/>
      <c r="I415" s="34"/>
      <c r="J415" s="34"/>
      <c r="K415" s="35"/>
    </row>
    <row r="416" spans="1:11" ht="18">
      <c r="A416" s="58"/>
      <c r="B416" s="59">
        <v>46190</v>
      </c>
      <c r="C416" s="60"/>
      <c r="D416" s="59">
        <v>36955</v>
      </c>
      <c r="E416" s="61">
        <v>3448.4380000000001</v>
      </c>
      <c r="F416" s="61">
        <v>843.947</v>
      </c>
      <c r="G416" s="60"/>
      <c r="H416" s="60"/>
      <c r="I416" s="60"/>
      <c r="J416" s="60"/>
      <c r="K416" s="62"/>
    </row>
  </sheetData>
  <phoneticPr fontId="6" type="noConversion"/>
  <pageMargins left="0.59055118110236215" right="0.59055118110236215" top="0.59055118110236215" bottom="0.59055118110236215" header="0.31496062992125989" footer="0.31496062992125989"/>
  <pageSetup paperSize="9" pageOrder="overThenDown" orientation="landscape"/>
  <headerFooter>
    <oddHeader>&amp;C27.01.2020 - 17.03.2020&amp;R&amp;P (&amp;N)</oddHeader>
    <oddFooter>&amp;LLapuan kaupunki&amp;CCopyright © 1990-2018 JAMIX&amp;R&amp;D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41.5" bestFit="1" customWidth="1"/>
    <col min="2" max="2" width="85.5" bestFit="1" customWidth="1"/>
  </cols>
  <sheetData>
    <row r="1" spans="1:8">
      <c r="A1" s="13" t="s">
        <v>0</v>
      </c>
      <c r="B1" s="14" t="s">
        <v>8</v>
      </c>
      <c r="C1" t="s">
        <v>211</v>
      </c>
      <c r="D1" t="s">
        <v>212</v>
      </c>
      <c r="E1" t="s">
        <v>207</v>
      </c>
      <c r="F1" t="s">
        <v>208</v>
      </c>
      <c r="G1" t="s">
        <v>209</v>
      </c>
      <c r="H1" t="s">
        <v>210</v>
      </c>
    </row>
    <row r="2" spans="1:8" ht="18">
      <c r="A2" s="11">
        <v>43857</v>
      </c>
      <c r="B2" s="12"/>
    </row>
    <row r="3" spans="1:8" ht="15">
      <c r="A3" s="4" t="s">
        <v>10</v>
      </c>
      <c r="B3" s="1"/>
      <c r="C3">
        <v>428</v>
      </c>
      <c r="D3">
        <v>20</v>
      </c>
      <c r="E3">
        <v>19.28</v>
      </c>
      <c r="F3">
        <v>5.31</v>
      </c>
      <c r="G3">
        <v>-6.5</v>
      </c>
    </row>
    <row r="4" spans="1:8">
      <c r="A4" s="5" t="s">
        <v>11</v>
      </c>
      <c r="B4" s="1"/>
    </row>
    <row r="5" spans="1:8">
      <c r="A5" s="6" t="s">
        <v>12</v>
      </c>
      <c r="B5" s="1"/>
    </row>
    <row r="6" spans="1:8">
      <c r="A6" s="7" t="s">
        <v>13</v>
      </c>
      <c r="B6" s="2" t="s">
        <v>14</v>
      </c>
    </row>
    <row r="7" spans="1:8">
      <c r="A7" s="8"/>
      <c r="B7" s="1"/>
    </row>
    <row r="8" spans="1:8">
      <c r="A8" s="8"/>
      <c r="B8" s="1"/>
    </row>
    <row r="9" spans="1:8">
      <c r="A9" s="8"/>
      <c r="B9" s="1"/>
    </row>
    <row r="10" spans="1:8">
      <c r="A10" s="8"/>
      <c r="B10" s="1"/>
    </row>
    <row r="11" spans="1:8" ht="18">
      <c r="A11" s="3">
        <v>43858</v>
      </c>
      <c r="B11" s="1"/>
    </row>
    <row r="12" spans="1:8" ht="15">
      <c r="A12" s="4" t="s">
        <v>16</v>
      </c>
      <c r="B12" s="1"/>
    </row>
    <row r="13" spans="1:8">
      <c r="A13" s="5" t="s">
        <v>11</v>
      </c>
      <c r="B13" s="1"/>
    </row>
    <row r="14" spans="1:8">
      <c r="A14" s="6" t="s">
        <v>12</v>
      </c>
      <c r="B14" s="1"/>
      <c r="C14">
        <v>448</v>
      </c>
      <c r="D14">
        <v>14</v>
      </c>
      <c r="E14">
        <v>6.7350000000000003</v>
      </c>
      <c r="G14">
        <v>-2</v>
      </c>
      <c r="H14" t="s">
        <v>213</v>
      </c>
    </row>
    <row r="15" spans="1:8">
      <c r="A15" s="7" t="s">
        <v>17</v>
      </c>
      <c r="B15" s="2" t="s">
        <v>18</v>
      </c>
    </row>
    <row r="16" spans="1:8">
      <c r="A16" s="7" t="s">
        <v>19</v>
      </c>
      <c r="B16" s="2" t="s">
        <v>20</v>
      </c>
    </row>
    <row r="17" spans="1:2">
      <c r="A17" s="8"/>
      <c r="B17" s="1"/>
    </row>
    <row r="18" spans="1:2">
      <c r="A18" s="8"/>
      <c r="B18" s="1"/>
    </row>
    <row r="19" spans="1:2">
      <c r="A19" s="8"/>
      <c r="B19" s="1"/>
    </row>
    <row r="20" spans="1:2">
      <c r="A20" s="8"/>
      <c r="B20" s="1"/>
    </row>
    <row r="21" spans="1:2" ht="18">
      <c r="A21" s="3">
        <v>43859</v>
      </c>
      <c r="B21" s="1"/>
    </row>
    <row r="22" spans="1:2" ht="15">
      <c r="A22" s="4" t="s">
        <v>21</v>
      </c>
      <c r="B22" s="1"/>
    </row>
    <row r="23" spans="1:2">
      <c r="A23" s="5" t="s">
        <v>11</v>
      </c>
      <c r="B23" s="1"/>
    </row>
    <row r="24" spans="1:2">
      <c r="A24" s="6" t="s">
        <v>12</v>
      </c>
      <c r="B24" s="1"/>
    </row>
    <row r="25" spans="1:2">
      <c r="A25" s="7" t="s">
        <v>22</v>
      </c>
      <c r="B25" s="2" t="s">
        <v>23</v>
      </c>
    </row>
    <row r="26" spans="1:2">
      <c r="A26" s="7" t="s">
        <v>24</v>
      </c>
      <c r="B26" s="2" t="s">
        <v>25</v>
      </c>
    </row>
    <row r="27" spans="1:2">
      <c r="A27" s="8"/>
      <c r="B27" s="1"/>
    </row>
    <row r="28" spans="1:2">
      <c r="A28" s="8"/>
      <c r="B28" s="1"/>
    </row>
    <row r="29" spans="1:2">
      <c r="A29" s="8"/>
      <c r="B29" s="1"/>
    </row>
    <row r="30" spans="1:2">
      <c r="A30" s="8"/>
      <c r="B30" s="1"/>
    </row>
    <row r="31" spans="1:2" ht="18">
      <c r="A31" s="3">
        <v>43860</v>
      </c>
      <c r="B31" s="1"/>
    </row>
    <row r="32" spans="1:2" ht="15">
      <c r="A32" s="4" t="s">
        <v>26</v>
      </c>
      <c r="B32" s="1"/>
    </row>
    <row r="33" spans="1:2">
      <c r="A33" s="5" t="s">
        <v>11</v>
      </c>
      <c r="B33" s="1"/>
    </row>
    <row r="34" spans="1:2">
      <c r="A34" s="6" t="s">
        <v>12</v>
      </c>
      <c r="B34" s="1"/>
    </row>
    <row r="35" spans="1:2">
      <c r="A35" s="7" t="s">
        <v>27</v>
      </c>
      <c r="B35" s="2" t="s">
        <v>28</v>
      </c>
    </row>
    <row r="36" spans="1:2">
      <c r="A36" s="7" t="s">
        <v>29</v>
      </c>
      <c r="B36" s="2" t="s">
        <v>30</v>
      </c>
    </row>
    <row r="37" spans="1:2">
      <c r="A37" s="7" t="s">
        <v>31</v>
      </c>
      <c r="B37" s="2" t="s">
        <v>32</v>
      </c>
    </row>
    <row r="38" spans="1:2">
      <c r="A38" s="8"/>
      <c r="B38" s="1"/>
    </row>
    <row r="39" spans="1:2">
      <c r="A39" s="8"/>
      <c r="B39" s="1"/>
    </row>
    <row r="40" spans="1:2">
      <c r="A40" s="8"/>
      <c r="B40" s="1"/>
    </row>
    <row r="41" spans="1:2">
      <c r="A41" s="8"/>
      <c r="B41" s="1"/>
    </row>
    <row r="42" spans="1:2" ht="18">
      <c r="A42" s="3">
        <v>43861</v>
      </c>
      <c r="B42" s="1"/>
    </row>
    <row r="43" spans="1:2" ht="15">
      <c r="A43" s="4" t="s">
        <v>33</v>
      </c>
      <c r="B43" s="1"/>
    </row>
    <row r="44" spans="1:2">
      <c r="A44" s="5" t="s">
        <v>11</v>
      </c>
      <c r="B44" s="1"/>
    </row>
    <row r="45" spans="1:2">
      <c r="A45" s="6" t="s">
        <v>12</v>
      </c>
      <c r="B45" s="1"/>
    </row>
    <row r="46" spans="1:2">
      <c r="A46" s="7" t="s">
        <v>34</v>
      </c>
      <c r="B46" s="2" t="s">
        <v>35</v>
      </c>
    </row>
    <row r="47" spans="1:2">
      <c r="A47" s="7" t="s">
        <v>36</v>
      </c>
      <c r="B47" s="2" t="s">
        <v>37</v>
      </c>
    </row>
    <row r="48" spans="1:2">
      <c r="A48" s="7" t="s">
        <v>38</v>
      </c>
      <c r="B48" s="2" t="s">
        <v>39</v>
      </c>
    </row>
    <row r="49" spans="1:2">
      <c r="A49" s="8"/>
      <c r="B49" s="1"/>
    </row>
    <row r="50" spans="1:2">
      <c r="A50" s="8"/>
      <c r="B50" s="1"/>
    </row>
    <row r="51" spans="1:2">
      <c r="A51" s="8"/>
      <c r="B51" s="1"/>
    </row>
    <row r="52" spans="1:2">
      <c r="A52" s="8"/>
      <c r="B52" s="1"/>
    </row>
    <row r="53" spans="1:2" ht="18">
      <c r="A53" s="3">
        <v>43864</v>
      </c>
      <c r="B53" s="1"/>
    </row>
    <row r="54" spans="1:2" ht="15">
      <c r="A54" s="4" t="s">
        <v>40</v>
      </c>
      <c r="B54" s="1"/>
    </row>
    <row r="55" spans="1:2">
      <c r="A55" s="5" t="s">
        <v>41</v>
      </c>
      <c r="B55" s="1"/>
    </row>
    <row r="56" spans="1:2">
      <c r="A56" s="6" t="s">
        <v>42</v>
      </c>
      <c r="B56" s="1"/>
    </row>
    <row r="57" spans="1:2">
      <c r="A57" s="7" t="s">
        <v>43</v>
      </c>
      <c r="B57" s="2" t="s">
        <v>44</v>
      </c>
    </row>
    <row r="58" spans="1:2">
      <c r="A58" s="7" t="s">
        <v>45</v>
      </c>
      <c r="B58" s="2"/>
    </row>
    <row r="59" spans="1:2">
      <c r="A59" s="7" t="s">
        <v>46</v>
      </c>
      <c r="B59" s="2" t="s">
        <v>47</v>
      </c>
    </row>
    <row r="60" spans="1:2">
      <c r="A60" s="8"/>
      <c r="B60" s="1"/>
    </row>
    <row r="61" spans="1:2">
      <c r="A61" s="8"/>
      <c r="B61" s="1"/>
    </row>
    <row r="62" spans="1:2">
      <c r="A62" s="8"/>
      <c r="B62" s="1"/>
    </row>
    <row r="63" spans="1:2">
      <c r="A63" s="8"/>
      <c r="B63" s="1"/>
    </row>
    <row r="64" spans="1:2" ht="18">
      <c r="A64" s="3">
        <v>43865</v>
      </c>
      <c r="B64" s="1"/>
    </row>
    <row r="65" spans="1:2" ht="15">
      <c r="A65" s="4" t="s">
        <v>48</v>
      </c>
      <c r="B65" s="1"/>
    </row>
    <row r="66" spans="1:2">
      <c r="A66" s="5" t="s">
        <v>41</v>
      </c>
      <c r="B66" s="1"/>
    </row>
    <row r="67" spans="1:2">
      <c r="A67" s="6" t="s">
        <v>42</v>
      </c>
      <c r="B67" s="1"/>
    </row>
    <row r="68" spans="1:2">
      <c r="A68" s="7" t="s">
        <v>49</v>
      </c>
      <c r="B68" s="2"/>
    </row>
    <row r="69" spans="1:2">
      <c r="A69" s="7" t="s">
        <v>50</v>
      </c>
      <c r="B69" s="2" t="s">
        <v>51</v>
      </c>
    </row>
    <row r="70" spans="1:2">
      <c r="A70" s="7" t="s">
        <v>34</v>
      </c>
      <c r="B70" s="2"/>
    </row>
    <row r="71" spans="1:2">
      <c r="A71" s="7" t="s">
        <v>52</v>
      </c>
      <c r="B71" s="2" t="s">
        <v>53</v>
      </c>
    </row>
    <row r="72" spans="1:2">
      <c r="A72" s="7" t="s">
        <v>54</v>
      </c>
      <c r="B72" s="2" t="s">
        <v>55</v>
      </c>
    </row>
    <row r="73" spans="1:2">
      <c r="A73" s="8"/>
      <c r="B73" s="1"/>
    </row>
    <row r="74" spans="1:2">
      <c r="A74" s="8"/>
      <c r="B74" s="1"/>
    </row>
    <row r="75" spans="1:2">
      <c r="A75" s="8"/>
      <c r="B75" s="1"/>
    </row>
    <row r="76" spans="1:2">
      <c r="A76" s="8"/>
      <c r="B76" s="1"/>
    </row>
    <row r="77" spans="1:2" ht="18">
      <c r="A77" s="3">
        <v>43866</v>
      </c>
      <c r="B77" s="1"/>
    </row>
    <row r="78" spans="1:2" ht="15">
      <c r="A78" s="4" t="s">
        <v>56</v>
      </c>
      <c r="B78" s="1"/>
    </row>
    <row r="79" spans="1:2">
      <c r="A79" s="5" t="s">
        <v>41</v>
      </c>
      <c r="B79" s="1"/>
    </row>
    <row r="80" spans="1:2">
      <c r="A80" s="6" t="s">
        <v>42</v>
      </c>
      <c r="B80" s="1"/>
    </row>
    <row r="81" spans="1:2">
      <c r="A81" s="7" t="s">
        <v>57</v>
      </c>
      <c r="B81" s="2" t="s">
        <v>58</v>
      </c>
    </row>
    <row r="82" spans="1:2">
      <c r="A82" s="7" t="s">
        <v>59</v>
      </c>
      <c r="B82" s="2" t="s">
        <v>60</v>
      </c>
    </row>
    <row r="83" spans="1:2">
      <c r="A83" s="7" t="s">
        <v>61</v>
      </c>
      <c r="B83" s="2" t="s">
        <v>62</v>
      </c>
    </row>
    <row r="84" spans="1:2">
      <c r="A84" s="8"/>
      <c r="B84" s="1"/>
    </row>
    <row r="85" spans="1:2">
      <c r="A85" s="8"/>
      <c r="B85" s="1"/>
    </row>
    <row r="86" spans="1:2">
      <c r="A86" s="8"/>
      <c r="B86" s="1"/>
    </row>
    <row r="87" spans="1:2">
      <c r="A87" s="8"/>
      <c r="B87" s="1"/>
    </row>
    <row r="88" spans="1:2" ht="18">
      <c r="A88" s="3">
        <v>43867</v>
      </c>
      <c r="B88" s="1"/>
    </row>
    <row r="89" spans="1:2" ht="15">
      <c r="A89" s="4" t="s">
        <v>63</v>
      </c>
      <c r="B89" s="1"/>
    </row>
    <row r="90" spans="1:2">
      <c r="A90" s="5" t="s">
        <v>41</v>
      </c>
      <c r="B90" s="1"/>
    </row>
    <row r="91" spans="1:2">
      <c r="A91" s="6" t="s">
        <v>42</v>
      </c>
      <c r="B91" s="1"/>
    </row>
    <row r="92" spans="1:2">
      <c r="A92" s="7" t="s">
        <v>64</v>
      </c>
      <c r="B92" s="2" t="s">
        <v>65</v>
      </c>
    </row>
    <row r="93" spans="1:2">
      <c r="A93" s="7" t="s">
        <v>31</v>
      </c>
      <c r="B93" s="2" t="s">
        <v>66</v>
      </c>
    </row>
    <row r="94" spans="1:2">
      <c r="A94" s="7" t="s">
        <v>67</v>
      </c>
      <c r="B94" s="2" t="s">
        <v>68</v>
      </c>
    </row>
    <row r="95" spans="1:2">
      <c r="A95" s="7" t="s">
        <v>69</v>
      </c>
      <c r="B95" s="2" t="s">
        <v>70</v>
      </c>
    </row>
    <row r="96" spans="1:2">
      <c r="A96" s="8"/>
      <c r="B96" s="1"/>
    </row>
    <row r="97" spans="1:2">
      <c r="A97" s="8"/>
      <c r="B97" s="1"/>
    </row>
    <row r="98" spans="1:2">
      <c r="A98" s="8"/>
      <c r="B98" s="1"/>
    </row>
    <row r="99" spans="1:2">
      <c r="A99" s="8"/>
      <c r="B99" s="1"/>
    </row>
    <row r="100" spans="1:2" ht="18">
      <c r="A100" s="3">
        <v>43868</v>
      </c>
      <c r="B100" s="1"/>
    </row>
    <row r="101" spans="1:2" ht="15">
      <c r="A101" s="4" t="s">
        <v>71</v>
      </c>
      <c r="B101" s="1"/>
    </row>
    <row r="102" spans="1:2">
      <c r="A102" s="5" t="s">
        <v>41</v>
      </c>
      <c r="B102" s="1"/>
    </row>
    <row r="103" spans="1:2">
      <c r="A103" s="6" t="s">
        <v>42</v>
      </c>
      <c r="B103" s="1"/>
    </row>
    <row r="104" spans="1:2">
      <c r="A104" s="7" t="s">
        <v>72</v>
      </c>
      <c r="B104" s="2" t="s">
        <v>73</v>
      </c>
    </row>
    <row r="105" spans="1:2">
      <c r="A105" s="7" t="s">
        <v>74</v>
      </c>
      <c r="B105" s="2" t="s">
        <v>75</v>
      </c>
    </row>
    <row r="106" spans="1:2">
      <c r="A106" s="7" t="s">
        <v>76</v>
      </c>
      <c r="B106" s="2" t="s">
        <v>77</v>
      </c>
    </row>
    <row r="107" spans="1:2">
      <c r="A107" s="8"/>
      <c r="B107" s="1"/>
    </row>
    <row r="108" spans="1:2">
      <c r="A108" s="8"/>
      <c r="B108" s="1"/>
    </row>
    <row r="109" spans="1:2">
      <c r="A109" s="8"/>
      <c r="B109" s="1"/>
    </row>
    <row r="110" spans="1:2">
      <c r="A110" s="8"/>
      <c r="B110" s="1"/>
    </row>
    <row r="111" spans="1:2" ht="18">
      <c r="A111" s="3">
        <v>43871</v>
      </c>
      <c r="B111" s="1"/>
    </row>
    <row r="112" spans="1:2" ht="15">
      <c r="A112" s="4" t="s">
        <v>78</v>
      </c>
      <c r="B112" s="1"/>
    </row>
    <row r="113" spans="1:2">
      <c r="A113" s="5" t="s">
        <v>79</v>
      </c>
      <c r="B113" s="1"/>
    </row>
    <row r="114" spans="1:2">
      <c r="A114" s="6" t="s">
        <v>42</v>
      </c>
      <c r="B114" s="1"/>
    </row>
    <row r="115" spans="1:2">
      <c r="A115" s="7" t="s">
        <v>80</v>
      </c>
      <c r="B115" s="2" t="s">
        <v>81</v>
      </c>
    </row>
    <row r="116" spans="1:2">
      <c r="A116" s="7" t="s">
        <v>82</v>
      </c>
      <c r="B116" s="2"/>
    </row>
    <row r="117" spans="1:2">
      <c r="A117" s="7" t="s">
        <v>83</v>
      </c>
      <c r="B117" s="2" t="s">
        <v>84</v>
      </c>
    </row>
    <row r="118" spans="1:2">
      <c r="A118" s="8"/>
      <c r="B118" s="1"/>
    </row>
    <row r="119" spans="1:2">
      <c r="A119" s="8"/>
      <c r="B119" s="1"/>
    </row>
    <row r="120" spans="1:2">
      <c r="A120" s="8"/>
      <c r="B120" s="1"/>
    </row>
    <row r="121" spans="1:2">
      <c r="A121" s="8"/>
      <c r="B121" s="1"/>
    </row>
    <row r="122" spans="1:2" ht="18">
      <c r="A122" s="3">
        <v>43872</v>
      </c>
      <c r="B122" s="1"/>
    </row>
    <row r="123" spans="1:2" ht="15">
      <c r="A123" s="4" t="s">
        <v>85</v>
      </c>
      <c r="B123" s="1"/>
    </row>
    <row r="124" spans="1:2">
      <c r="A124" s="5" t="s">
        <v>79</v>
      </c>
      <c r="B124" s="1"/>
    </row>
    <row r="125" spans="1:2">
      <c r="A125" s="6" t="s">
        <v>42</v>
      </c>
      <c r="B125" s="1"/>
    </row>
    <row r="126" spans="1:2">
      <c r="A126" s="7" t="s">
        <v>86</v>
      </c>
      <c r="B126" s="2" t="s">
        <v>87</v>
      </c>
    </row>
    <row r="127" spans="1:2">
      <c r="A127" s="7" t="s">
        <v>31</v>
      </c>
      <c r="B127" s="2" t="s">
        <v>88</v>
      </c>
    </row>
    <row r="128" spans="1:2">
      <c r="A128" s="7" t="s">
        <v>89</v>
      </c>
      <c r="B128" s="2" t="s">
        <v>90</v>
      </c>
    </row>
    <row r="129" spans="1:2">
      <c r="A129" s="8"/>
      <c r="B129" s="1"/>
    </row>
    <row r="130" spans="1:2">
      <c r="A130" s="8"/>
      <c r="B130" s="1"/>
    </row>
    <row r="131" spans="1:2">
      <c r="A131" s="8"/>
      <c r="B131" s="1"/>
    </row>
    <row r="132" spans="1:2">
      <c r="A132" s="8"/>
      <c r="B132" s="1"/>
    </row>
    <row r="133" spans="1:2" ht="18">
      <c r="A133" s="3">
        <v>43873</v>
      </c>
      <c r="B133" s="1"/>
    </row>
    <row r="134" spans="1:2" ht="15">
      <c r="A134" s="4" t="s">
        <v>91</v>
      </c>
      <c r="B134" s="1"/>
    </row>
    <row r="135" spans="1:2">
      <c r="A135" s="5" t="s">
        <v>79</v>
      </c>
      <c r="B135" s="1"/>
    </row>
    <row r="136" spans="1:2">
      <c r="A136" s="6" t="s">
        <v>42</v>
      </c>
      <c r="B136" s="1"/>
    </row>
    <row r="137" spans="1:2">
      <c r="A137" s="7" t="s">
        <v>92</v>
      </c>
      <c r="B137" s="2" t="s">
        <v>93</v>
      </c>
    </row>
    <row r="138" spans="1:2">
      <c r="A138" s="8"/>
      <c r="B138" s="1"/>
    </row>
    <row r="139" spans="1:2">
      <c r="A139" s="8"/>
      <c r="B139" s="1"/>
    </row>
    <row r="140" spans="1:2">
      <c r="A140" s="8"/>
      <c r="B140" s="1"/>
    </row>
    <row r="141" spans="1:2">
      <c r="A141" s="8"/>
      <c r="B141" s="1"/>
    </row>
    <row r="142" spans="1:2" ht="18">
      <c r="A142" s="3">
        <v>43874</v>
      </c>
      <c r="B142" s="1"/>
    </row>
    <row r="143" spans="1:2" ht="15">
      <c r="A143" s="4" t="s">
        <v>94</v>
      </c>
      <c r="B143" s="1"/>
    </row>
    <row r="144" spans="1:2">
      <c r="A144" s="5" t="s">
        <v>79</v>
      </c>
      <c r="B144" s="1"/>
    </row>
    <row r="145" spans="1:2">
      <c r="A145" s="6" t="s">
        <v>42</v>
      </c>
      <c r="B145" s="1"/>
    </row>
    <row r="146" spans="1:2">
      <c r="A146" s="7" t="s">
        <v>95</v>
      </c>
      <c r="B146" s="2" t="s">
        <v>96</v>
      </c>
    </row>
    <row r="147" spans="1:2">
      <c r="A147" s="7" t="s">
        <v>45</v>
      </c>
      <c r="B147" s="2" t="s">
        <v>97</v>
      </c>
    </row>
    <row r="148" spans="1:2">
      <c r="A148" s="7" t="s">
        <v>98</v>
      </c>
      <c r="B148" s="2" t="s">
        <v>99</v>
      </c>
    </row>
    <row r="149" spans="1:2">
      <c r="A149" s="7" t="s">
        <v>100</v>
      </c>
      <c r="B149" s="2" t="s">
        <v>101</v>
      </c>
    </row>
    <row r="150" spans="1:2">
      <c r="A150" s="8"/>
      <c r="B150" s="1"/>
    </row>
    <row r="151" spans="1:2">
      <c r="A151" s="8"/>
      <c r="B151" s="1"/>
    </row>
    <row r="152" spans="1:2">
      <c r="A152" s="8"/>
      <c r="B152" s="1"/>
    </row>
    <row r="153" spans="1:2">
      <c r="A153" s="8"/>
      <c r="B153" s="1"/>
    </row>
    <row r="154" spans="1:2" ht="18">
      <c r="A154" s="3">
        <v>43875</v>
      </c>
      <c r="B154" s="1"/>
    </row>
    <row r="155" spans="1:2" ht="15">
      <c r="A155" s="4" t="s">
        <v>102</v>
      </c>
      <c r="B155" s="1"/>
    </row>
    <row r="156" spans="1:2">
      <c r="A156" s="5" t="s">
        <v>79</v>
      </c>
      <c r="B156" s="1"/>
    </row>
    <row r="157" spans="1:2">
      <c r="A157" s="6" t="s">
        <v>42</v>
      </c>
      <c r="B157" s="1"/>
    </row>
    <row r="158" spans="1:2">
      <c r="A158" s="7" t="s">
        <v>103</v>
      </c>
      <c r="B158" s="2" t="s">
        <v>104</v>
      </c>
    </row>
    <row r="159" spans="1:2">
      <c r="A159" s="7" t="s">
        <v>105</v>
      </c>
      <c r="B159" s="2" t="s">
        <v>106</v>
      </c>
    </row>
    <row r="160" spans="1:2">
      <c r="A160" s="7" t="s">
        <v>31</v>
      </c>
      <c r="B160" s="2" t="s">
        <v>107</v>
      </c>
    </row>
    <row r="161" spans="1:2">
      <c r="A161" s="8"/>
      <c r="B161" s="1"/>
    </row>
    <row r="162" spans="1:2">
      <c r="A162" s="8"/>
      <c r="B162" s="1"/>
    </row>
    <row r="163" spans="1:2">
      <c r="A163" s="8"/>
      <c r="B163" s="1"/>
    </row>
    <row r="164" spans="1:2">
      <c r="A164" s="8"/>
      <c r="B164" s="1"/>
    </row>
    <row r="165" spans="1:2" ht="18">
      <c r="A165" s="3">
        <v>43878</v>
      </c>
      <c r="B165" s="1"/>
    </row>
    <row r="166" spans="1:2" ht="15">
      <c r="A166" s="4" t="s">
        <v>108</v>
      </c>
      <c r="B166" s="1"/>
    </row>
    <row r="167" spans="1:2">
      <c r="A167" s="5" t="s">
        <v>109</v>
      </c>
      <c r="B167" s="1"/>
    </row>
    <row r="168" spans="1:2">
      <c r="A168" s="6" t="s">
        <v>42</v>
      </c>
      <c r="B168" s="1"/>
    </row>
    <row r="169" spans="1:2">
      <c r="A169" s="7" t="s">
        <v>110</v>
      </c>
      <c r="B169" s="2" t="s">
        <v>111</v>
      </c>
    </row>
    <row r="170" spans="1:2">
      <c r="A170" s="7" t="s">
        <v>112</v>
      </c>
      <c r="B170" s="2" t="s">
        <v>113</v>
      </c>
    </row>
    <row r="171" spans="1:2">
      <c r="A171" s="7" t="s">
        <v>114</v>
      </c>
      <c r="B171" s="2" t="s">
        <v>115</v>
      </c>
    </row>
    <row r="172" spans="1:2">
      <c r="A172" s="8"/>
      <c r="B172" s="1"/>
    </row>
    <row r="173" spans="1:2">
      <c r="A173" s="8"/>
      <c r="B173" s="1"/>
    </row>
    <row r="174" spans="1:2">
      <c r="A174" s="8"/>
      <c r="B174" s="1"/>
    </row>
    <row r="175" spans="1:2">
      <c r="A175" s="8"/>
      <c r="B175" s="1"/>
    </row>
    <row r="176" spans="1:2" ht="18">
      <c r="A176" s="3">
        <v>43879</v>
      </c>
      <c r="B176" s="1"/>
    </row>
    <row r="177" spans="1:2" ht="15">
      <c r="A177" s="4" t="s">
        <v>116</v>
      </c>
      <c r="B177" s="1"/>
    </row>
    <row r="178" spans="1:2">
      <c r="A178" s="5" t="s">
        <v>109</v>
      </c>
      <c r="B178" s="1"/>
    </row>
    <row r="179" spans="1:2">
      <c r="A179" s="6" t="s">
        <v>42</v>
      </c>
      <c r="B179" s="1"/>
    </row>
    <row r="180" spans="1:2">
      <c r="A180" s="7" t="s">
        <v>117</v>
      </c>
      <c r="B180" s="2" t="s">
        <v>118</v>
      </c>
    </row>
    <row r="181" spans="1:2">
      <c r="A181" s="7" t="s">
        <v>119</v>
      </c>
      <c r="B181" s="2"/>
    </row>
    <row r="182" spans="1:2">
      <c r="A182" s="7" t="s">
        <v>120</v>
      </c>
      <c r="B182" s="2" t="s">
        <v>121</v>
      </c>
    </row>
    <row r="183" spans="1:2">
      <c r="A183" s="7" t="s">
        <v>31</v>
      </c>
      <c r="B183" s="2" t="s">
        <v>122</v>
      </c>
    </row>
    <row r="184" spans="1:2">
      <c r="A184" s="7" t="s">
        <v>52</v>
      </c>
      <c r="B184" s="2" t="s">
        <v>123</v>
      </c>
    </row>
    <row r="185" spans="1:2">
      <c r="A185" s="8"/>
      <c r="B185" s="1"/>
    </row>
    <row r="186" spans="1:2">
      <c r="A186" s="8"/>
      <c r="B186" s="1"/>
    </row>
    <row r="187" spans="1:2">
      <c r="A187" s="8"/>
      <c r="B187" s="1"/>
    </row>
    <row r="188" spans="1:2">
      <c r="A188" s="8"/>
      <c r="B188" s="1"/>
    </row>
    <row r="189" spans="1:2" ht="18">
      <c r="A189" s="3">
        <v>43880</v>
      </c>
      <c r="B189" s="1"/>
    </row>
    <row r="190" spans="1:2" ht="15">
      <c r="A190" s="4" t="s">
        <v>124</v>
      </c>
      <c r="B190" s="1"/>
    </row>
    <row r="191" spans="1:2">
      <c r="A191" s="5" t="s">
        <v>109</v>
      </c>
      <c r="B191" s="1"/>
    </row>
    <row r="192" spans="1:2">
      <c r="A192" s="6" t="s">
        <v>42</v>
      </c>
      <c r="B192" s="1"/>
    </row>
    <row r="193" spans="1:2">
      <c r="A193" s="7" t="s">
        <v>125</v>
      </c>
      <c r="B193" s="2" t="s">
        <v>126</v>
      </c>
    </row>
    <row r="194" spans="1:2">
      <c r="A194" s="7" t="s">
        <v>127</v>
      </c>
      <c r="B194" s="2" t="s">
        <v>128</v>
      </c>
    </row>
    <row r="195" spans="1:2">
      <c r="A195" s="7" t="s">
        <v>129</v>
      </c>
      <c r="B195" s="2"/>
    </row>
    <row r="196" spans="1:2">
      <c r="A196" s="7" t="s">
        <v>130</v>
      </c>
      <c r="B196" s="2" t="s">
        <v>131</v>
      </c>
    </row>
    <row r="197" spans="1:2">
      <c r="A197" s="7" t="s">
        <v>132</v>
      </c>
      <c r="B197" s="2" t="s">
        <v>133</v>
      </c>
    </row>
    <row r="198" spans="1:2">
      <c r="A198" s="8"/>
      <c r="B198" s="1"/>
    </row>
    <row r="199" spans="1:2">
      <c r="A199" s="8"/>
      <c r="B199" s="1"/>
    </row>
    <row r="200" spans="1:2">
      <c r="A200" s="8"/>
      <c r="B200" s="1"/>
    </row>
    <row r="201" spans="1:2">
      <c r="A201" s="8"/>
      <c r="B201" s="1"/>
    </row>
    <row r="202" spans="1:2" ht="18">
      <c r="A202" s="3">
        <v>43881</v>
      </c>
      <c r="B202" s="1"/>
    </row>
    <row r="203" spans="1:2" ht="15">
      <c r="A203" s="4" t="s">
        <v>134</v>
      </c>
      <c r="B203" s="1"/>
    </row>
    <row r="204" spans="1:2">
      <c r="A204" s="5" t="s">
        <v>109</v>
      </c>
      <c r="B204" s="1"/>
    </row>
    <row r="205" spans="1:2">
      <c r="A205" s="6" t="s">
        <v>42</v>
      </c>
      <c r="B205" s="1"/>
    </row>
    <row r="206" spans="1:2">
      <c r="A206" s="7" t="s">
        <v>119</v>
      </c>
      <c r="B206" s="2" t="s">
        <v>135</v>
      </c>
    </row>
    <row r="207" spans="1:2">
      <c r="A207" s="7" t="s">
        <v>136</v>
      </c>
      <c r="B207" s="2" t="s">
        <v>137</v>
      </c>
    </row>
    <row r="208" spans="1:2">
      <c r="A208" s="7" t="s">
        <v>138</v>
      </c>
      <c r="B208" s="2" t="s">
        <v>139</v>
      </c>
    </row>
    <row r="209" spans="1:2">
      <c r="A209" s="8"/>
      <c r="B209" s="1"/>
    </row>
    <row r="210" spans="1:2">
      <c r="A210" s="8"/>
      <c r="B210" s="1"/>
    </row>
    <row r="211" spans="1:2">
      <c r="A211" s="8"/>
      <c r="B211" s="1"/>
    </row>
    <row r="212" spans="1:2">
      <c r="A212" s="8"/>
      <c r="B212" s="1"/>
    </row>
    <row r="213" spans="1:2" ht="18">
      <c r="A213" s="3">
        <v>43882</v>
      </c>
      <c r="B213" s="1"/>
    </row>
    <row r="214" spans="1:2" ht="15">
      <c r="A214" s="4" t="s">
        <v>140</v>
      </c>
      <c r="B214" s="1"/>
    </row>
    <row r="215" spans="1:2">
      <c r="A215" s="5" t="s">
        <v>109</v>
      </c>
      <c r="B215" s="1"/>
    </row>
    <row r="216" spans="1:2">
      <c r="A216" s="6" t="s">
        <v>42</v>
      </c>
      <c r="B216" s="1"/>
    </row>
    <row r="217" spans="1:2">
      <c r="A217" s="7" t="s">
        <v>141</v>
      </c>
      <c r="B217" s="2" t="s">
        <v>142</v>
      </c>
    </row>
    <row r="218" spans="1:2">
      <c r="A218" s="7" t="s">
        <v>143</v>
      </c>
      <c r="B218" s="2" t="s">
        <v>144</v>
      </c>
    </row>
    <row r="219" spans="1:2">
      <c r="A219" s="7" t="s">
        <v>145</v>
      </c>
      <c r="B219" s="2" t="s">
        <v>146</v>
      </c>
    </row>
    <row r="220" spans="1:2">
      <c r="A220" s="8"/>
      <c r="B220" s="1"/>
    </row>
    <row r="221" spans="1:2">
      <c r="A221" s="8"/>
      <c r="B221" s="1"/>
    </row>
    <row r="222" spans="1:2">
      <c r="A222" s="8"/>
      <c r="B222" s="1"/>
    </row>
    <row r="223" spans="1:2">
      <c r="A223" s="8"/>
      <c r="B223" s="1"/>
    </row>
    <row r="224" spans="1:2" ht="18">
      <c r="A224" s="3">
        <v>43892</v>
      </c>
      <c r="B224" s="1"/>
    </row>
    <row r="225" spans="1:2" ht="15">
      <c r="A225" s="4" t="s">
        <v>147</v>
      </c>
      <c r="B225" s="1"/>
    </row>
    <row r="226" spans="1:2">
      <c r="A226" s="5" t="s">
        <v>148</v>
      </c>
      <c r="B226" s="1"/>
    </row>
    <row r="227" spans="1:2">
      <c r="A227" s="6" t="s">
        <v>149</v>
      </c>
      <c r="B227" s="1"/>
    </row>
    <row r="228" spans="1:2">
      <c r="A228" s="7" t="s">
        <v>150</v>
      </c>
      <c r="B228" s="2" t="s">
        <v>151</v>
      </c>
    </row>
    <row r="229" spans="1:2">
      <c r="A229" s="7" t="s">
        <v>152</v>
      </c>
      <c r="B229" s="2" t="s">
        <v>153</v>
      </c>
    </row>
    <row r="230" spans="1:2">
      <c r="A230" s="7" t="s">
        <v>154</v>
      </c>
      <c r="B230" s="2" t="s">
        <v>155</v>
      </c>
    </row>
    <row r="231" spans="1:2">
      <c r="A231" s="8"/>
      <c r="B231" s="1"/>
    </row>
    <row r="232" spans="1:2">
      <c r="A232" s="8"/>
      <c r="B232" s="1"/>
    </row>
    <row r="233" spans="1:2">
      <c r="A233" s="8"/>
      <c r="B233" s="1"/>
    </row>
    <row r="234" spans="1:2">
      <c r="A234" s="8"/>
      <c r="B234" s="1"/>
    </row>
    <row r="235" spans="1:2" ht="18">
      <c r="A235" s="3">
        <v>43893</v>
      </c>
      <c r="B235" s="1"/>
    </row>
    <row r="236" spans="1:2" ht="15">
      <c r="A236" s="4" t="s">
        <v>156</v>
      </c>
      <c r="B236" s="1"/>
    </row>
    <row r="237" spans="1:2">
      <c r="A237" s="5" t="s">
        <v>148</v>
      </c>
      <c r="B237" s="1"/>
    </row>
    <row r="238" spans="1:2">
      <c r="A238" s="6" t="s">
        <v>149</v>
      </c>
      <c r="B238" s="1"/>
    </row>
    <row r="239" spans="1:2">
      <c r="A239" s="7" t="s">
        <v>17</v>
      </c>
      <c r="B239" s="2" t="s">
        <v>157</v>
      </c>
    </row>
    <row r="240" spans="1:2">
      <c r="A240" s="7" t="s">
        <v>19</v>
      </c>
      <c r="B240" s="2" t="s">
        <v>158</v>
      </c>
    </row>
    <row r="241" spans="1:2">
      <c r="A241" s="8"/>
      <c r="B241" s="1"/>
    </row>
    <row r="242" spans="1:2">
      <c r="A242" s="8"/>
      <c r="B242" s="1"/>
    </row>
    <row r="243" spans="1:2">
      <c r="A243" s="8"/>
      <c r="B243" s="1"/>
    </row>
    <row r="244" spans="1:2">
      <c r="A244" s="8"/>
      <c r="B244" s="1"/>
    </row>
    <row r="245" spans="1:2" ht="18">
      <c r="A245" s="3">
        <v>43894</v>
      </c>
      <c r="B245" s="1"/>
    </row>
    <row r="246" spans="1:2" ht="15">
      <c r="A246" s="4" t="s">
        <v>159</v>
      </c>
      <c r="B246" s="1"/>
    </row>
    <row r="247" spans="1:2">
      <c r="A247" s="5" t="s">
        <v>148</v>
      </c>
      <c r="B247" s="1"/>
    </row>
    <row r="248" spans="1:2">
      <c r="A248" s="6" t="s">
        <v>149</v>
      </c>
      <c r="B248" s="1"/>
    </row>
    <row r="249" spans="1:2">
      <c r="A249" s="7" t="s">
        <v>24</v>
      </c>
      <c r="B249" s="2" t="s">
        <v>160</v>
      </c>
    </row>
    <row r="250" spans="1:2">
      <c r="A250" s="7" t="s">
        <v>161</v>
      </c>
      <c r="B250" s="2" t="s">
        <v>162</v>
      </c>
    </row>
    <row r="251" spans="1:2">
      <c r="A251" s="8"/>
      <c r="B251" s="1"/>
    </row>
    <row r="252" spans="1:2">
      <c r="A252" s="8"/>
      <c r="B252" s="1"/>
    </row>
    <row r="253" spans="1:2">
      <c r="A253" s="8"/>
      <c r="B253" s="1"/>
    </row>
    <row r="254" spans="1:2">
      <c r="A254" s="8"/>
      <c r="B254" s="1"/>
    </row>
    <row r="255" spans="1:2" ht="18">
      <c r="A255" s="3">
        <v>43895</v>
      </c>
      <c r="B255" s="1"/>
    </row>
    <row r="256" spans="1:2" ht="15">
      <c r="A256" s="4" t="s">
        <v>163</v>
      </c>
      <c r="B256" s="1"/>
    </row>
    <row r="257" spans="1:2">
      <c r="A257" s="5" t="s">
        <v>148</v>
      </c>
      <c r="B257" s="1"/>
    </row>
    <row r="258" spans="1:2">
      <c r="A258" s="6" t="s">
        <v>149</v>
      </c>
      <c r="B258" s="1"/>
    </row>
    <row r="259" spans="1:2">
      <c r="A259" s="7" t="s">
        <v>27</v>
      </c>
      <c r="B259" s="2" t="s">
        <v>164</v>
      </c>
    </row>
    <row r="260" spans="1:2">
      <c r="A260" s="7" t="s">
        <v>29</v>
      </c>
      <c r="B260" s="2" t="s">
        <v>165</v>
      </c>
    </row>
    <row r="261" spans="1:2">
      <c r="A261" s="7" t="s">
        <v>166</v>
      </c>
      <c r="B261" s="2"/>
    </row>
    <row r="262" spans="1:2">
      <c r="A262" s="7" t="s">
        <v>167</v>
      </c>
      <c r="B262" s="2" t="s">
        <v>168</v>
      </c>
    </row>
    <row r="263" spans="1:2">
      <c r="A263" s="7" t="s">
        <v>31</v>
      </c>
      <c r="B263" s="2"/>
    </row>
    <row r="264" spans="1:2">
      <c r="A264" s="7" t="s">
        <v>154</v>
      </c>
      <c r="B264" s="2" t="s">
        <v>169</v>
      </c>
    </row>
    <row r="265" spans="1:2">
      <c r="A265" s="8"/>
      <c r="B265" s="1"/>
    </row>
    <row r="266" spans="1:2">
      <c r="A266" s="8"/>
      <c r="B266" s="1"/>
    </row>
    <row r="267" spans="1:2">
      <c r="A267" s="8"/>
      <c r="B267" s="1"/>
    </row>
    <row r="268" spans="1:2">
      <c r="A268" s="8"/>
      <c r="B268" s="1"/>
    </row>
    <row r="269" spans="1:2" ht="18">
      <c r="A269" s="3">
        <v>43896</v>
      </c>
      <c r="B269" s="1"/>
    </row>
    <row r="270" spans="1:2" ht="15">
      <c r="A270" s="4" t="s">
        <v>170</v>
      </c>
      <c r="B270" s="1"/>
    </row>
    <row r="271" spans="1:2">
      <c r="A271" s="5" t="s">
        <v>148</v>
      </c>
      <c r="B271" s="1"/>
    </row>
    <row r="272" spans="1:2">
      <c r="A272" s="6" t="s">
        <v>149</v>
      </c>
      <c r="B272" s="1"/>
    </row>
    <row r="273" spans="1:2">
      <c r="A273" s="7" t="s">
        <v>72</v>
      </c>
      <c r="B273" s="2" t="s">
        <v>171</v>
      </c>
    </row>
    <row r="274" spans="1:2">
      <c r="A274" s="7" t="s">
        <v>172</v>
      </c>
      <c r="B274" s="2" t="s">
        <v>173</v>
      </c>
    </row>
    <row r="275" spans="1:2">
      <c r="A275" s="7" t="s">
        <v>174</v>
      </c>
      <c r="B275" s="2" t="s">
        <v>175</v>
      </c>
    </row>
    <row r="276" spans="1:2">
      <c r="A276" s="8"/>
      <c r="B276" s="1"/>
    </row>
    <row r="277" spans="1:2">
      <c r="A277" s="8"/>
      <c r="B277" s="1"/>
    </row>
    <row r="278" spans="1:2">
      <c r="A278" s="8"/>
      <c r="B278" s="1"/>
    </row>
    <row r="279" spans="1:2">
      <c r="A279" s="8"/>
      <c r="B279" s="1"/>
    </row>
    <row r="280" spans="1:2" ht="18">
      <c r="A280" s="3">
        <v>43899</v>
      </c>
      <c r="B280" s="1"/>
    </row>
    <row r="281" spans="1:2" ht="15">
      <c r="A281" s="4" t="s">
        <v>176</v>
      </c>
      <c r="B281" s="1"/>
    </row>
    <row r="282" spans="1:2">
      <c r="A282" s="5" t="s">
        <v>177</v>
      </c>
      <c r="B282" s="1"/>
    </row>
    <row r="283" spans="1:2">
      <c r="A283" s="6" t="s">
        <v>149</v>
      </c>
      <c r="B283" s="1"/>
    </row>
    <row r="284" spans="1:2">
      <c r="A284" s="7" t="s">
        <v>43</v>
      </c>
      <c r="B284" s="2" t="s">
        <v>178</v>
      </c>
    </row>
    <row r="285" spans="1:2">
      <c r="A285" s="7" t="s">
        <v>34</v>
      </c>
      <c r="B285" s="2" t="s">
        <v>179</v>
      </c>
    </row>
    <row r="286" spans="1:2">
      <c r="A286" s="7" t="s">
        <v>46</v>
      </c>
      <c r="B286" s="2" t="s">
        <v>180</v>
      </c>
    </row>
    <row r="287" spans="1:2">
      <c r="A287" s="8"/>
      <c r="B287" s="1"/>
    </row>
    <row r="288" spans="1:2">
      <c r="A288" s="8"/>
      <c r="B288" s="1"/>
    </row>
    <row r="289" spans="1:2">
      <c r="A289" s="8"/>
      <c r="B289" s="1"/>
    </row>
    <row r="290" spans="1:2">
      <c r="A290" s="8"/>
      <c r="B290" s="1"/>
    </row>
    <row r="291" spans="1:2" ht="18">
      <c r="A291" s="3">
        <v>43900</v>
      </c>
      <c r="B291" s="1"/>
    </row>
    <row r="292" spans="1:2" ht="15">
      <c r="A292" s="4" t="s">
        <v>181</v>
      </c>
      <c r="B292" s="1"/>
    </row>
    <row r="293" spans="1:2">
      <c r="A293" s="5" t="s">
        <v>177</v>
      </c>
      <c r="B293" s="1"/>
    </row>
    <row r="294" spans="1:2">
      <c r="A294" s="6" t="s">
        <v>149</v>
      </c>
      <c r="B294" s="1"/>
    </row>
    <row r="295" spans="1:2">
      <c r="A295" s="7" t="s">
        <v>182</v>
      </c>
      <c r="B295" s="2"/>
    </row>
    <row r="296" spans="1:2">
      <c r="A296" s="7" t="s">
        <v>50</v>
      </c>
      <c r="B296" s="2" t="s">
        <v>183</v>
      </c>
    </row>
    <row r="297" spans="1:2">
      <c r="A297" s="7" t="s">
        <v>34</v>
      </c>
      <c r="B297" s="2" t="s">
        <v>184</v>
      </c>
    </row>
    <row r="298" spans="1:2">
      <c r="A298" s="7" t="s">
        <v>154</v>
      </c>
      <c r="B298" s="2"/>
    </row>
    <row r="299" spans="1:2">
      <c r="A299" s="7" t="s">
        <v>76</v>
      </c>
      <c r="B299" s="2" t="s">
        <v>185</v>
      </c>
    </row>
    <row r="300" spans="1:2">
      <c r="A300" s="7" t="s">
        <v>54</v>
      </c>
      <c r="B300" s="2" t="s">
        <v>186</v>
      </c>
    </row>
    <row r="301" spans="1:2">
      <c r="A301" s="8"/>
      <c r="B301" s="1"/>
    </row>
    <row r="302" spans="1:2">
      <c r="A302" s="8"/>
      <c r="B302" s="1"/>
    </row>
    <row r="303" spans="1:2">
      <c r="A303" s="8"/>
      <c r="B303" s="1"/>
    </row>
    <row r="304" spans="1:2">
      <c r="A304" s="8"/>
      <c r="B304" s="1"/>
    </row>
    <row r="305" spans="1:2" ht="18">
      <c r="A305" s="3">
        <v>43901</v>
      </c>
      <c r="B305" s="1"/>
    </row>
    <row r="306" spans="1:2" ht="15">
      <c r="A306" s="4" t="s">
        <v>187</v>
      </c>
      <c r="B306" s="1"/>
    </row>
    <row r="307" spans="1:2">
      <c r="A307" s="5" t="s">
        <v>177</v>
      </c>
      <c r="B307" s="1"/>
    </row>
    <row r="308" spans="1:2">
      <c r="A308" s="6" t="s">
        <v>149</v>
      </c>
      <c r="B308" s="1"/>
    </row>
    <row r="309" spans="1:2">
      <c r="A309" s="7" t="s">
        <v>188</v>
      </c>
      <c r="B309" s="2"/>
    </row>
    <row r="310" spans="1:2">
      <c r="A310" s="7" t="s">
        <v>189</v>
      </c>
      <c r="B310" s="2" t="s">
        <v>190</v>
      </c>
    </row>
    <row r="311" spans="1:2">
      <c r="A311" s="7" t="s">
        <v>59</v>
      </c>
      <c r="B311" s="2" t="s">
        <v>191</v>
      </c>
    </row>
    <row r="312" spans="1:2">
      <c r="A312" s="7" t="s">
        <v>61</v>
      </c>
      <c r="B312" s="2" t="s">
        <v>192</v>
      </c>
    </row>
    <row r="313" spans="1:2">
      <c r="A313" s="8"/>
      <c r="B313" s="1"/>
    </row>
    <row r="314" spans="1:2">
      <c r="A314" s="8"/>
      <c r="B314" s="1"/>
    </row>
    <row r="315" spans="1:2">
      <c r="A315" s="8"/>
      <c r="B315" s="1"/>
    </row>
    <row r="316" spans="1:2">
      <c r="A316" s="8"/>
      <c r="B316" s="1"/>
    </row>
    <row r="317" spans="1:2" ht="18">
      <c r="A317" s="3">
        <v>43902</v>
      </c>
      <c r="B317" s="1"/>
    </row>
    <row r="318" spans="1:2" ht="15">
      <c r="A318" s="4" t="s">
        <v>193</v>
      </c>
      <c r="B318" s="1"/>
    </row>
    <row r="319" spans="1:2">
      <c r="A319" s="5" t="s">
        <v>177</v>
      </c>
      <c r="B319" s="1"/>
    </row>
    <row r="320" spans="1:2">
      <c r="A320" s="6" t="s">
        <v>149</v>
      </c>
      <c r="B320" s="1"/>
    </row>
    <row r="321" spans="1:2">
      <c r="A321" s="7" t="s">
        <v>64</v>
      </c>
      <c r="B321" s="2" t="s">
        <v>194</v>
      </c>
    </row>
    <row r="322" spans="1:2">
      <c r="A322" s="7" t="s">
        <v>31</v>
      </c>
      <c r="B322" s="2" t="s">
        <v>195</v>
      </c>
    </row>
    <row r="323" spans="1:2">
      <c r="A323" s="7" t="s">
        <v>67</v>
      </c>
      <c r="B323" s="2" t="s">
        <v>196</v>
      </c>
    </row>
    <row r="324" spans="1:2">
      <c r="A324" s="7" t="s">
        <v>69</v>
      </c>
      <c r="B324" s="2" t="s">
        <v>197</v>
      </c>
    </row>
    <row r="325" spans="1:2">
      <c r="A325" s="8"/>
      <c r="B325" s="1"/>
    </row>
    <row r="326" spans="1:2">
      <c r="A326" s="8"/>
      <c r="B326" s="1"/>
    </row>
    <row r="327" spans="1:2">
      <c r="A327" s="8"/>
      <c r="B327" s="1"/>
    </row>
    <row r="328" spans="1:2">
      <c r="A328" s="8"/>
      <c r="B328" s="1"/>
    </row>
    <row r="329" spans="1:2" ht="18">
      <c r="A329" s="3">
        <v>43903</v>
      </c>
      <c r="B329" s="1"/>
    </row>
    <row r="330" spans="1:2" ht="15">
      <c r="A330" s="4" t="s">
        <v>198</v>
      </c>
      <c r="B330" s="1"/>
    </row>
    <row r="331" spans="1:2">
      <c r="A331" s="5" t="s">
        <v>177</v>
      </c>
      <c r="B331" s="1"/>
    </row>
    <row r="332" spans="1:2">
      <c r="A332" s="6" t="s">
        <v>149</v>
      </c>
      <c r="B332" s="1"/>
    </row>
    <row r="333" spans="1:2">
      <c r="A333" s="7" t="s">
        <v>74</v>
      </c>
      <c r="B333" s="2" t="s">
        <v>199</v>
      </c>
    </row>
    <row r="334" spans="1:2">
      <c r="A334" s="7" t="s">
        <v>76</v>
      </c>
      <c r="B334" s="2" t="s">
        <v>200</v>
      </c>
    </row>
    <row r="335" spans="1:2">
      <c r="A335" s="8"/>
      <c r="B335" s="1"/>
    </row>
    <row r="336" spans="1:2">
      <c r="A336" s="8"/>
      <c r="B336" s="1"/>
    </row>
    <row r="337" spans="1:2">
      <c r="A337" s="8"/>
      <c r="B337" s="1"/>
    </row>
    <row r="338" spans="1:2">
      <c r="A338" s="8"/>
      <c r="B338" s="1"/>
    </row>
    <row r="339" spans="1:2" ht="18">
      <c r="A339" s="3">
        <v>43906</v>
      </c>
      <c r="B339" s="1"/>
    </row>
    <row r="340" spans="1:2" ht="15">
      <c r="A340" s="4" t="s">
        <v>201</v>
      </c>
      <c r="B340" s="1"/>
    </row>
    <row r="341" spans="1:2">
      <c r="A341" s="5" t="s">
        <v>202</v>
      </c>
      <c r="B341" s="1"/>
    </row>
    <row r="342" spans="1:2">
      <c r="A342" s="6" t="s">
        <v>149</v>
      </c>
      <c r="B342" s="1"/>
    </row>
    <row r="343" spans="1:2">
      <c r="A343" s="7" t="s">
        <v>80</v>
      </c>
      <c r="B343" s="2" t="s">
        <v>203</v>
      </c>
    </row>
    <row r="344" spans="1:2">
      <c r="A344" s="7" t="s">
        <v>82</v>
      </c>
      <c r="B344" s="2" t="s">
        <v>204</v>
      </c>
    </row>
    <row r="345" spans="1:2">
      <c r="A345" s="7" t="s">
        <v>83</v>
      </c>
      <c r="B345" s="2" t="s">
        <v>205</v>
      </c>
    </row>
    <row r="346" spans="1:2">
      <c r="A346" s="8"/>
      <c r="B346" s="1"/>
    </row>
    <row r="347" spans="1:2">
      <c r="A347" s="8"/>
      <c r="B347" s="1"/>
    </row>
    <row r="348" spans="1:2">
      <c r="A348" s="8"/>
      <c r="B348" s="1"/>
    </row>
    <row r="349" spans="1:2">
      <c r="A349" s="8"/>
      <c r="B349" s="1"/>
    </row>
    <row r="350" spans="1:2" ht="18">
      <c r="A350" s="3">
        <v>43907</v>
      </c>
      <c r="B350" s="1"/>
    </row>
    <row r="351" spans="1:2" ht="15">
      <c r="A351" s="4" t="s">
        <v>206</v>
      </c>
      <c r="B351" s="1"/>
    </row>
    <row r="352" spans="1:2">
      <c r="A352" s="5" t="s">
        <v>202</v>
      </c>
      <c r="B352" s="1"/>
    </row>
    <row r="353" spans="1:2">
      <c r="A353" s="6" t="s">
        <v>149</v>
      </c>
      <c r="B353" s="1"/>
    </row>
    <row r="354" spans="1:2">
      <c r="A354" s="7" t="s">
        <v>86</v>
      </c>
      <c r="B354" s="2"/>
    </row>
    <row r="355" spans="1:2">
      <c r="A355" s="8"/>
      <c r="B355" s="1"/>
    </row>
    <row r="356" spans="1:2">
      <c r="A356" s="8"/>
      <c r="B356" s="1"/>
    </row>
    <row r="357" spans="1:2">
      <c r="A357" s="8"/>
      <c r="B357" s="1"/>
    </row>
    <row r="358" spans="1:2">
      <c r="A358" s="8"/>
      <c r="B358" s="1"/>
    </row>
    <row r="359" spans="1:2">
      <c r="A359" s="8"/>
      <c r="B359" s="1"/>
    </row>
    <row r="360" spans="1:2">
      <c r="A360" s="9"/>
      <c r="B36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hopeak</dc:creator>
  <cp:lastModifiedBy>Pirjo Yli-Viitala</cp:lastModifiedBy>
  <cp:lastPrinted>2020-03-18T13:18:27Z</cp:lastPrinted>
  <dcterms:created xsi:type="dcterms:W3CDTF">2020-03-17T09:49:50Z</dcterms:created>
  <dcterms:modified xsi:type="dcterms:W3CDTF">2020-03-19T13:24:36Z</dcterms:modified>
</cp:coreProperties>
</file>